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)" sheetId="6" r:id="rId6"/>
    <sheet name="Call Tracker (F&amp;O)" sheetId="7" r:id="rId7"/>
  </sheets>
  <externalReferences>
    <externalReference r:id="rId8"/>
  </externalReferences>
  <definedNames>
    <definedName name="_xlnm._FilterDatabase" localSheetId="5" hidden="1">'Call Tracker (Equity)'!$A$65:$B$276</definedName>
  </definedNames>
  <calcPr calcId="162913"/>
</workbook>
</file>

<file path=xl/calcChain.xml><?xml version="1.0" encoding="utf-8"?>
<calcChain xmlns="http://schemas.openxmlformats.org/spreadsheetml/2006/main">
  <c r="K30" i="7" l="1"/>
  <c r="M30" i="7" s="1"/>
  <c r="K29" i="7"/>
  <c r="M29" i="7" s="1"/>
  <c r="K28" i="7"/>
  <c r="M28" i="7" s="1"/>
  <c r="K27" i="7"/>
  <c r="M27" i="7" s="1"/>
  <c r="K26" i="7"/>
  <c r="M26" i="7" s="1"/>
  <c r="M25" i="7"/>
  <c r="K25" i="7"/>
  <c r="K24" i="7"/>
  <c r="M24" i="7" s="1"/>
  <c r="K23" i="7"/>
  <c r="M23" i="7" s="1"/>
  <c r="K22" i="7"/>
  <c r="M22" i="7" s="1"/>
  <c r="K21" i="7"/>
  <c r="M21" i="7" s="1"/>
  <c r="K14" i="7"/>
  <c r="M14" i="7" s="1"/>
  <c r="K13" i="7"/>
  <c r="M13" i="7" s="1"/>
  <c r="K12" i="7"/>
  <c r="M12" i="7" s="1"/>
  <c r="K10" i="7"/>
  <c r="M10" i="7" s="1"/>
  <c r="P32" i="6" l="1"/>
  <c r="P31" i="6"/>
  <c r="L12" i="6"/>
  <c r="K12" i="6"/>
  <c r="M12" i="6" s="1"/>
  <c r="P30" i="6"/>
  <c r="L48" i="6" l="1"/>
  <c r="K48" i="6"/>
  <c r="M48" i="6" s="1"/>
  <c r="L24" i="6"/>
  <c r="K24" i="6"/>
  <c r="M24" i="6" s="1"/>
  <c r="P29" i="6"/>
  <c r="P28" i="6"/>
  <c r="L23" i="6"/>
  <c r="K23" i="6"/>
  <c r="M23" i="6" l="1"/>
  <c r="L46" i="6"/>
  <c r="K46" i="6"/>
  <c r="M46" i="6" s="1"/>
  <c r="L11" i="6"/>
  <c r="K11" i="6"/>
  <c r="M11" i="6" s="1"/>
  <c r="L15" i="6"/>
  <c r="K15" i="6"/>
  <c r="M15" i="6" s="1"/>
  <c r="P27" i="6"/>
  <c r="L20" i="6"/>
  <c r="K20" i="6"/>
  <c r="M20" i="6" l="1"/>
  <c r="L14" i="6"/>
  <c r="K14" i="6"/>
  <c r="L17" i="6"/>
  <c r="K17" i="6"/>
  <c r="M17" i="6" s="1"/>
  <c r="L18" i="6"/>
  <c r="K18" i="6"/>
  <c r="P26" i="6"/>
  <c r="P25" i="6"/>
  <c r="M14" i="6" l="1"/>
  <c r="M18" i="6"/>
  <c r="L19" i="6" l="1"/>
  <c r="K19" i="6"/>
  <c r="M19" i="6" l="1"/>
  <c r="L16" i="6"/>
  <c r="K16" i="6"/>
  <c r="K282" i="6"/>
  <c r="L282" i="6" s="1"/>
  <c r="M16" i="6" l="1"/>
  <c r="P22" i="6" l="1"/>
  <c r="L45" i="6"/>
  <c r="K45" i="6"/>
  <c r="M45" i="6" s="1"/>
  <c r="P21" i="6" l="1"/>
  <c r="K270" i="6" l="1"/>
  <c r="L270" i="6" s="1"/>
  <c r="P13" i="6" l="1"/>
  <c r="K260" i="6" l="1"/>
  <c r="L260" i="6" s="1"/>
  <c r="K278" i="6"/>
  <c r="L278" i="6" s="1"/>
  <c r="K269" i="6" l="1"/>
  <c r="L269" i="6" s="1"/>
  <c r="P10" i="6" l="1"/>
  <c r="P58" i="6" l="1"/>
  <c r="K281" i="6" l="1"/>
  <c r="L281" i="6" s="1"/>
  <c r="K279" i="6" l="1"/>
  <c r="L279" i="6" s="1"/>
  <c r="K265" i="6" l="1"/>
  <c r="L265" i="6" s="1"/>
  <c r="K280" i="6" l="1"/>
  <c r="L280" i="6" s="1"/>
  <c r="K277" i="6" l="1"/>
  <c r="L277" i="6" s="1"/>
  <c r="K254" i="6" l="1"/>
  <c r="L254" i="6" s="1"/>
  <c r="K275" i="6" l="1"/>
  <c r="L275" i="6" s="1"/>
  <c r="K276" i="6" l="1"/>
  <c r="L276" i="6" s="1"/>
  <c r="K242" i="6" l="1"/>
  <c r="L242" i="6" s="1"/>
  <c r="K261" i="6" l="1"/>
  <c r="L261" i="6" s="1"/>
  <c r="K267" i="6" l="1"/>
  <c r="L267" i="6" s="1"/>
  <c r="K273" i="6" l="1"/>
  <c r="L273" i="6" s="1"/>
  <c r="K252" i="6" l="1"/>
  <c r="L252" i="6" s="1"/>
  <c r="K262" i="6" l="1"/>
  <c r="L262" i="6" s="1"/>
  <c r="K268" i="6" l="1"/>
  <c r="L268" i="6" s="1"/>
  <c r="K236" i="6" l="1"/>
  <c r="L236" i="6" s="1"/>
  <c r="K237" i="6" l="1"/>
  <c r="L237" i="6" s="1"/>
  <c r="K263" i="6" l="1"/>
  <c r="L263" i="6" s="1"/>
  <c r="K255" i="6" l="1"/>
  <c r="L255" i="6" s="1"/>
  <c r="K259" i="6" l="1"/>
  <c r="L259" i="6" s="1"/>
  <c r="K264" i="6" l="1"/>
  <c r="L264" i="6" s="1"/>
  <c r="K256" i="6" l="1"/>
  <c r="L256" i="6" s="1"/>
  <c r="K250" i="6"/>
  <c r="L250" i="6" s="1"/>
  <c r="K258" i="6" l="1"/>
  <c r="L258" i="6" s="1"/>
  <c r="K246" i="6" l="1"/>
  <c r="L246" i="6" s="1"/>
  <c r="K247" i="6" l="1"/>
  <c r="L247" i="6" s="1"/>
  <c r="K240" i="6"/>
  <c r="L240" i="6" s="1"/>
  <c r="K257" i="6" l="1"/>
  <c r="L257" i="6" s="1"/>
  <c r="K251" i="6"/>
  <c r="L251" i="6" s="1"/>
  <c r="K253" i="6" l="1"/>
  <c r="L253" i="6" s="1"/>
  <c r="L6" i="2" l="1"/>
  <c r="K6" i="3"/>
  <c r="D7" i="5" l="1"/>
  <c r="M7" i="6"/>
  <c r="K248" i="6" l="1"/>
  <c r="L248" i="6" s="1"/>
  <c r="K245" i="6" l="1"/>
  <c r="L245" i="6" s="1"/>
  <c r="K249" i="6" l="1"/>
  <c r="L249" i="6" s="1"/>
  <c r="K244" i="6"/>
  <c r="L244" i="6" s="1"/>
  <c r="K243" i="6"/>
  <c r="L243" i="6" s="1"/>
  <c r="K241" i="6"/>
  <c r="L241" i="6" s="1"/>
  <c r="H239" i="6"/>
  <c r="K239" i="6" s="1"/>
  <c r="L239" i="6" s="1"/>
  <c r="K238" i="6"/>
  <c r="L238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F207" i="6"/>
  <c r="K207" i="6" s="1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F201" i="6"/>
  <c r="K201" i="6" s="1"/>
  <c r="L201" i="6" s="1"/>
  <c r="F200" i="6"/>
  <c r="K200" i="6" s="1"/>
  <c r="L200" i="6" s="1"/>
  <c r="K199" i="6"/>
  <c r="L199" i="6" s="1"/>
  <c r="F198" i="6"/>
  <c r="K198" i="6" s="1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2" i="6"/>
  <c r="L182" i="6" s="1"/>
  <c r="K180" i="6"/>
  <c r="L180" i="6" s="1"/>
  <c r="K179" i="6"/>
  <c r="L179" i="6" s="1"/>
  <c r="F178" i="6"/>
  <c r="K178" i="6" s="1"/>
  <c r="L178" i="6" s="1"/>
  <c r="K177" i="6"/>
  <c r="L177" i="6" s="1"/>
  <c r="K174" i="6"/>
  <c r="L174" i="6" s="1"/>
  <c r="K173" i="6"/>
  <c r="L173" i="6" s="1"/>
  <c r="K172" i="6"/>
  <c r="L172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2" i="6"/>
  <c r="L152" i="6" s="1"/>
  <c r="K150" i="6"/>
  <c r="L150" i="6" s="1"/>
  <c r="K148" i="6"/>
  <c r="L148" i="6" s="1"/>
  <c r="K146" i="6"/>
  <c r="L146" i="6" s="1"/>
  <c r="K145" i="6"/>
  <c r="L145" i="6" s="1"/>
  <c r="K144" i="6"/>
  <c r="L144" i="6" s="1"/>
  <c r="K142" i="6"/>
  <c r="L142" i="6" s="1"/>
  <c r="K141" i="6"/>
  <c r="L141" i="6" s="1"/>
  <c r="K140" i="6"/>
  <c r="L140" i="6" s="1"/>
  <c r="K139" i="6"/>
  <c r="K138" i="6"/>
  <c r="L138" i="6" s="1"/>
  <c r="K137" i="6"/>
  <c r="L137" i="6" s="1"/>
  <c r="K135" i="6"/>
  <c r="L135" i="6" s="1"/>
  <c r="K134" i="6"/>
  <c r="L134" i="6" s="1"/>
  <c r="K133" i="6"/>
  <c r="L133" i="6" s="1"/>
  <c r="K132" i="6"/>
  <c r="L132" i="6" s="1"/>
  <c r="K131" i="6"/>
  <c r="L131" i="6" s="1"/>
  <c r="F130" i="6"/>
  <c r="K130" i="6" s="1"/>
  <c r="L130" i="6" s="1"/>
  <c r="H129" i="6"/>
  <c r="K129" i="6" s="1"/>
  <c r="L129" i="6" s="1"/>
  <c r="K126" i="6"/>
  <c r="L126" i="6" s="1"/>
  <c r="K125" i="6"/>
  <c r="L125" i="6" s="1"/>
  <c r="K124" i="6"/>
  <c r="L124" i="6" s="1"/>
  <c r="K123" i="6"/>
  <c r="L123" i="6" s="1"/>
  <c r="K122" i="6"/>
  <c r="L122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H95" i="6"/>
  <c r="K95" i="6" s="1"/>
  <c r="L95" i="6" s="1"/>
  <c r="F94" i="6"/>
  <c r="K94" i="6" s="1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" i="4"/>
</calcChain>
</file>

<file path=xl/sharedStrings.xml><?xml version="1.0" encoding="utf-8"?>
<sst xmlns="http://schemas.openxmlformats.org/spreadsheetml/2006/main" count="3938" uniqueCount="1262">
  <si>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</si>
  <si>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</si>
  <si>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</si>
  <si>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</si>
  <si>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</si>
  <si>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</si>
  <si>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</si>
  <si>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</si>
  <si>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</si>
  <si>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</si>
  <si>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</si>
  <si>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</si>
  <si>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</si>
  <si>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</si>
  <si>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</si>
  <si>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</si>
  <si>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</si>
  <si>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</si>
  <si>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</si>
  <si>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</si>
  <si>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</si>
  <si>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</si>
  <si>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</si>
  <si>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</si>
  <si>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</si>
  <si>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</si>
  <si>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</si>
  <si>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</si>
  <si>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</si>
  <si>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</si>
  <si>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</si>
  <si>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</si>
  <si>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</si>
  <si>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</si>
  <si>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</si>
  <si>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</si>
  <si>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</si>
  <si>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</si>
  <si>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</si>
  <si>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</si>
  <si>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</si>
  <si>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</si>
  <si>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</si>
  <si>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</si>
  <si>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</si>
  <si>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</si>
  <si>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</si>
  <si>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</si>
  <si>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</si>
  <si>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</si>
  <si>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</si>
  <si>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</si>
  <si>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</si>
  <si>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</si>
  <si>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</si>
  <si>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</si>
  <si>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</si>
  <si>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</si>
  <si>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</si>
  <si>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</si>
  <si>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</si>
  <si>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</si>
  <si>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</si>
  <si>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</si>
  <si>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</si>
  <si>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</si>
  <si>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</si>
  <si>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</si>
  <si>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</si>
  <si>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</si>
  <si>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</si>
  <si>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</si>
  <si>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</si>
  <si>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</si>
  <si>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</si>
  <si>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</si>
  <si>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</si>
  <si>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</si>
  <si>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</si>
  <si>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</si>
  <si>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</si>
  <si>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</si>
  <si>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</si>
  <si>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</si>
  <si>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</si>
  <si>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</si>
  <si>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</si>
  <si>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</si>
  <si>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</si>
  <si>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</si>
  <si>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</si>
  <si>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</si>
  <si>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</si>
  <si>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</si>
  <si>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</si>
  <si>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</si>
  <si>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</si>
  <si>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</si>
  <si>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</si>
  <si>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</si>
  <si>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</si>
  <si>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</si>
  <si>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</si>
  <si>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</si>
  <si>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</si>
  <si>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</si>
  <si>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</si>
  <si>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</si>
  <si>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</si>
  <si>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</si>
  <si>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</si>
  <si>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</si>
  <si>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</si>
  <si>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</si>
  <si>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</si>
  <si>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</si>
  <si>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</si>
  <si>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</si>
  <si>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</si>
  <si>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</si>
  <si>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</si>
  <si>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</si>
  <si>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</si>
  <si>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</si>
  <si>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</si>
  <si>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</si>
  <si>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</si>
  <si>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</si>
  <si>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</si>
  <si>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</si>
  <si>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</si>
  <si>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</si>
  <si>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</si>
  <si>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</si>
  <si>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</si>
  <si>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</si>
  <si>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</si>
  <si>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</si>
  <si>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</si>
  <si>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</si>
  <si>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</si>
  <si>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</si>
  <si>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</si>
  <si>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</si>
  <si>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</si>
  <si>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</si>
  <si>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</si>
  <si>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</si>
  <si>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</si>
  <si>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</si>
  <si>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</si>
  <si>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</si>
  <si>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</si>
  <si>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</si>
  <si>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</si>
  <si>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</si>
  <si>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</si>
  <si>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</si>
  <si>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</si>
  <si>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</si>
  <si>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</si>
  <si>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</si>
  <si>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</si>
  <si>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</si>
  <si>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</si>
  <si>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</si>
  <si>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</si>
  <si>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</si>
  <si>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</si>
  <si>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</si>
  <si>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</si>
  <si>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</si>
  <si>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</si>
  <si>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</si>
  <si>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</si>
  <si>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</si>
  <si>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</si>
  <si>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</si>
  <si>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</si>
  <si>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</si>
  <si>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</si>
  <si>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</si>
  <si>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</si>
  <si>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</si>
  <si>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</si>
  <si>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</si>
  <si>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</si>
  <si>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</si>
  <si>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</si>
  <si>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</si>
  <si>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</si>
  <si>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</si>
  <si>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</si>
  <si>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</si>
  <si>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</si>
  <si>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</si>
  <si>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</si>
  <si>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</si>
  <si>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</si>
  <si>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</si>
  <si>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</si>
  <si>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</si>
  <si>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</si>
  <si>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</si>
  <si>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</si>
  <si>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</si>
  <si>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</si>
  <si>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</si>
  <si>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</si>
  <si>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</si>
  <si>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</si>
  <si>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</si>
  <si>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</si>
  <si>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</si>
  <si>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</si>
  <si>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</si>
  <si>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</si>
  <si>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</si>
  <si>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</si>
  <si>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</si>
  <si>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</si>
  <si>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</si>
  <si>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</si>
  <si>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</si>
  <si>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</si>
  <si>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</si>
  <si>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</si>
  <si>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</si>
  <si>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</si>
  <si>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</si>
  <si>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</si>
  <si>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</si>
  <si>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</si>
  <si>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</si>
  <si>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</si>
  <si>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</si>
  <si>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</si>
  <si>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</si>
  <si>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</si>
  <si>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</si>
  <si>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</si>
  <si>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</si>
  <si>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</si>
  <si>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</si>
  <si>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</si>
  <si>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</si>
  <si>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</si>
  <si>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</si>
  <si>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</si>
  <si>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</si>
  <si>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</si>
  <si>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</si>
  <si>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</si>
  <si>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</si>
  <si>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</si>
  <si>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</si>
  <si>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</si>
  <si>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</si>
  <si>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</si>
  <si>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</si>
  <si>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</si>
  <si>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</si>
  <si>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</si>
  <si>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</si>
  <si>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</si>
  <si>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</si>
  <si>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</si>
  <si>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</si>
  <si>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</si>
  <si>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</si>
  <si>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</si>
  <si>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</si>
  <si>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</si>
  <si>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</si>
  <si>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</si>
  <si>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</si>
  <si>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</si>
  <si>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</si>
  <si>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</si>
  <si>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</si>
  <si>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</si>
  <si>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</si>
  <si>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</si>
  <si>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</si>
  <si>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</si>
  <si>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</si>
  <si>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</si>
  <si>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</si>
  <si>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</si>
  <si>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</si>
  <si>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</si>
  <si>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</si>
  <si>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</si>
  <si>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</si>
  <si>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</si>
  <si>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</si>
  <si>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</si>
  <si>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</si>
  <si>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</si>
  <si>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</si>
  <si>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</si>
  <si>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</si>
  <si>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</si>
  <si>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</si>
  <si>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</si>
  <si>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</si>
  <si>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</si>
  <si>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</si>
  <si>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</si>
  <si>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</si>
  <si>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</si>
  <si>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</si>
  <si>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</si>
  <si>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</si>
  <si>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</si>
  <si>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</si>
  <si>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</si>
  <si>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</si>
  <si>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</si>
  <si>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</si>
  <si>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</si>
  <si>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</si>
  <si>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</si>
  <si>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</si>
  <si>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</si>
  <si>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</si>
  <si>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</si>
  <si>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</si>
  <si>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</si>
  <si>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</si>
  <si>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</si>
  <si>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</si>
  <si>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</si>
  <si>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</si>
  <si>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</si>
  <si>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</si>
  <si>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</si>
  <si>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</si>
  <si>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</si>
  <si>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</si>
  <si>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</si>
  <si>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</si>
  <si>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</si>
  <si>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</si>
  <si>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</si>
  <si>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</si>
  <si>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</si>
  <si>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</si>
  <si>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</si>
  <si>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</si>
  <si>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</si>
  <si>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</si>
  <si>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</si>
  <si>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</si>
  <si>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</si>
  <si>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</si>
  <si>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</si>
  <si>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</si>
  <si>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</si>
  <si>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</si>
  <si>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</si>
  <si>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</si>
  <si>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</si>
  <si>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</si>
  <si>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</si>
  <si>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</si>
  <si>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</si>
  <si>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</si>
  <si>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</si>
  <si>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</si>
  <si>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</si>
  <si>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</si>
  <si>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</si>
  <si>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</si>
  <si>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</si>
  <si>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</si>
  <si>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</si>
  <si>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</si>
  <si>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</si>
  <si>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</si>
  <si>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</si>
  <si>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</si>
  <si>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</si>
  <si>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</si>
  <si>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</si>
  <si>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</si>
  <si>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</si>
  <si>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</si>
  <si>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</si>
  <si>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</si>
  <si>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</si>
  <si>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</si>
  <si>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</si>
  <si>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</si>
  <si>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</si>
  <si>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</si>
  <si>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</si>
  <si>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</si>
  <si>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</si>
  <si>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</si>
  <si>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</si>
  <si>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</si>
  <si>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</si>
  <si>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</si>
  <si>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</si>
  <si>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</si>
  <si>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</si>
  <si>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</si>
  <si>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</si>
  <si>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</si>
  <si>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</si>
  <si>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</si>
  <si>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</si>
  <si>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</si>
  <si>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</si>
  <si>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</si>
  <si>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</si>
  <si>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</si>
  <si>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</si>
  <si>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</si>
  <si>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</si>
  <si>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</si>
  <si>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</si>
  <si>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</si>
  <si>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</si>
  <si>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</si>
  <si>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</si>
  <si>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</si>
  <si>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</si>
  <si>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</si>
  <si>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</si>
  <si>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</si>
  <si>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</si>
  <si>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</si>
  <si>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</si>
  <si>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</si>
  <si>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</si>
  <si>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</si>
  <si>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</si>
  <si>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</si>
  <si>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</si>
  <si>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</si>
  <si>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</si>
  <si>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</si>
  <si>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</si>
  <si>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</si>
  <si>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</si>
  <si>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</si>
  <si>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</si>
  <si>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</si>
  <si>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</si>
  <si>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</si>
  <si>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</si>
  <si>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</si>
  <si>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</si>
  <si>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</si>
  <si>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</si>
  <si>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</si>
  <si>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</si>
  <si>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</si>
  <si>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</si>
  <si>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</si>
  <si>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</si>
  <si>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</si>
  <si>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</si>
  <si>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</si>
  <si>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</si>
  <si>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</si>
  <si>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</si>
  <si>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</si>
  <si>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</si>
  <si>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</si>
  <si>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</si>
  <si>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</si>
  <si>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</si>
  <si>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</si>
  <si>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</si>
  <si>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</si>
  <si>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</si>
  <si>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</si>
  <si>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</si>
  <si>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</si>
  <si>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</si>
  <si>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</si>
  <si>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</si>
  <si>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</si>
  <si>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</si>
  <si>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</si>
  <si>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</si>
  <si>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</si>
  <si>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</si>
  <si>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</si>
  <si>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</si>
  <si>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</si>
  <si>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</si>
  <si>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</si>
  <si>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</si>
  <si>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</si>
  <si>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</si>
  <si>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</si>
  <si>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</si>
  <si>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</si>
  <si>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</si>
  <si>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</si>
  <si>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</si>
  <si>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</si>
  <si>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</si>
  <si>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</si>
  <si>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</si>
  <si>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</si>
  <si>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</si>
  <si>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</si>
  <si>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</si>
  <si>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</si>
  <si>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</si>
  <si>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</si>
  <si>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</si>
  <si>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</si>
  <si>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</si>
  <si>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</si>
  <si>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</si>
  <si>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</si>
  <si>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</si>
  <si>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</si>
  <si>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</si>
  <si>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</si>
  <si>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</si>
  <si>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</si>
  <si>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</si>
  <si>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</si>
  <si>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</si>
  <si>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</si>
  <si>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</si>
  <si>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</si>
  <si>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</si>
  <si>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</si>
  <si>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</si>
  <si>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</si>
  <si>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</si>
  <si>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</si>
  <si>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</si>
  <si>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</si>
  <si>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</si>
  <si>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</si>
  <si>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</si>
  <si>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</si>
  <si>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</si>
  <si>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</si>
  <si>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</si>
  <si>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</si>
  <si>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</si>
  <si>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</si>
  <si>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</si>
  <si>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</si>
  <si>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</si>
  <si>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</si>
  <si>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</si>
  <si>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</si>
  <si>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</si>
  <si>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</si>
  <si>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</si>
  <si>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</si>
  <si>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</si>
  <si>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</si>
  <si>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</si>
  <si>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95-100</t>
  </si>
  <si>
    <t>.................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</si>
  <si>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</si>
  <si>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</si>
  <si>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</si>
  <si>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</si>
  <si>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</si>
  <si>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</si>
  <si>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</si>
  <si>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</si>
  <si>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</si>
  <si>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</si>
  <si>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</si>
  <si>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</si>
  <si>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</si>
  <si>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</si>
  <si>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</si>
  <si>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</si>
  <si>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</si>
  <si>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</si>
  <si>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</si>
  <si>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</si>
  <si>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</si>
  <si>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</si>
  <si>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</si>
  <si>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</si>
  <si>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</si>
  <si>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</si>
  <si>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</si>
  <si>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</si>
  <si>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</si>
  <si>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</si>
  <si>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</si>
  <si>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</si>
  <si>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</si>
  <si>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</si>
  <si>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</si>
  <si>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</si>
  <si>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</si>
  <si>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</si>
  <si>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</si>
  <si>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</si>
  <si>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</si>
  <si>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</si>
  <si>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</si>
  <si>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</si>
  <si>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</si>
  <si>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</si>
  <si>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</si>
  <si>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</si>
  <si>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</si>
  <si>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</si>
  <si>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</si>
  <si>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</si>
  <si>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</si>
  <si>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</si>
  <si>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</si>
  <si>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</si>
  <si>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</si>
  <si>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</si>
  <si>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</si>
  <si>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</si>
  <si>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</si>
  <si>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</si>
  <si>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</si>
  <si>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</si>
  <si>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</si>
  <si>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</si>
  <si>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</si>
  <si>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</si>
  <si>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</si>
  <si>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</si>
  <si>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</si>
  <si>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</si>
  <si>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</si>
  <si>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</si>
  <si>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</si>
  <si>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</si>
  <si>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</si>
  <si>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</si>
  <si>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</si>
  <si>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</si>
  <si>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</si>
  <si>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</si>
  <si>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</si>
  <si>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</si>
  <si>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</si>
  <si>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</si>
  <si>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</si>
  <si>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</si>
  <si>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</si>
  <si>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</si>
  <si>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</si>
  <si>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</si>
  <si>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</si>
  <si>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</si>
  <si>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</si>
  <si>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</si>
  <si>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</si>
  <si>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</si>
  <si>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</si>
  <si>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</si>
  <si>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</si>
  <si>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</si>
  <si>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</si>
  <si>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</si>
  <si>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</si>
  <si>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</si>
  <si>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</si>
  <si>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</si>
  <si>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</si>
  <si>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</si>
  <si>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</si>
  <si>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</si>
  <si>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</si>
  <si>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</si>
  <si>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</si>
  <si>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</si>
  <si>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</si>
  <si>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</si>
  <si>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</si>
  <si>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</si>
  <si>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</si>
  <si>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</si>
  <si>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</si>
  <si>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</si>
  <si>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</si>
  <si>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</si>
  <si>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</si>
  <si>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</si>
  <si>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</si>
  <si>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</si>
  <si>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</si>
  <si>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</si>
  <si>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</si>
  <si>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</si>
  <si>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</si>
  <si>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</si>
  <si>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</si>
  <si>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</si>
  <si>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</si>
  <si>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</si>
  <si>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</si>
  <si>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</si>
  <si>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</si>
  <si>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</si>
  <si>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</si>
  <si>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</si>
  <si>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</si>
  <si>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</si>
  <si>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</si>
  <si>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</si>
  <si>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</si>
  <si>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</si>
  <si>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</si>
  <si>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</si>
  <si>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</si>
  <si>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</si>
  <si>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</si>
  <si>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</si>
  <si>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</si>
  <si>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</si>
  <si>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</si>
  <si>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</si>
  <si>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</si>
  <si>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</si>
  <si>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</si>
  <si>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</si>
  <si>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</si>
  <si>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</si>
  <si>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</si>
  <si>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</si>
  <si>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</si>
  <si>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</si>
  <si>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</si>
  <si>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</si>
  <si>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</si>
  <si>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</si>
  <si>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</si>
  <si>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</si>
  <si>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</si>
  <si>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</si>
  <si>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</si>
  <si>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</si>
  <si>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</si>
  <si>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</si>
  <si>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</si>
  <si>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</si>
  <si>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</si>
  <si>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</si>
  <si>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</si>
  <si>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</si>
  <si>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</si>
  <si>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</si>
  <si>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</si>
  <si>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</si>
  <si>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</si>
  <si>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</si>
  <si>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</si>
  <si>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</si>
  <si>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</si>
  <si>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</si>
  <si>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</si>
  <si>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</si>
  <si>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</si>
  <si>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</si>
  <si>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</si>
  <si>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</si>
  <si>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</si>
  <si>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</si>
  <si>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</si>
  <si>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</si>
  <si>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</si>
  <si>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</si>
  <si>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</si>
  <si>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</si>
  <si>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</si>
  <si>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</si>
  <si>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</si>
  <si>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</si>
  <si>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</si>
  <si>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</si>
  <si>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</si>
  <si>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</si>
  <si>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</si>
  <si>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</si>
  <si>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</si>
  <si>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</si>
  <si>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</si>
  <si>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</si>
  <si>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</si>
  <si>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</si>
  <si>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</si>
  <si>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</si>
  <si>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</si>
  <si>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</si>
  <si>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</si>
  <si>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</si>
  <si>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</si>
  <si>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</si>
  <si>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</si>
  <si>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</si>
  <si>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</si>
  <si>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</si>
  <si>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</si>
  <si>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</si>
  <si>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</si>
  <si>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</si>
  <si>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</si>
  <si>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</si>
  <si>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</si>
  <si>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</si>
  <si>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</si>
  <si>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</si>
  <si>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</si>
  <si>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</si>
  <si>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</si>
  <si>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</si>
  <si>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</si>
  <si>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</si>
  <si>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</si>
  <si>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</si>
  <si>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</si>
  <si>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</si>
  <si>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</si>
  <si>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</si>
  <si>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</si>
  <si>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</si>
  <si>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LTF</t>
  </si>
  <si>
    <t>NSE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</si>
  <si>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</si>
  <si>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</si>
  <si>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</si>
  <si>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</si>
  <si>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</si>
  <si>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</si>
  <si>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</si>
  <si>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</si>
  <si>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</si>
  <si>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</si>
  <si>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</si>
  <si>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</si>
  <si>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</si>
  <si>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</si>
  <si>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</si>
  <si>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</si>
  <si>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</si>
  <si>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</si>
  <si>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</si>
  <si>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</si>
  <si>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</si>
  <si>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</si>
  <si>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</si>
  <si>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</si>
  <si>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</si>
  <si>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</si>
  <si>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</si>
  <si>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</si>
  <si>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</si>
  <si>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</si>
  <si>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</si>
  <si>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</si>
  <si>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</si>
  <si>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</si>
  <si>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</si>
  <si>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</si>
  <si>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</si>
  <si>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MULTIPLIER SHARE &amp; STOCK ADVISORS PRIVATE LIMITED</t>
  </si>
  <si>
    <t>HRTI PRIVATE LIMITED</t>
  </si>
  <si>
    <t>UNITDSPR</t>
  </si>
  <si>
    <t>AEGISLOG</t>
  </si>
  <si>
    <t>TIMETECHNO</t>
  </si>
  <si>
    <t>StockSplit ^</t>
  </si>
  <si>
    <t>PGEL ^</t>
  </si>
  <si>
    <t>GRAVITON RESEARCH CAPITAL LLP</t>
  </si>
  <si>
    <t>2390-2470</t>
  </si>
  <si>
    <t>2650-2800</t>
  </si>
  <si>
    <t>3825-4025</t>
  </si>
  <si>
    <t>4500-5000</t>
  </si>
  <si>
    <t>ALICON</t>
  </si>
  <si>
    <t>1235-1265</t>
  </si>
  <si>
    <t>SAMMAANCAP</t>
  </si>
  <si>
    <t>320-340</t>
  </si>
  <si>
    <t>QE SECURITIES LLP</t>
  </si>
  <si>
    <t>3000-3290</t>
  </si>
  <si>
    <t>AAKRAYA RESEARCH LLP</t>
  </si>
  <si>
    <t>UDS</t>
  </si>
  <si>
    <t>MANSI SHARE AND STOCK ADVISORS PVT LTD</t>
  </si>
  <si>
    <t>1143-1173</t>
  </si>
  <si>
    <t>1230-1300</t>
  </si>
  <si>
    <t>7370-7700</t>
  </si>
  <si>
    <t>NK SECURITIES RESEARCH PRIVATE LIMITED</t>
  </si>
  <si>
    <t>PROTEAN</t>
  </si>
  <si>
    <t>BANKNIFTY 51600 CE 28 AUG</t>
  </si>
  <si>
    <t>Positional  Call (Timeframe- 1-3 Months)</t>
  </si>
  <si>
    <t>Techno -Funda (Timeframe- 3-6 Months)</t>
  </si>
  <si>
    <t>Investment Idea (Timeframe- 2-3 Years)</t>
  </si>
  <si>
    <t>ANUP</t>
  </si>
  <si>
    <t>2000-2040</t>
  </si>
  <si>
    <t>555-565</t>
  </si>
  <si>
    <t>530-565</t>
  </si>
  <si>
    <t>350-370</t>
  </si>
  <si>
    <t>165-185</t>
  </si>
  <si>
    <t>1150-1220</t>
  </si>
  <si>
    <t>845-905</t>
  </si>
  <si>
    <t>370-400</t>
  </si>
  <si>
    <t>2990-3040</t>
  </si>
  <si>
    <t>3200-3350</t>
  </si>
  <si>
    <t>GATECH</t>
  </si>
  <si>
    <t>GACM Technologies Limited</t>
  </si>
  <si>
    <t>ZAGGLE</t>
  </si>
  <si>
    <t>390-420</t>
  </si>
  <si>
    <t>Profit of Rs.18/-</t>
  </si>
  <si>
    <t>576-594</t>
  </si>
  <si>
    <t>640-680</t>
  </si>
  <si>
    <t>Retail Research Technical Calls &amp; Fundamental Performance Report for the month of September-2024</t>
  </si>
  <si>
    <t>Loss of Rs.52.5/-</t>
  </si>
  <si>
    <t>NIFTY 25300 PE 5 SEP</t>
  </si>
  <si>
    <t>DDIL</t>
  </si>
  <si>
    <t>TATACONSUM 1250 CE 26 SEP</t>
  </si>
  <si>
    <t>BALKRISIND 3000 CE 26 SEP</t>
  </si>
  <si>
    <t>SRUSTEELS</t>
  </si>
  <si>
    <t>RAMASTEEL</t>
  </si>
  <si>
    <t>Rama Steel Tubes Limited</t>
  </si>
  <si>
    <t>SKSE SECURITIES LTD</t>
  </si>
  <si>
    <t>MAHAMMADFARUK HAJIBHAI MIR</t>
  </si>
  <si>
    <t>365-390</t>
  </si>
  <si>
    <t>Profit of Rs.110/-</t>
  </si>
  <si>
    <t>Loss of Rs.8.5/-</t>
  </si>
  <si>
    <t>BANDHANBNK 205 CE 26 SEP</t>
  </si>
  <si>
    <t>ECOSMOBLTY</t>
  </si>
  <si>
    <t>GOPAIST</t>
  </si>
  <si>
    <t>Ecos (India) Mob &amp; Hosp L</t>
  </si>
  <si>
    <t>450-480</t>
  </si>
  <si>
    <t>Loss of Rs.16/-</t>
  </si>
  <si>
    <t>NMDC SEP FUT</t>
  </si>
  <si>
    <t>Profit of Rs.1.8/-</t>
  </si>
  <si>
    <t>BANKNIFTY 51500 CE 11 SEP</t>
  </si>
  <si>
    <t>JAI VINAYAK SECURITIES</t>
  </si>
  <si>
    <t>RAJKOTINV</t>
  </si>
  <si>
    <t>SUUMAYA</t>
  </si>
  <si>
    <t>KAMOPAINTS</t>
  </si>
  <si>
    <t>Kamdhenu Ventures Limited</t>
  </si>
  <si>
    <t>SHARE INDIA SECURITIES LIMITED</t>
  </si>
  <si>
    <t>1496-1536</t>
  </si>
  <si>
    <t>1650-1750</t>
  </si>
  <si>
    <t>Profit of Rs.57/-</t>
  </si>
  <si>
    <t>Loss of Rs.290/-</t>
  </si>
  <si>
    <t>Loss of Rs.3.1/-</t>
  </si>
  <si>
    <t>Profit of Rs.15.5/-</t>
  </si>
  <si>
    <t>Loss of Rs.72.5/-</t>
  </si>
  <si>
    <t>BHAVISHYA ECOMMERCE PRIVATE LIMITED</t>
  </si>
  <si>
    <t>MOTISONS</t>
  </si>
  <si>
    <t>Motisons Jewellers Ltd</t>
  </si>
  <si>
    <t>MRO-TEK</t>
  </si>
  <si>
    <t>MRO-TEK Realty Ltd</t>
  </si>
  <si>
    <t>NDL</t>
  </si>
  <si>
    <t>Nandan Denim Limited</t>
  </si>
  <si>
    <t>SETU SECURITIES PRIVATE LIMITED</t>
  </si>
  <si>
    <t>JITENDRA MOHANDAS VIRWANI</t>
  </si>
  <si>
    <t>Loss of Rs.15.5/-</t>
  </si>
  <si>
    <t>1052.5-1092.5</t>
  </si>
  <si>
    <t>1180-1250</t>
  </si>
  <si>
    <t>Loss of Rs.29/-</t>
  </si>
  <si>
    <t>Profit of Rs.195/-</t>
  </si>
  <si>
    <t>2400-2700</t>
  </si>
  <si>
    <t>Smart Delivery Trade (Timeframe- 1-3 Months)</t>
  </si>
  <si>
    <t>SBIN SEP FUT</t>
  </si>
  <si>
    <t>Sell</t>
  </si>
  <si>
    <t>PIDILITIND SEP FUT</t>
  </si>
  <si>
    <t>DABUR SEP FUT</t>
  </si>
  <si>
    <t>NIFTY 24800 CE 12 SEP</t>
  </si>
  <si>
    <t>TATAMTRDVR</t>
  </si>
  <si>
    <t>BONANZA PORTFOLIO LIMITED</t>
  </si>
  <si>
    <t>GANONPRO</t>
  </si>
  <si>
    <t>JAINAM UDAY SHAH</t>
  </si>
  <si>
    <t>IMPREST GLOBAL LLP</t>
  </si>
  <si>
    <t>INNOVATIVE</t>
  </si>
  <si>
    <t>PARTH INFIN BROKERS PVT LTD</t>
  </si>
  <si>
    <t>PRADHIN</t>
  </si>
  <si>
    <t>SRESTHA</t>
  </si>
  <si>
    <t>SYLPH TECHNOLOGIES LIMITED</t>
  </si>
  <si>
    <t>MANSI SHARE &amp; STOCK ADVISORS PRIVATE LIMITED</t>
  </si>
  <si>
    <t>EPACK</t>
  </si>
  <si>
    <t>EPACK Durable Limited</t>
  </si>
  <si>
    <t>IDEALTECHO</t>
  </si>
  <si>
    <t>Ideal Technoplast Ind Ltd</t>
  </si>
  <si>
    <t>380-390</t>
  </si>
  <si>
    <t>420-450</t>
  </si>
  <si>
    <t>Profit of Rs.20/-</t>
  </si>
  <si>
    <t>239-246</t>
  </si>
  <si>
    <t>265-284</t>
  </si>
  <si>
    <t>1080-1110</t>
  </si>
  <si>
    <t>1170-1230</t>
  </si>
  <si>
    <t>Profit of Rs.1.5/-</t>
  </si>
  <si>
    <t>LT SEP FUT</t>
  </si>
  <si>
    <t>NIFTY 25000 PE 12 SEP</t>
  </si>
  <si>
    <t>Profit of Rs.42.5/-</t>
  </si>
  <si>
    <t>BANKNIFTY 51000 PE 11 SEP</t>
  </si>
  <si>
    <t>Loss of Rs.90/-</t>
  </si>
  <si>
    <t>Retail Research Derivative Performance Report for the month of September-2024</t>
  </si>
  <si>
    <t>NAV CAPITAL VCC - NAV CAPITAL EMERGING STAR FUND</t>
  </si>
  <si>
    <t>DHYAANITR</t>
  </si>
  <si>
    <t>SHIV SHAKTI TRADING COMPANY</t>
  </si>
  <si>
    <t>MALVIKA KRISHNAKUMAR AGARWAL</t>
  </si>
  <si>
    <t>SILONI UPPAL</t>
  </si>
  <si>
    <t>HARSHILAGR</t>
  </si>
  <si>
    <t>INDLEASE</t>
  </si>
  <si>
    <t>SETU SECURITIES PVT. LTD.</t>
  </si>
  <si>
    <t>JAIHINDS</t>
  </si>
  <si>
    <t>NAVKAR</t>
  </si>
  <si>
    <t>LEMON TREE TRUST</t>
  </si>
  <si>
    <t>DIPAKKUMAR CHIMANLAL SHAH</t>
  </si>
  <si>
    <t>SCANPGEOM</t>
  </si>
  <si>
    <t>SRESTHA FINVEST LIMITED</t>
  </si>
  <si>
    <t>SHREE SADGURU INVESTMENTS</t>
  </si>
  <si>
    <t>YARNSYN</t>
  </si>
  <si>
    <t>ASHOKBHAI MADHUBHAI KORAT</t>
  </si>
  <si>
    <t>ESFL</t>
  </si>
  <si>
    <t>Essen Speciality Films L</t>
  </si>
  <si>
    <t>MARSHALL</t>
  </si>
  <si>
    <t>Marshall Machines Ltd</t>
  </si>
  <si>
    <t>MATALIA STOCK BROKING PRIVATE LIMITED</t>
  </si>
  <si>
    <t>ANKITA VISHAL SHAH</t>
  </si>
  <si>
    <t>NIRAJ</t>
  </si>
  <si>
    <t>Niraj Cement Struc Ltd</t>
  </si>
  <si>
    <t>PASUPTAC</t>
  </si>
  <si>
    <t>Pasupati Acrylon Limited</t>
  </si>
  <si>
    <t>CRONY VYAPAR PVT LTD</t>
  </si>
  <si>
    <t>PIONEEREMB</t>
  </si>
  <si>
    <t>Pioneer Embroideries Limi</t>
  </si>
  <si>
    <t>Prism Johnson LTD</t>
  </si>
  <si>
    <t>VRAJ</t>
  </si>
  <si>
    <t>Vraj Iron and Steel Ltd</t>
  </si>
  <si>
    <t>MANOJKUMAR MADHAVLAL CHAUDHARI</t>
  </si>
  <si>
    <t>478.5-488.5</t>
  </si>
  <si>
    <t>515-540</t>
  </si>
  <si>
    <t>Loss of Rs.63.3/-</t>
  </si>
  <si>
    <t>426-440</t>
  </si>
  <si>
    <t>470-500</t>
  </si>
  <si>
    <t>1330-1370</t>
  </si>
  <si>
    <t>1470-1570</t>
  </si>
  <si>
    <t>430-438</t>
  </si>
  <si>
    <t>460-480</t>
  </si>
  <si>
    <t>1995-2065</t>
  </si>
  <si>
    <t>2190-2340</t>
  </si>
  <si>
    <t>Profit of Rs.26.5/-</t>
  </si>
  <si>
    <t>Loss of Rs.-9.5/-</t>
  </si>
  <si>
    <t>Loss of Rs.35/-</t>
  </si>
  <si>
    <t>MFSL 1200 CE 26 SEP</t>
  </si>
  <si>
    <t>ADVIKCA</t>
  </si>
  <si>
    <t>G G ENGINEERING LIMITED</t>
  </si>
  <si>
    <t>AFEL</t>
  </si>
  <si>
    <t>SHAILESH DHAMELIYA</t>
  </si>
  <si>
    <t>RDS CORPORATE SERVICES PRIVATE LIMITED</t>
  </si>
  <si>
    <t>SANTOSH KUMAR KUSHAWAHA</t>
  </si>
  <si>
    <t>CHHAVI YADAV</t>
  </si>
  <si>
    <t>ALAN SCOTT</t>
  </si>
  <si>
    <t>ARVINDFASN</t>
  </si>
  <si>
    <t>GOLDMAN SACHS FUNDS - GOLDMAN SACHS INDIA EQUITY PORTFOLIO</t>
  </si>
  <si>
    <t>PLENTY PRIVATE EQUITY FUND I LIMITED</t>
  </si>
  <si>
    <t>PLENTY CI FUND I LIMITED</t>
  </si>
  <si>
    <t>F3 ADVISORS PRIVATE LIMITED</t>
  </si>
  <si>
    <t>CNIRESLTD</t>
  </si>
  <si>
    <t>NIRANJAN HOUSING PRIVATE LIMITED</t>
  </si>
  <si>
    <t>EMERALL</t>
  </si>
  <si>
    <t>AYAY COMMODITY SERVICES PRIVATE LIMITED</t>
  </si>
  <si>
    <t>RAJENDRA J GALA SHAH</t>
  </si>
  <si>
    <t>THACKER LEGACY TRUST ONE</t>
  </si>
  <si>
    <t>THACKER LEGACY TRUST TWO</t>
  </si>
  <si>
    <t>JITENDRA JAYANTILAL GANDHI</t>
  </si>
  <si>
    <t>EXHICON</t>
  </si>
  <si>
    <t>PREM KUMAR BHAJANKA</t>
  </si>
  <si>
    <t>DEVENDRA BHATNAGAR</t>
  </si>
  <si>
    <t>SUBHASISH SAHA</t>
  </si>
  <si>
    <t>VINOD KUMAR ARORA</t>
  </si>
  <si>
    <t>NEELAM SHAILENDRA GWALIORY</t>
  </si>
  <si>
    <t>VIDHUSHRI KHADWALIA</t>
  </si>
  <si>
    <t>DHRUV GANJI</t>
  </si>
  <si>
    <t>AKRAM ALI ANSARI KHAJA MOHAMMED</t>
  </si>
  <si>
    <t>NISHA DHARAMCHAND KULARIA</t>
  </si>
  <si>
    <t>VIVEK KUMAR BHAUKA</t>
  </si>
  <si>
    <t>JYOTSNABEN RANCHHODLAL PATEL</t>
  </si>
  <si>
    <t>SANGHVI MAHAVEERKUMAR</t>
  </si>
  <si>
    <t>RAJKUMAR BABUBHAI GODHA</t>
  </si>
  <si>
    <t>KAMAL JEET GUPTA</t>
  </si>
  <si>
    <t>PRASHANT GUPTA</t>
  </si>
  <si>
    <t>ATLANTAS INVESTMENTS</t>
  </si>
  <si>
    <t>KAMMA SHON KIPGEN</t>
  </si>
  <si>
    <t>KAMDHENU</t>
  </si>
  <si>
    <t>SATISH KUMAR AGARWAL</t>
  </si>
  <si>
    <t>SUNIL KUMAR AGARWAL</t>
  </si>
  <si>
    <t>VARDHILAL SHIVRAMBHAI THAKKAR</t>
  </si>
  <si>
    <t>SW CAPITAL PRIVATE LIMITED</t>
  </si>
  <si>
    <t>MINERVA VENTURES FUND</t>
  </si>
  <si>
    <t>SHIVAAY TRADING COMPANY</t>
  </si>
  <si>
    <t>KKALPANAIND</t>
  </si>
  <si>
    <t>DILIPKUMAR H PARMAR</t>
  </si>
  <si>
    <t>STOCK VERTEX VENTURES</t>
  </si>
  <si>
    <t>KZLFIN</t>
  </si>
  <si>
    <t>JAYASEELAN SINGARAVELU</t>
  </si>
  <si>
    <t>MARKOBENZ</t>
  </si>
  <si>
    <t>MUKESHBHAI HIRABHAI PATEL</t>
  </si>
  <si>
    <t>PRAKASHKUMAR GUNVANTBHAI PATEL</t>
  </si>
  <si>
    <t>MCEL</t>
  </si>
  <si>
    <t>ANKUSH KEDIA</t>
  </si>
  <si>
    <t>VINEY EQUITY MARKET LLP</t>
  </si>
  <si>
    <t>MINID</t>
  </si>
  <si>
    <t>PARTH CONSULTANCY</t>
  </si>
  <si>
    <t>NARMP</t>
  </si>
  <si>
    <t>VRAJLAL JADAVJI VAGHASIA</t>
  </si>
  <si>
    <t>KALPANA MADHANI SECURITIES PRIVATE LIMITED</t>
  </si>
  <si>
    <t>SHAISHAV D MEHTA HUF</t>
  </si>
  <si>
    <t>KARAN BHUPENDRAKUMAR KOTHARI</t>
  </si>
  <si>
    <t>RIDDHI KARAN KOTHARI</t>
  </si>
  <si>
    <t>PARIKH RAJNIKANT BABULAL</t>
  </si>
  <si>
    <t>PARIKH SAUMIL RAJNIKANT</t>
  </si>
  <si>
    <t>ASHIK DHIRUBHAI SANGHVI</t>
  </si>
  <si>
    <t>RECEDING WATER RESORT LLP</t>
  </si>
  <si>
    <t>NBFOOT</t>
  </si>
  <si>
    <t>BHAILAL DAHYABHAI PATEL</t>
  </si>
  <si>
    <t>IRAGE BROKING SERVICES LLP</t>
  </si>
  <si>
    <t>MAHESH KUMAR</t>
  </si>
  <si>
    <t>PULSRIN</t>
  </si>
  <si>
    <t>COMFORT ADVERTISING PVT LTD</t>
  </si>
  <si>
    <t>SUNILKUMAR CHANDRAKANT MEHTA (HUF)</t>
  </si>
  <si>
    <t>RELICAB</t>
  </si>
  <si>
    <t>ARC FINANCE LIMITED</t>
  </si>
  <si>
    <t>SAICOM</t>
  </si>
  <si>
    <t>SUDHAKAR TAVVINE</t>
  </si>
  <si>
    <t>VEDANKIT TRADERS PRIVATE LIMITED</t>
  </si>
  <si>
    <t>SIPTL</t>
  </si>
  <si>
    <t>GOPAL VERMA</t>
  </si>
  <si>
    <t>DEV HASMUKHBHAI KAPADIYA</t>
  </si>
  <si>
    <t>RESHMA GAURANGBHAI NATHVANI</t>
  </si>
  <si>
    <t>HARESH CHIMANLAL BHATT</t>
  </si>
  <si>
    <t>HIRALBEN KEYURBHAI DAGLI</t>
  </si>
  <si>
    <t>STARLIT</t>
  </si>
  <si>
    <t>PCM POWER GENERATION PRIVATE LIMITED</t>
  </si>
  <si>
    <t>ANILKUMAR DARDA</t>
  </si>
  <si>
    <t>SUDARSHAN</t>
  </si>
  <si>
    <t>SAKSHI GUPTA</t>
  </si>
  <si>
    <t>TIGERLOGS</t>
  </si>
  <si>
    <t>NEXPACT LIMITED</t>
  </si>
  <si>
    <t>NORTH STAR OPPORTUNITIES FUND VCC-BULL VALUE INCORPORATED VCC SUB-FUND</t>
  </si>
  <si>
    <t>TRINITYLEA</t>
  </si>
  <si>
    <t>HARISH VERMA</t>
  </si>
  <si>
    <t>VSL</t>
  </si>
  <si>
    <t>VIVID MERCANTILE LIMITED .</t>
  </si>
  <si>
    <t>SUNDERDEVI GOVIND MAHESHWARI</t>
  </si>
  <si>
    <t>MAKWANA DIXIT CHANDUBHAI</t>
  </si>
  <si>
    <t>ADL</t>
  </si>
  <si>
    <t>Archidply Decor Limted</t>
  </si>
  <si>
    <t>ARPIT JAIN HUF</t>
  </si>
  <si>
    <t>ADVENZYMES</t>
  </si>
  <si>
    <t>Advanced Enzyme Tech Ltd</t>
  </si>
  <si>
    <t>AEROFLEX</t>
  </si>
  <si>
    <t>Aeroflex Industries Ltd</t>
  </si>
  <si>
    <t>ALPA</t>
  </si>
  <si>
    <t>Alpa Laboratories Limited</t>
  </si>
  <si>
    <t>Arvind Fashions Limited</t>
  </si>
  <si>
    <t>MAHINDRA MANULIFE MUTUAL FUND</t>
  </si>
  <si>
    <t>ICICI PRUDENTIAL LIFE INSURANCE CO LTD</t>
  </si>
  <si>
    <t>ATAM</t>
  </si>
  <si>
    <t>Atam Valves Limited</t>
  </si>
  <si>
    <t>KABEELON SALES CORP</t>
  </si>
  <si>
    <t>CLEDUCATE</t>
  </si>
  <si>
    <t>CL Educate Limited</t>
  </si>
  <si>
    <t>CREATIVE</t>
  </si>
  <si>
    <t>Creative Newtech Limited</t>
  </si>
  <si>
    <t>SETU SECURITIES PVT LTD</t>
  </si>
  <si>
    <t>EMMBI</t>
  </si>
  <si>
    <t>Emmbi Industries Ltd</t>
  </si>
  <si>
    <t>ESTER</t>
  </si>
  <si>
    <t>Ester Industries Ltd</t>
  </si>
  <si>
    <t>FELIX</t>
  </si>
  <si>
    <t>Felix Industries Ltd.</t>
  </si>
  <si>
    <t>GOACARBON</t>
  </si>
  <si>
    <t>Goa Carbon Ltd</t>
  </si>
  <si>
    <t>HILTON</t>
  </si>
  <si>
    <t>Hilton Metal Forging Limi</t>
  </si>
  <si>
    <t>RIKHAV SECURITIES LIMITED</t>
  </si>
  <si>
    <t>HRHNEXT</t>
  </si>
  <si>
    <t>HRH Next Services Limited</t>
  </si>
  <si>
    <t>TEENA KIRTI JAIN</t>
  </si>
  <si>
    <t>GLOBALWORTH SECURITIES LIMITED</t>
  </si>
  <si>
    <t>POONAM RAJEEV MAHESHWARI</t>
  </si>
  <si>
    <t>JASH</t>
  </si>
  <si>
    <t>Jash Engineering Limited</t>
  </si>
  <si>
    <t>BELLWETHER CAPITAL PRIVATE LIMITED</t>
  </si>
  <si>
    <t>Kamdhenu Ispat Limited</t>
  </si>
  <si>
    <t>L7 HITECH PRIVATE LIMITED</t>
  </si>
  <si>
    <t>KANDARP</t>
  </si>
  <si>
    <t>Kandarp Dg Smart Bpo Ltd</t>
  </si>
  <si>
    <t>HEMENDRA RATILAL MEHTA</t>
  </si>
  <si>
    <t>KRONOX</t>
  </si>
  <si>
    <t>Kronox Lab Sciences Ltd</t>
  </si>
  <si>
    <t>MAHEVARSH FINCON PRIVATE LIMITED</t>
  </si>
  <si>
    <t>ELAN VENTURES PRIVATE LIMITED</t>
  </si>
  <si>
    <t>KANTA DEVI SONI</t>
  </si>
  <si>
    <t>UMESH PARASMAL PAGARIYA</t>
  </si>
  <si>
    <t>PAULOMI KETAN DOSHI</t>
  </si>
  <si>
    <t>NAMOEWASTE</t>
  </si>
  <si>
    <t>Namo eWaste Management L</t>
  </si>
  <si>
    <t>SUNIL SHARMA</t>
  </si>
  <si>
    <t>ASHWIN STOCKS AND INVESTMENT PRIVATE LIMITED</t>
  </si>
  <si>
    <t>NARMADA</t>
  </si>
  <si>
    <t>Narmada Agrobase Limited</t>
  </si>
  <si>
    <t>SHASHWAT MALOT</t>
  </si>
  <si>
    <t>MUDUPULAVEMULA SURENDRANADHA REDDY</t>
  </si>
  <si>
    <t>RAMDOOT REALTORS PVT LTD</t>
  </si>
  <si>
    <t>PRAKASH</t>
  </si>
  <si>
    <t>Prakash Industries Ltd.</t>
  </si>
  <si>
    <t>ELIXIR WEALTH MANAGEMENT PRIVATE LIMITED</t>
  </si>
  <si>
    <t>QFIL</t>
  </si>
  <si>
    <t>Quality Foils (India) Ltd</t>
  </si>
  <si>
    <t>TAPASVI  BHARGAVA</t>
  </si>
  <si>
    <t>KULDIP BHARGAVA</t>
  </si>
  <si>
    <t>QVCEL</t>
  </si>
  <si>
    <t>QVC Exports Limited</t>
  </si>
  <si>
    <t>SALASAR</t>
  </si>
  <si>
    <t>Salasar Techno Engg. Ltd.</t>
  </si>
  <si>
    <t>SANSTAR</t>
  </si>
  <si>
    <t>Sanstar Limited</t>
  </si>
  <si>
    <t>SHAILY</t>
  </si>
  <si>
    <t>Shaily Eng Plastics Ltd</t>
  </si>
  <si>
    <t>MOTILAL OSWAL MUTUAL FUND</t>
  </si>
  <si>
    <t>SILKFLEX</t>
  </si>
  <si>
    <t>Silkflex Polymers India L</t>
  </si>
  <si>
    <t>INDIA EQUITY FUND 1</t>
  </si>
  <si>
    <t>SHRENI SHARES PVT</t>
  </si>
  <si>
    <t>SMSPHARMA</t>
  </si>
  <si>
    <t>SMS Pharmaceuticals Limit</t>
  </si>
  <si>
    <t>TRIGYN</t>
  </si>
  <si>
    <t>Trigyn Technologies Ltd</t>
  </si>
  <si>
    <t>VAISHALI</t>
  </si>
  <si>
    <t>Vaishali Pharma Limited</t>
  </si>
  <si>
    <t>BLACK ROCK FINANCIAL SERVICES PVT LTD</t>
  </si>
  <si>
    <t>VIPULLTD</t>
  </si>
  <si>
    <t>Vipul Limited</t>
  </si>
  <si>
    <t>AFRIN DIA</t>
  </si>
  <si>
    <t>Zaggle Prepa Ocean Ser L</t>
  </si>
  <si>
    <t>BRACEPORT</t>
  </si>
  <si>
    <t>Brace Port Logistics Ltd</t>
  </si>
  <si>
    <t>EPITOME TRADING AND INVESTMENTS</t>
  </si>
  <si>
    <t>BASE ENGINEERING LLP</t>
  </si>
  <si>
    <t>SANJAYKUMAR SARAWAGI</t>
  </si>
  <si>
    <t>VISHAL PRAKASH JAIN</t>
  </si>
  <si>
    <t>PRECISION</t>
  </si>
  <si>
    <t>Precision Metaliks Ltd</t>
  </si>
  <si>
    <t>GAYATRI AUTOMOBILE PVT LTD</t>
  </si>
  <si>
    <t>SATELLITE DEVELOPERS PRIVATE LIMITED</t>
  </si>
  <si>
    <t>SATINDLTD</t>
  </si>
  <si>
    <t>Sat Industries Limited</t>
  </si>
  <si>
    <t>SHAILJA MANGAL</t>
  </si>
  <si>
    <t>FORTUNE GILTS PVT. LTD.</t>
  </si>
  <si>
    <t>PUNIT BERIWALA HUF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</si>
</sst>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3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20">
    <xf numFmtId="0" fontId="0" fillId="0" borderId="0"/>
    <xf numFmtId="0" fontId="5" fillId="0" borderId="22"/>
    <xf numFmtId="0" fontId="5" fillId="0" borderId="22"/>
    <xf numFmtId="0" fontId="42" fillId="0" borderId="29" applyNumberFormat="0" applyFill="0" applyAlignment="0" applyProtection="0"/>
    <xf numFmtId="0" fontId="43" fillId="0" borderId="30" applyNumberFormat="0" applyFill="0" applyAlignment="0" applyProtection="0"/>
    <xf numFmtId="0" fontId="44" fillId="0" borderId="31" applyNumberFormat="0" applyFill="0" applyAlignment="0" applyProtection="0"/>
    <xf numFmtId="0" fontId="48" fillId="12" borderId="32" applyNumberFormat="0" applyAlignment="0" applyProtection="0"/>
    <xf numFmtId="0" fontId="49" fillId="13" borderId="33" applyNumberFormat="0" applyAlignment="0" applyProtection="0"/>
    <xf numFmtId="0" fontId="50" fillId="13" borderId="32" applyNumberFormat="0" applyAlignment="0" applyProtection="0"/>
    <xf numFmtId="0" fontId="51" fillId="0" borderId="34" applyNumberFormat="0" applyFill="0" applyAlignment="0" applyProtection="0"/>
    <xf numFmtId="0" fontId="52" fillId="14" borderId="35" applyNumberFormat="0" applyAlignment="0" applyProtection="0"/>
    <xf numFmtId="0" fontId="55" fillId="0" borderId="37" applyNumberFormat="0" applyFill="0" applyAlignment="0" applyProtection="0"/>
    <xf numFmtId="0" fontId="4" fillId="0" borderId="22"/>
    <xf numFmtId="0" fontId="4" fillId="17" borderId="22" applyNumberFormat="0" applyBorder="0" applyAlignment="0" applyProtection="0"/>
    <xf numFmtId="0" fontId="4" fillId="21" borderId="22" applyNumberFormat="0" applyBorder="0" applyAlignment="0" applyProtection="0"/>
    <xf numFmtId="0" fontId="4" fillId="25" borderId="22" applyNumberFormat="0" applyBorder="0" applyAlignment="0" applyProtection="0"/>
    <xf numFmtId="0" fontId="4" fillId="29" borderId="22" applyNumberFormat="0" applyBorder="0" applyAlignment="0" applyProtection="0"/>
    <xf numFmtId="0" fontId="4" fillId="33" borderId="22" applyNumberFormat="0" applyBorder="0" applyAlignment="0" applyProtection="0"/>
    <xf numFmtId="0" fontId="4" fillId="37" borderId="22" applyNumberFormat="0" applyBorder="0" applyAlignment="0" applyProtection="0"/>
    <xf numFmtId="0" fontId="4" fillId="18" borderId="22" applyNumberFormat="0" applyBorder="0" applyAlignment="0" applyProtection="0"/>
    <xf numFmtId="0" fontId="4" fillId="22" borderId="22" applyNumberFormat="0" applyBorder="0" applyAlignment="0" applyProtection="0"/>
    <xf numFmtId="0" fontId="4" fillId="26" borderId="22" applyNumberFormat="0" applyBorder="0" applyAlignment="0" applyProtection="0"/>
    <xf numFmtId="0" fontId="4" fillId="30" borderId="22" applyNumberFormat="0" applyBorder="0" applyAlignment="0" applyProtection="0"/>
    <xf numFmtId="0" fontId="4" fillId="34" borderId="22" applyNumberFormat="0" applyBorder="0" applyAlignment="0" applyProtection="0"/>
    <xf numFmtId="0" fontId="4" fillId="38" borderId="22" applyNumberFormat="0" applyBorder="0" applyAlignment="0" applyProtection="0"/>
    <xf numFmtId="0" fontId="56" fillId="19" borderId="22" applyNumberFormat="0" applyBorder="0" applyAlignment="0" applyProtection="0"/>
    <xf numFmtId="0" fontId="56" fillId="23" borderId="22" applyNumberFormat="0" applyBorder="0" applyAlignment="0" applyProtection="0"/>
    <xf numFmtId="0" fontId="56" fillId="27" borderId="22" applyNumberFormat="0" applyBorder="0" applyAlignment="0" applyProtection="0"/>
    <xf numFmtId="0" fontId="56" fillId="31" borderId="22" applyNumberFormat="0" applyBorder="0" applyAlignment="0" applyProtection="0"/>
    <xf numFmtId="0" fontId="56" fillId="35" borderId="22" applyNumberFormat="0" applyBorder="0" applyAlignment="0" applyProtection="0"/>
    <xf numFmtId="0" fontId="56" fillId="39" borderId="22" applyNumberFormat="0" applyBorder="0" applyAlignment="0" applyProtection="0"/>
    <xf numFmtId="0" fontId="56" fillId="16" borderId="22" applyNumberFormat="0" applyBorder="0" applyAlignment="0" applyProtection="0"/>
    <xf numFmtId="0" fontId="56" fillId="20" borderId="22" applyNumberFormat="0" applyBorder="0" applyAlignment="0" applyProtection="0"/>
    <xf numFmtId="0" fontId="56" fillId="24" borderId="22" applyNumberFormat="0" applyBorder="0" applyAlignment="0" applyProtection="0"/>
    <xf numFmtId="0" fontId="56" fillId="28" borderId="22" applyNumberFormat="0" applyBorder="0" applyAlignment="0" applyProtection="0"/>
    <xf numFmtId="0" fontId="56" fillId="32" borderId="22" applyNumberFormat="0" applyBorder="0" applyAlignment="0" applyProtection="0"/>
    <xf numFmtId="0" fontId="56" fillId="36" borderId="22" applyNumberFormat="0" applyBorder="0" applyAlignment="0" applyProtection="0"/>
    <xf numFmtId="0" fontId="46" fillId="10" borderId="22" applyNumberFormat="0" applyBorder="0" applyAlignment="0" applyProtection="0"/>
    <xf numFmtId="0" fontId="54" fillId="0" borderId="22" applyNumberFormat="0" applyFill="0" applyBorder="0" applyAlignment="0" applyProtection="0"/>
    <xf numFmtId="0" fontId="45" fillId="9" borderId="22" applyNumberFormat="0" applyBorder="0" applyAlignment="0" applyProtection="0"/>
    <xf numFmtId="0" fontId="44" fillId="0" borderId="22" applyNumberFormat="0" applyFill="0" applyBorder="0" applyAlignment="0" applyProtection="0"/>
    <xf numFmtId="0" fontId="57" fillId="0" borderId="22" applyNumberFormat="0" applyFill="0" applyBorder="0" applyAlignment="0" applyProtection="0">
      <alignment vertical="top"/>
      <protection locked="0"/>
    </xf>
    <xf numFmtId="0" fontId="58" fillId="11" borderId="22" applyNumberFormat="0" applyBorder="0" applyAlignment="0" applyProtection="0"/>
    <xf numFmtId="0" fontId="5" fillId="0" borderId="22"/>
    <xf numFmtId="0" fontId="5" fillId="0" borderId="22"/>
    <xf numFmtId="0" fontId="4" fillId="15" borderId="36" applyNumberFormat="0" applyFont="0" applyAlignment="0" applyProtection="0"/>
    <xf numFmtId="9" fontId="4" fillId="0" borderId="22" applyFont="0" applyFill="0" applyBorder="0" applyAlignment="0" applyProtection="0"/>
    <xf numFmtId="0" fontId="59" fillId="0" borderId="22" applyNumberFormat="0" applyFill="0" applyBorder="0" applyAlignment="0" applyProtection="0"/>
    <xf numFmtId="0" fontId="53" fillId="0" borderId="22" applyNumberFormat="0" applyFill="0" applyBorder="0" applyAlignment="0" applyProtection="0"/>
    <xf numFmtId="0" fontId="5" fillId="0" borderId="22"/>
    <xf numFmtId="0" fontId="5" fillId="0" borderId="22"/>
    <xf numFmtId="0" fontId="5" fillId="0" borderId="22"/>
    <xf numFmtId="43" fontId="4" fillId="0" borderId="22" applyFont="0" applyFill="0" applyBorder="0" applyAlignment="0" applyProtection="0"/>
    <xf numFmtId="0" fontId="4" fillId="15" borderId="36" applyNumberFormat="0" applyFont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41" fillId="0" borderId="22" applyNumberFormat="0" applyFill="0" applyBorder="0" applyAlignment="0" applyProtection="0"/>
    <xf numFmtId="0" fontId="47" fillId="11" borderId="22" applyNumberFormat="0" applyBorder="0" applyAlignment="0" applyProtection="0"/>
    <xf numFmtId="0" fontId="4" fillId="19" borderId="22" applyNumberFormat="0" applyBorder="0" applyAlignment="0" applyProtection="0"/>
    <xf numFmtId="0" fontId="4" fillId="23" borderId="22" applyNumberFormat="0" applyBorder="0" applyAlignment="0" applyProtection="0"/>
    <xf numFmtId="0" fontId="4" fillId="27" borderId="22" applyNumberFormat="0" applyBorder="0" applyAlignment="0" applyProtection="0"/>
    <xf numFmtId="0" fontId="4" fillId="31" borderId="22" applyNumberFormat="0" applyBorder="0" applyAlignment="0" applyProtection="0"/>
    <xf numFmtId="0" fontId="4" fillId="35" borderId="22" applyNumberFormat="0" applyBorder="0" applyAlignment="0" applyProtection="0"/>
    <xf numFmtId="0" fontId="4" fillId="39" borderId="22" applyNumberFormat="0" applyBorder="0" applyAlignment="0" applyProtection="0"/>
    <xf numFmtId="43" fontId="4" fillId="0" borderId="22" applyFont="0" applyFill="0" applyBorder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43" fontId="4" fillId="0" borderId="22" applyFont="0" applyFill="0" applyBorder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60" fillId="0" borderId="22"/>
    <xf numFmtId="0" fontId="61" fillId="0" borderId="22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43" fontId="2" fillId="0" borderId="22" applyFont="0" applyFill="0" applyBorder="0" applyAlignment="0" applyProtection="0"/>
    <xf numFmtId="0" fontId="5" fillId="0" borderId="22"/>
    <xf numFmtId="0" fontId="1" fillId="0" borderId="22"/>
  </cellStyleXfs>
  <cellXfs count="388">
    <xf numFmtId="0" fontId="0" fillId="0" borderId="0" xfId="0"/>
    <xf numFmtId="0" fontId="5" fillId="2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5" fillId="2" borderId="1" xfId="0" applyFont="1" applyFill="1" applyBorder="1" applyAlignment="1">
      <alignment horizontal="center"/>
    </xf>
    <xf numFmtId="15" fontId="8" fillId="2" borderId="1" xfId="0" applyNumberFormat="1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1" fillId="0" borderId="2" xfId="0" applyFont="1" applyBorder="1"/>
    <xf numFmtId="0" fontId="5" fillId="2" borderId="5" xfId="0" applyFont="1" applyFill="1" applyBorder="1"/>
    <xf numFmtId="0" fontId="5" fillId="2" borderId="6" xfId="0" applyFont="1" applyFill="1" applyBorder="1" applyAlignment="1">
      <alignment horizontal="center"/>
    </xf>
    <xf numFmtId="0" fontId="12" fillId="0" borderId="7" xfId="0" applyFont="1" applyBorder="1"/>
    <xf numFmtId="0" fontId="5" fillId="2" borderId="2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2" xfId="0" applyFont="1" applyFill="1" applyBorder="1"/>
    <xf numFmtId="10" fontId="5" fillId="2" borderId="1" xfId="0" applyNumberFormat="1" applyFont="1" applyFill="1" applyBorder="1"/>
    <xf numFmtId="0" fontId="5" fillId="3" borderId="1" xfId="0" applyFont="1" applyFill="1" applyBorder="1"/>
    <xf numFmtId="0" fontId="13" fillId="5" borderId="1" xfId="0" applyFont="1" applyFill="1" applyBorder="1" applyAlignment="1">
      <alignment wrapText="1"/>
    </xf>
    <xf numFmtId="0" fontId="8" fillId="2" borderId="1" xfId="0" applyFont="1" applyFill="1" applyBorder="1"/>
    <xf numFmtId="0" fontId="14" fillId="2" borderId="1" xfId="0" applyFont="1" applyFill="1" applyBorder="1"/>
    <xf numFmtId="0" fontId="8" fillId="4" borderId="1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18" xfId="0" applyFont="1" applyBorder="1"/>
    <xf numFmtId="2" fontId="8" fillId="0" borderId="2" xfId="0" applyNumberFormat="1" applyFont="1" applyBorder="1"/>
    <xf numFmtId="0" fontId="8" fillId="0" borderId="2" xfId="0" applyFont="1" applyBorder="1"/>
    <xf numFmtId="2" fontId="5" fillId="0" borderId="2" xfId="0" applyNumberFormat="1" applyFont="1" applyBorder="1"/>
    <xf numFmtId="0" fontId="5" fillId="0" borderId="0" xfId="0" applyFont="1"/>
    <xf numFmtId="15" fontId="5" fillId="0" borderId="0" xfId="0" applyNumberFormat="1" applyFont="1"/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0" fontId="16" fillId="0" borderId="0" xfId="0" applyFont="1"/>
    <xf numFmtId="10" fontId="1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8" fillId="2" borderId="1" xfId="0" applyFont="1" applyFill="1" applyBorder="1" applyAlignment="1">
      <alignment horizontal="left"/>
    </xf>
    <xf numFmtId="0" fontId="19" fillId="2" borderId="1" xfId="0" applyFont="1" applyFill="1" applyBorder="1"/>
    <xf numFmtId="2" fontId="5" fillId="2" borderId="1" xfId="0" applyNumberFormat="1" applyFont="1" applyFill="1" applyBorder="1"/>
    <xf numFmtId="2" fontId="5" fillId="3" borderId="1" xfId="0" applyNumberFormat="1" applyFont="1" applyFill="1" applyBorder="1"/>
    <xf numFmtId="2" fontId="8" fillId="4" borderId="15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/>
    </xf>
    <xf numFmtId="2" fontId="8" fillId="4" borderId="17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17" fillId="0" borderId="2" xfId="0" applyFont="1" applyBorder="1"/>
    <xf numFmtId="0" fontId="5" fillId="0" borderId="0" xfId="0" applyFont="1" applyAlignment="1">
      <alignment horizontal="center"/>
    </xf>
    <xf numFmtId="0" fontId="20" fillId="2" borderId="1" xfId="0" applyFont="1" applyFill="1" applyBorder="1" applyAlignment="1">
      <alignment horizontal="right"/>
    </xf>
    <xf numFmtId="2" fontId="20" fillId="2" borderId="1" xfId="0" applyNumberFormat="1" applyFont="1" applyFill="1" applyBorder="1" applyAlignment="1">
      <alignment horizontal="right"/>
    </xf>
    <xf numFmtId="0" fontId="21" fillId="2" borderId="1" xfId="0" applyFont="1" applyFill="1" applyBorder="1"/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4" fontId="20" fillId="2" borderId="1" xfId="0" applyNumberFormat="1" applyFont="1" applyFill="1" applyBorder="1" applyAlignment="1">
      <alignment horizontal="right"/>
    </xf>
    <xf numFmtId="0" fontId="25" fillId="2" borderId="1" xfId="0" applyFont="1" applyFill="1" applyBorder="1"/>
    <xf numFmtId="0" fontId="26" fillId="2" borderId="1" xfId="0" applyFont="1" applyFill="1" applyBorder="1"/>
    <xf numFmtId="0" fontId="27" fillId="2" borderId="1" xfId="0" applyFont="1" applyFill="1" applyBorder="1"/>
    <xf numFmtId="0" fontId="29" fillId="2" borderId="1" xfId="0" applyFont="1" applyFill="1" applyBorder="1"/>
    <xf numFmtId="0" fontId="8" fillId="0" borderId="0" xfId="0" applyFont="1"/>
    <xf numFmtId="15" fontId="26" fillId="2" borderId="1" xfId="0" applyNumberFormat="1" applyFont="1" applyFill="1" applyBorder="1"/>
    <xf numFmtId="164" fontId="30" fillId="2" borderId="1" xfId="0" applyNumberFormat="1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 wrapText="1"/>
    </xf>
    <xf numFmtId="2" fontId="31" fillId="2" borderId="1" xfId="0" applyNumberFormat="1" applyFont="1" applyFill="1" applyBorder="1" applyAlignment="1">
      <alignment wrapText="1"/>
    </xf>
    <xf numFmtId="0" fontId="31" fillId="2" borderId="1" xfId="0" applyFont="1" applyFill="1" applyBorder="1" applyAlignment="1">
      <alignment horizontal="left" wrapText="1"/>
    </xf>
    <xf numFmtId="0" fontId="31" fillId="2" borderId="1" xfId="0" applyFont="1" applyFill="1" applyBorder="1"/>
    <xf numFmtId="164" fontId="30" fillId="3" borderId="1" xfId="0" applyNumberFormat="1" applyFont="1" applyFill="1" applyBorder="1" applyAlignment="1">
      <alignment horizontal="left" wrapText="1"/>
    </xf>
    <xf numFmtId="0" fontId="31" fillId="3" borderId="1" xfId="0" applyFont="1" applyFill="1" applyBorder="1" applyAlignment="1">
      <alignment horizontal="center" wrapText="1"/>
    </xf>
    <xf numFmtId="2" fontId="31" fillId="3" borderId="1" xfId="0" applyNumberFormat="1" applyFont="1" applyFill="1" applyBorder="1" applyAlignment="1">
      <alignment wrapText="1"/>
    </xf>
    <xf numFmtId="0" fontId="31" fillId="3" borderId="1" xfId="0" applyFont="1" applyFill="1" applyBorder="1" applyAlignment="1">
      <alignment horizontal="left" wrapText="1"/>
    </xf>
    <xf numFmtId="0" fontId="32" fillId="2" borderId="1" xfId="0" applyFont="1" applyFill="1" applyBorder="1" applyAlignment="1">
      <alignment horizontal="center"/>
    </xf>
    <xf numFmtId="164" fontId="33" fillId="2" borderId="1" xfId="0" applyNumberFormat="1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 wrapText="1"/>
    </xf>
    <xf numFmtId="164" fontId="8" fillId="4" borderId="2" xfId="0" applyNumberFormat="1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left"/>
    </xf>
    <xf numFmtId="3" fontId="5" fillId="0" borderId="2" xfId="0" applyNumberFormat="1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/>
    </xf>
    <xf numFmtId="0" fontId="36" fillId="5" borderId="1" xfId="0" applyFont="1" applyFill="1" applyBorder="1" applyAlignment="1">
      <alignment horizontal="center" wrapText="1"/>
    </xf>
    <xf numFmtId="0" fontId="37" fillId="2" borderId="1" xfId="0" applyFont="1" applyFill="1" applyBorder="1" applyAlignment="1">
      <alignment horizontal="left"/>
    </xf>
    <xf numFmtId="15" fontId="8" fillId="2" borderId="1" xfId="0" applyNumberFormat="1" applyFont="1" applyFill="1" applyBorder="1" applyAlignment="1">
      <alignment horizontal="center"/>
    </xf>
    <xf numFmtId="0" fontId="33" fillId="2" borderId="24" xfId="0" applyFont="1" applyFill="1" applyBorder="1"/>
    <xf numFmtId="0" fontId="8" fillId="4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5" fontId="5" fillId="2" borderId="1" xfId="0" applyNumberFormat="1" applyFont="1" applyFill="1" applyBorder="1" applyAlignment="1">
      <alignment horizontal="center" vertical="center"/>
    </xf>
    <xf numFmtId="43" fontId="38" fillId="2" borderId="1" xfId="0" applyNumberFormat="1" applyFont="1" applyFill="1" applyBorder="1" applyAlignment="1">
      <alignment horizontal="left" vertical="center"/>
    </xf>
    <xf numFmtId="43" fontId="5" fillId="2" borderId="1" xfId="0" applyNumberFormat="1" applyFont="1" applyFill="1" applyBorder="1" applyAlignment="1">
      <alignment horizontal="center" vertical="top"/>
    </xf>
    <xf numFmtId="43" fontId="5" fillId="0" borderId="0" xfId="0" applyNumberFormat="1" applyFont="1"/>
    <xf numFmtId="0" fontId="8" fillId="2" borderId="1" xfId="0" applyFont="1" applyFill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left"/>
    </xf>
    <xf numFmtId="2" fontId="31" fillId="0" borderId="0" xfId="0" applyNumberFormat="1" applyFont="1" applyAlignment="1">
      <alignment horizontal="center"/>
    </xf>
    <xf numFmtId="1" fontId="31" fillId="2" borderId="1" xfId="0" applyNumberFormat="1" applyFont="1" applyFill="1" applyBorder="1" applyAlignment="1">
      <alignment horizontal="center"/>
    </xf>
    <xf numFmtId="9" fontId="31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5" fontId="31" fillId="2" borderId="1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2" fontId="8" fillId="4" borderId="8" xfId="0" applyNumberFormat="1" applyFont="1" applyFill="1" applyBorder="1" applyAlignment="1">
      <alignment horizontal="center" vertical="center" wrapText="1"/>
    </xf>
    <xf numFmtId="0" fontId="33" fillId="0" borderId="25" xfId="0" applyFont="1" applyBorder="1"/>
    <xf numFmtId="0" fontId="38" fillId="0" borderId="0" xfId="0" applyFont="1"/>
    <xf numFmtId="0" fontId="38" fillId="0" borderId="0" xfId="0" applyFont="1" applyAlignment="1">
      <alignment horizontal="center" vertical="center"/>
    </xf>
    <xf numFmtId="16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horizontal="center" vertical="center" wrapText="1"/>
    </xf>
    <xf numFmtId="15" fontId="31" fillId="2" borderId="1" xfId="0" applyNumberFormat="1" applyFont="1" applyFill="1" applyBorder="1" applyAlignment="1">
      <alignment horizontal="left"/>
    </xf>
    <xf numFmtId="2" fontId="31" fillId="2" borderId="1" xfId="0" applyNumberFormat="1" applyFont="1" applyFill="1" applyBorder="1" applyAlignment="1">
      <alignment horizontal="center"/>
    </xf>
    <xf numFmtId="0" fontId="33" fillId="2" borderId="24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center" vertical="center" wrapText="1"/>
    </xf>
    <xf numFmtId="1" fontId="5" fillId="7" borderId="2" xfId="0" applyNumberFormat="1" applyFont="1" applyFill="1" applyBorder="1" applyAlignment="1">
      <alignment horizontal="center" vertical="center"/>
    </xf>
    <xf numFmtId="167" fontId="5" fillId="7" borderId="2" xfId="0" applyNumberFormat="1" applyFont="1" applyFill="1" applyBorder="1" applyAlignment="1">
      <alignment horizontal="center" vertical="center"/>
    </xf>
    <xf numFmtId="167" fontId="5" fillId="7" borderId="2" xfId="0" applyNumberFormat="1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2" fontId="5" fillId="7" borderId="2" xfId="0" applyNumberFormat="1" applyFont="1" applyFill="1" applyBorder="1" applyAlignment="1">
      <alignment horizontal="center" vertical="center" wrapText="1"/>
    </xf>
    <xf numFmtId="10" fontId="5" fillId="7" borderId="2" xfId="0" applyNumberFormat="1" applyFont="1" applyFill="1" applyBorder="1" applyAlignment="1">
      <alignment horizontal="center" vertical="center" wrapText="1"/>
    </xf>
    <xf numFmtId="167" fontId="5" fillId="7" borderId="2" xfId="0" applyNumberFormat="1" applyFont="1" applyFill="1" applyBorder="1" applyAlignment="1">
      <alignment horizontal="center" vertical="center" wrapText="1"/>
    </xf>
    <xf numFmtId="1" fontId="5" fillId="8" borderId="2" xfId="0" applyNumberFormat="1" applyFont="1" applyFill="1" applyBorder="1" applyAlignment="1">
      <alignment horizontal="center" vertical="center" wrapText="1"/>
    </xf>
    <xf numFmtId="167" fontId="5" fillId="8" borderId="2" xfId="0" applyNumberFormat="1" applyFont="1" applyFill="1" applyBorder="1" applyAlignment="1">
      <alignment horizontal="center" vertical="center" wrapText="1"/>
    </xf>
    <xf numFmtId="167" fontId="5" fillId="8" borderId="2" xfId="0" applyNumberFormat="1" applyFont="1" applyFill="1" applyBorder="1" applyAlignment="1">
      <alignment horizontal="left"/>
    </xf>
    <xf numFmtId="1" fontId="5" fillId="8" borderId="2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2" fontId="5" fillId="8" borderId="2" xfId="0" applyNumberFormat="1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2" fontId="5" fillId="8" borderId="2" xfId="0" applyNumberFormat="1" applyFont="1" applyFill="1" applyBorder="1" applyAlignment="1">
      <alignment horizontal="center" vertical="center" wrapText="1"/>
    </xf>
    <xf numFmtId="10" fontId="5" fillId="8" borderId="2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/>
    <xf numFmtId="9" fontId="5" fillId="8" borderId="2" xfId="0" applyNumberFormat="1" applyFont="1" applyFill="1" applyBorder="1" applyAlignment="1">
      <alignment horizontal="center"/>
    </xf>
    <xf numFmtId="168" fontId="5" fillId="8" borderId="2" xfId="0" applyNumberFormat="1" applyFont="1" applyFill="1" applyBorder="1" applyAlignment="1">
      <alignment horizontal="center" vertical="center" wrapText="1"/>
    </xf>
    <xf numFmtId="15" fontId="5" fillId="8" borderId="2" xfId="0" applyNumberFormat="1" applyFont="1" applyFill="1" applyBorder="1"/>
    <xf numFmtId="1" fontId="5" fillId="6" borderId="2" xfId="0" applyNumberFormat="1" applyFont="1" applyFill="1" applyBorder="1" applyAlignment="1">
      <alignment horizontal="center" vertical="center" wrapText="1"/>
    </xf>
    <xf numFmtId="167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 vertical="center" wrapText="1"/>
    </xf>
    <xf numFmtId="9" fontId="5" fillId="6" borderId="2" xfId="0" applyNumberFormat="1" applyFont="1" applyFill="1" applyBorder="1" applyAlignment="1">
      <alignment horizontal="center"/>
    </xf>
    <xf numFmtId="1" fontId="5" fillId="7" borderId="3" xfId="0" applyNumberFormat="1" applyFont="1" applyFill="1" applyBorder="1" applyAlignment="1">
      <alignment horizontal="center" vertical="center"/>
    </xf>
    <xf numFmtId="167" fontId="5" fillId="7" borderId="3" xfId="0" applyNumberFormat="1" applyFont="1" applyFill="1" applyBorder="1" applyAlignment="1">
      <alignment horizontal="center" vertical="center"/>
    </xf>
    <xf numFmtId="167" fontId="5" fillId="7" borderId="3" xfId="0" applyNumberFormat="1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2" fontId="5" fillId="7" borderId="3" xfId="0" applyNumberFormat="1" applyFont="1" applyFill="1" applyBorder="1" applyAlignment="1">
      <alignment horizontal="center" vertical="center"/>
    </xf>
    <xf numFmtId="2" fontId="5" fillId="7" borderId="3" xfId="0" applyNumberFormat="1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10" fontId="5" fillId="7" borderId="3" xfId="0" applyNumberFormat="1" applyFont="1" applyFill="1" applyBorder="1" applyAlignment="1">
      <alignment horizontal="center" vertical="center" wrapText="1"/>
    </xf>
    <xf numFmtId="167" fontId="5" fillId="7" borderId="3" xfId="0" applyNumberFormat="1" applyFont="1" applyFill="1" applyBorder="1" applyAlignment="1">
      <alignment horizontal="center" vertical="center" wrapText="1"/>
    </xf>
    <xf numFmtId="1" fontId="5" fillId="8" borderId="2" xfId="0" applyNumberFormat="1" applyFont="1" applyFill="1" applyBorder="1" applyAlignment="1">
      <alignment horizontal="center" vertical="center"/>
    </xf>
    <xf numFmtId="167" fontId="5" fillId="8" borderId="2" xfId="0" applyNumberFormat="1" applyFont="1" applyFill="1" applyBorder="1" applyAlignment="1">
      <alignment horizontal="center" vertical="center"/>
    </xf>
    <xf numFmtId="2" fontId="5" fillId="8" borderId="2" xfId="0" applyNumberFormat="1" applyFont="1" applyFill="1" applyBorder="1" applyAlignment="1">
      <alignment horizontal="center" vertical="center"/>
    </xf>
    <xf numFmtId="2" fontId="5" fillId="7" borderId="3" xfId="0" applyNumberFormat="1" applyFont="1" applyFill="1" applyBorder="1" applyAlignment="1">
      <alignment horizontal="center" vertical="center" wrapText="1"/>
    </xf>
    <xf numFmtId="1" fontId="5" fillId="8" borderId="3" xfId="0" applyNumberFormat="1" applyFont="1" applyFill="1" applyBorder="1" applyAlignment="1">
      <alignment horizontal="center" vertical="center"/>
    </xf>
    <xf numFmtId="167" fontId="5" fillId="8" borderId="3" xfId="0" applyNumberFormat="1" applyFont="1" applyFill="1" applyBorder="1" applyAlignment="1">
      <alignment horizontal="center" vertical="center"/>
    </xf>
    <xf numFmtId="0" fontId="5" fillId="8" borderId="3" xfId="0" applyFont="1" applyFill="1" applyBorder="1"/>
    <xf numFmtId="0" fontId="5" fillId="8" borderId="3" xfId="0" applyFont="1" applyFill="1" applyBorder="1" applyAlignment="1">
      <alignment horizontal="center"/>
    </xf>
    <xf numFmtId="2" fontId="5" fillId="8" borderId="3" xfId="0" applyNumberFormat="1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 vertical="center" wrapText="1"/>
    </xf>
    <xf numFmtId="167" fontId="5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38" fillId="0" borderId="28" xfId="0" applyFont="1" applyBorder="1" applyAlignment="1">
      <alignment horizontal="center" vertical="center"/>
    </xf>
    <xf numFmtId="165" fontId="38" fillId="0" borderId="28" xfId="0" applyNumberFormat="1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2" fontId="39" fillId="0" borderId="28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5" fontId="5" fillId="0" borderId="28" xfId="0" applyNumberFormat="1" applyFont="1" applyBorder="1" applyAlignment="1">
      <alignment horizontal="center" vertical="center"/>
    </xf>
    <xf numFmtId="43" fontId="38" fillId="0" borderId="28" xfId="0" applyNumberFormat="1" applyFont="1" applyBorder="1" applyAlignment="1">
      <alignment horizontal="center" vertical="top"/>
    </xf>
    <xf numFmtId="10" fontId="39" fillId="0" borderId="28" xfId="0" applyNumberFormat="1" applyFont="1" applyBorder="1" applyAlignment="1">
      <alignment horizontal="center" vertical="center" wrapText="1"/>
    </xf>
    <xf numFmtId="16" fontId="39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left"/>
    </xf>
    <xf numFmtId="0" fontId="8" fillId="4" borderId="23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/>
    </xf>
    <xf numFmtId="0" fontId="5" fillId="2" borderId="22" xfId="0" applyFont="1" applyFill="1" applyBorder="1"/>
    <xf numFmtId="0" fontId="17" fillId="0" borderId="7" xfId="0" applyFont="1" applyBorder="1"/>
    <xf numFmtId="2" fontId="5" fillId="0" borderId="7" xfId="0" applyNumberFormat="1" applyFont="1" applyBorder="1"/>
    <xf numFmtId="0" fontId="5" fillId="0" borderId="7" xfId="0" applyFont="1" applyBorder="1"/>
    <xf numFmtId="0" fontId="8" fillId="0" borderId="28" xfId="1" applyFont="1" applyBorder="1"/>
    <xf numFmtId="2" fontId="8" fillId="0" borderId="28" xfId="1" applyNumberFormat="1" applyFont="1" applyBorder="1" applyAlignment="1">
      <alignment horizontal="right"/>
    </xf>
    <xf numFmtId="2" fontId="8" fillId="0" borderId="28" xfId="1" applyNumberFormat="1" applyFont="1" applyBorder="1"/>
    <xf numFmtId="10" fontId="8" fillId="0" borderId="28" xfId="46" applyNumberFormat="1" applyFont="1" applyBorder="1"/>
    <xf numFmtId="0" fontId="8" fillId="4" borderId="7" xfId="0" applyFont="1" applyFill="1" applyBorder="1" applyAlignment="1">
      <alignment horizontal="center"/>
    </xf>
    <xf numFmtId="0" fontId="5" fillId="0" borderId="22" xfId="0" applyFont="1" applyBorder="1"/>
    <xf numFmtId="15" fontId="5" fillId="0" borderId="22" xfId="0" applyNumberFormat="1" applyFont="1" applyBorder="1"/>
    <xf numFmtId="2" fontId="5" fillId="0" borderId="22" xfId="0" applyNumberFormat="1" applyFont="1" applyBorder="1"/>
    <xf numFmtId="2" fontId="5" fillId="0" borderId="22" xfId="0" applyNumberFormat="1" applyFont="1" applyBorder="1" applyAlignment="1">
      <alignment horizontal="right"/>
    </xf>
    <xf numFmtId="0" fontId="16" fillId="0" borderId="22" xfId="0" applyFont="1" applyBorder="1"/>
    <xf numFmtId="10" fontId="16" fillId="2" borderId="22" xfId="0" applyNumberFormat="1" applyFont="1" applyFill="1" applyBorder="1" applyAlignment="1">
      <alignment horizontal="center"/>
    </xf>
    <xf numFmtId="0" fontId="5" fillId="0" borderId="28" xfId="0" applyFont="1" applyBorder="1"/>
    <xf numFmtId="0" fontId="17" fillId="0" borderId="28" xfId="0" applyFont="1" applyBorder="1"/>
    <xf numFmtId="2" fontId="5" fillId="0" borderId="28" xfId="0" applyNumberFormat="1" applyFont="1" applyBorder="1"/>
    <xf numFmtId="15" fontId="55" fillId="0" borderId="28" xfId="12" applyNumberFormat="1" applyFont="1" applyBorder="1"/>
    <xf numFmtId="2" fontId="5" fillId="0" borderId="28" xfId="1" applyNumberFormat="1" applyBorder="1"/>
    <xf numFmtId="15" fontId="3" fillId="0" borderId="28" xfId="12" applyNumberFormat="1" applyFont="1" applyBorder="1"/>
    <xf numFmtId="2" fontId="5" fillId="0" borderId="28" xfId="1" applyNumberFormat="1" applyBorder="1" applyAlignment="1">
      <alignment horizontal="right"/>
    </xf>
    <xf numFmtId="0" fontId="5" fillId="0" borderId="28" xfId="1" applyBorder="1"/>
    <xf numFmtId="10" fontId="5" fillId="0" borderId="28" xfId="46" applyNumberFormat="1" applyFont="1" applyBorder="1"/>
    <xf numFmtId="0" fontId="3" fillId="0" borderId="28" xfId="12" applyFont="1" applyBorder="1" applyAlignment="1">
      <alignment horizontal="left"/>
    </xf>
    <xf numFmtId="49" fontId="3" fillId="0" borderId="28" xfId="12" applyNumberFormat="1" applyFont="1" applyBorder="1"/>
    <xf numFmtId="0" fontId="3" fillId="0" borderId="28" xfId="12" applyFont="1" applyBorder="1"/>
    <xf numFmtId="0" fontId="5" fillId="0" borderId="28" xfId="0" applyFont="1" applyBorder="1" applyAlignment="1">
      <alignment horizontal="left"/>
    </xf>
    <xf numFmtId="16" fontId="38" fillId="0" borderId="22" xfId="0" applyNumberFormat="1" applyFont="1" applyBorder="1" applyAlignment="1">
      <alignment horizontal="center" vertical="center"/>
    </xf>
    <xf numFmtId="0" fontId="38" fillId="0" borderId="28" xfId="0" applyFont="1" applyBorder="1"/>
    <xf numFmtId="16" fontId="38" fillId="0" borderId="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1" fontId="5" fillId="7" borderId="7" xfId="0" applyNumberFormat="1" applyFont="1" applyFill="1" applyBorder="1" applyAlignment="1">
      <alignment horizontal="center" vertical="center"/>
    </xf>
    <xf numFmtId="167" fontId="5" fillId="7" borderId="7" xfId="0" applyNumberFormat="1" applyFont="1" applyFill="1" applyBorder="1" applyAlignment="1">
      <alignment horizontal="center" vertical="center"/>
    </xf>
    <xf numFmtId="167" fontId="5" fillId="7" borderId="7" xfId="0" applyNumberFormat="1" applyFont="1" applyFill="1" applyBorder="1" applyAlignment="1">
      <alignment horizontal="left"/>
    </xf>
    <xf numFmtId="0" fontId="5" fillId="7" borderId="7" xfId="0" applyFont="1" applyFill="1" applyBorder="1" applyAlignment="1">
      <alignment horizontal="center"/>
    </xf>
    <xf numFmtId="2" fontId="5" fillId="7" borderId="7" xfId="0" applyNumberFormat="1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left" vertical="center" wrapText="1"/>
    </xf>
    <xf numFmtId="0" fontId="38" fillId="40" borderId="0" xfId="0" applyFont="1" applyFill="1"/>
    <xf numFmtId="0" fontId="38" fillId="40" borderId="0" xfId="0" applyFont="1" applyFill="1" applyAlignment="1">
      <alignment horizontal="center" vertical="center"/>
    </xf>
    <xf numFmtId="165" fontId="38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8" fillId="0" borderId="22" xfId="0" applyNumberFormat="1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10" fontId="38" fillId="0" borderId="28" xfId="0" applyNumberFormat="1" applyFont="1" applyBorder="1" applyAlignment="1">
      <alignment horizontal="center" vertical="center" wrapText="1"/>
    </xf>
    <xf numFmtId="0" fontId="38" fillId="41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0" fontId="39" fillId="42" borderId="28" xfId="0" applyFont="1" applyFill="1" applyBorder="1" applyAlignment="1">
      <alignment horizontal="center" vertical="center"/>
    </xf>
    <xf numFmtId="167" fontId="5" fillId="44" borderId="2" xfId="0" applyNumberFormat="1" applyFont="1" applyFill="1" applyBorder="1" applyAlignment="1">
      <alignment horizontal="center" vertical="center"/>
    </xf>
    <xf numFmtId="0" fontId="17" fillId="43" borderId="2" xfId="0" applyFont="1" applyFill="1" applyBorder="1"/>
    <xf numFmtId="0" fontId="17" fillId="43" borderId="2" xfId="0" applyFont="1" applyFill="1" applyBorder="1" applyAlignment="1">
      <alignment horizontal="center"/>
    </xf>
    <xf numFmtId="0" fontId="5" fillId="43" borderId="2" xfId="0" applyFont="1" applyFill="1" applyBorder="1" applyAlignment="1">
      <alignment horizontal="center"/>
    </xf>
    <xf numFmtId="0" fontId="5" fillId="45" borderId="4" xfId="0" applyFont="1" applyFill="1" applyBorder="1" applyAlignment="1">
      <alignment horizontal="center"/>
    </xf>
    <xf numFmtId="2" fontId="5" fillId="45" borderId="2" xfId="0" applyNumberFormat="1" applyFont="1" applyFill="1" applyBorder="1" applyAlignment="1">
      <alignment horizontal="center" vertical="center" wrapText="1"/>
    </xf>
    <xf numFmtId="10" fontId="5" fillId="45" borderId="2" xfId="0" applyNumberFormat="1" applyFont="1" applyFill="1" applyBorder="1" applyAlignment="1">
      <alignment horizontal="center" vertical="center" wrapText="1"/>
    </xf>
    <xf numFmtId="0" fontId="5" fillId="45" borderId="2" xfId="0" applyFont="1" applyFill="1" applyBorder="1" applyAlignment="1">
      <alignment horizontal="center"/>
    </xf>
    <xf numFmtId="167" fontId="5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0" fontId="38" fillId="41" borderId="28" xfId="0" applyNumberFormat="1" applyFont="1" applyFill="1" applyBorder="1" applyAlignment="1">
      <alignment horizontal="center" vertical="center" wrapText="1"/>
    </xf>
    <xf numFmtId="16" fontId="38" fillId="41" borderId="28" xfId="0" applyNumberFormat="1" applyFont="1" applyFill="1" applyBorder="1" applyAlignment="1">
      <alignment horizontal="center" vertical="center"/>
    </xf>
    <xf numFmtId="2" fontId="39" fillId="42" borderId="28" xfId="0" applyNumberFormat="1" applyFont="1" applyFill="1" applyBorder="1" applyAlignment="1">
      <alignment horizontal="center" vertical="center"/>
    </xf>
    <xf numFmtId="165" fontId="38" fillId="42" borderId="28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38" fillId="0" borderId="22" xfId="0" applyFont="1" applyBorder="1" applyAlignment="1">
      <alignment horizontal="center" vertical="center"/>
    </xf>
    <xf numFmtId="0" fontId="0" fillId="0" borderId="22" xfId="0" applyBorder="1"/>
    <xf numFmtId="0" fontId="38" fillId="0" borderId="22" xfId="0" applyFont="1" applyBorder="1"/>
    <xf numFmtId="0" fontId="39" fillId="0" borderId="22" xfId="0" applyFont="1" applyBorder="1" applyAlignment="1">
      <alignment horizontal="center" vertical="center"/>
    </xf>
    <xf numFmtId="2" fontId="39" fillId="0" borderId="22" xfId="0" applyNumberFormat="1" applyFont="1" applyBorder="1" applyAlignment="1">
      <alignment horizontal="center" vertical="center"/>
    </xf>
    <xf numFmtId="166" fontId="38" fillId="0" borderId="22" xfId="0" applyNumberFormat="1" applyFont="1" applyBorder="1" applyAlignment="1">
      <alignment horizontal="center" vertical="center"/>
    </xf>
    <xf numFmtId="166" fontId="38" fillId="0" borderId="28" xfId="0" applyNumberFormat="1" applyFont="1" applyBorder="1" applyAlignment="1">
      <alignment horizontal="center" vertical="center"/>
    </xf>
    <xf numFmtId="0" fontId="17" fillId="0" borderId="38" xfId="0" applyFont="1" applyBorder="1"/>
    <xf numFmtId="2" fontId="5" fillId="0" borderId="38" xfId="0" applyNumberFormat="1" applyFont="1" applyBorder="1"/>
    <xf numFmtId="0" fontId="5" fillId="0" borderId="38" xfId="0" applyFont="1" applyBorder="1"/>
    <xf numFmtId="0" fontId="5" fillId="2" borderId="28" xfId="0" applyFont="1" applyFill="1" applyBorder="1"/>
    <xf numFmtId="0" fontId="5" fillId="0" borderId="39" xfId="0" applyFont="1" applyBorder="1" applyAlignment="1">
      <alignment horizontal="left"/>
    </xf>
    <xf numFmtId="0" fontId="5" fillId="2" borderId="38" xfId="0" applyFont="1" applyFill="1" applyBorder="1"/>
    <xf numFmtId="0" fontId="0" fillId="0" borderId="28" xfId="0" applyBorder="1"/>
    <xf numFmtId="0" fontId="20" fillId="2" borderId="22" xfId="0" applyFont="1" applyFill="1" applyBorder="1" applyAlignment="1">
      <alignment horizontal="right"/>
    </xf>
    <xf numFmtId="2" fontId="20" fillId="2" borderId="22" xfId="0" applyNumberFormat="1" applyFont="1" applyFill="1" applyBorder="1" applyAlignment="1">
      <alignment horizontal="right"/>
    </xf>
    <xf numFmtId="0" fontId="38" fillId="46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9" fillId="47" borderId="28" xfId="0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3" fontId="5" fillId="0" borderId="7" xfId="0" applyNumberFormat="1" applyFont="1" applyBorder="1" applyAlignment="1">
      <alignment horizontal="left"/>
    </xf>
    <xf numFmtId="164" fontId="5" fillId="2" borderId="28" xfId="0" applyNumberFormat="1" applyFont="1" applyFill="1" applyBorder="1" applyAlignment="1">
      <alignment horizontal="left"/>
    </xf>
    <xf numFmtId="3" fontId="5" fillId="0" borderId="28" xfId="0" applyNumberFormat="1" applyFont="1" applyBorder="1" applyAlignment="1">
      <alignment horizontal="left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38" xfId="0" applyFont="1" applyFill="1" applyBorder="1" applyAlignment="1">
      <alignment horizontal="left" vertical="center" wrapText="1"/>
    </xf>
    <xf numFmtId="0" fontId="39" fillId="46" borderId="28" xfId="0" applyFont="1" applyFill="1" applyBorder="1" applyAlignment="1">
      <alignment horizontal="center" vertical="center"/>
    </xf>
    <xf numFmtId="2" fontId="39" fillId="46" borderId="28" xfId="0" applyNumberFormat="1" applyFont="1" applyFill="1" applyBorder="1" applyAlignment="1">
      <alignment horizontal="center" vertical="center"/>
    </xf>
    <xf numFmtId="166" fontId="38" fillId="46" borderId="28" xfId="0" applyNumberFormat="1" applyFont="1" applyFill="1" applyBorder="1" applyAlignment="1">
      <alignment horizontal="center" vertical="center"/>
    </xf>
    <xf numFmtId="16" fontId="38" fillId="47" borderId="28" xfId="0" applyNumberFormat="1" applyFont="1" applyFill="1" applyBorder="1" applyAlignment="1">
      <alignment horizontal="center" vertical="center"/>
    </xf>
    <xf numFmtId="0" fontId="38" fillId="47" borderId="28" xfId="0" applyFont="1" applyFill="1" applyBorder="1"/>
    <xf numFmtId="16" fontId="38" fillId="42" borderId="28" xfId="0" applyNumberFormat="1" applyFont="1" applyFill="1" applyBorder="1" applyAlignment="1">
      <alignment horizontal="center" vertical="center"/>
    </xf>
    <xf numFmtId="0" fontId="38" fillId="42" borderId="28" xfId="0" applyFont="1" applyFill="1" applyBorder="1"/>
    <xf numFmtId="0" fontId="39" fillId="41" borderId="28" xfId="0" applyFont="1" applyFill="1" applyBorder="1" applyAlignment="1">
      <alignment horizontal="center" vertical="center"/>
    </xf>
    <xf numFmtId="2" fontId="39" fillId="41" borderId="28" xfId="0" applyNumberFormat="1" applyFont="1" applyFill="1" applyBorder="1" applyAlignment="1">
      <alignment horizontal="center" vertical="center"/>
    </xf>
    <xf numFmtId="166" fontId="38" fillId="41" borderId="28" xfId="0" applyNumberFormat="1" applyFont="1" applyFill="1" applyBorder="1" applyAlignment="1">
      <alignment horizontal="center" vertical="center"/>
    </xf>
    <xf numFmtId="15" fontId="33" fillId="2" borderId="22" xfId="0" applyNumberFormat="1" applyFont="1" applyFill="1" applyBorder="1" applyAlignment="1">
      <alignment vertical="center"/>
    </xf>
    <xf numFmtId="0" fontId="5" fillId="2" borderId="22" xfId="0" applyFont="1" applyFill="1" applyBorder="1" applyAlignment="1">
      <alignment horizontal="left" vertical="top"/>
    </xf>
    <xf numFmtId="0" fontId="5" fillId="2" borderId="22" xfId="0" applyFont="1" applyFill="1" applyBorder="1" applyAlignment="1">
      <alignment horizontal="center" vertical="top"/>
    </xf>
    <xf numFmtId="2" fontId="5" fillId="2" borderId="41" xfId="0" applyNumberFormat="1" applyFont="1" applyFill="1" applyBorder="1" applyAlignment="1">
      <alignment horizontal="center" vertical="center"/>
    </xf>
    <xf numFmtId="0" fontId="62" fillId="0" borderId="22" xfId="0" applyFont="1" applyBorder="1"/>
    <xf numFmtId="167" fontId="5" fillId="0" borderId="22" xfId="0" applyNumberFormat="1" applyFont="1" applyBorder="1" applyAlignment="1">
      <alignment horizontal="center" vertical="center"/>
    </xf>
    <xf numFmtId="1" fontId="5" fillId="2" borderId="28" xfId="0" applyNumberFormat="1" applyFont="1" applyFill="1" applyBorder="1" applyAlignment="1">
      <alignment horizontal="center" vertical="center" wrapText="1"/>
    </xf>
    <xf numFmtId="0" fontId="17" fillId="0" borderId="5" xfId="0" applyFont="1" applyBorder="1"/>
    <xf numFmtId="1" fontId="5" fillId="2" borderId="40" xfId="0" applyNumberFormat="1" applyFont="1" applyFill="1" applyBorder="1" applyAlignment="1">
      <alignment horizontal="center" vertical="center" wrapText="1"/>
    </xf>
    <xf numFmtId="167" fontId="5" fillId="2" borderId="28" xfId="0" applyNumberFormat="1" applyFont="1" applyFill="1" applyBorder="1" applyAlignment="1">
      <alignment horizontal="center" vertical="center"/>
    </xf>
    <xf numFmtId="15" fontId="8" fillId="2" borderId="22" xfId="0" applyNumberFormat="1" applyFont="1" applyFill="1" applyBorder="1" applyAlignment="1">
      <alignment horizontal="center"/>
    </xf>
    <xf numFmtId="0" fontId="0" fillId="0" borderId="42" xfId="0" applyBorder="1"/>
    <xf numFmtId="0" fontId="5" fillId="2" borderId="44" xfId="0" applyFont="1" applyFill="1" applyBorder="1"/>
    <xf numFmtId="0" fontId="5" fillId="2" borderId="45" xfId="0" applyFont="1" applyFill="1" applyBorder="1"/>
    <xf numFmtId="0" fontId="5" fillId="2" borderId="42" xfId="0" applyFont="1" applyFill="1" applyBorder="1"/>
    <xf numFmtId="0" fontId="5" fillId="3" borderId="43" xfId="0" applyFont="1" applyFill="1" applyBorder="1"/>
    <xf numFmtId="0" fontId="5" fillId="3" borderId="22" xfId="0" applyFont="1" applyFill="1" applyBorder="1"/>
    <xf numFmtId="0" fontId="5" fillId="3" borderId="22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37" fillId="2" borderId="43" xfId="0" applyFont="1" applyFill="1" applyBorder="1" applyAlignment="1">
      <alignment horizontal="left"/>
    </xf>
    <xf numFmtId="0" fontId="5" fillId="2" borderId="48" xfId="0" applyFont="1" applyFill="1" applyBorder="1"/>
    <xf numFmtId="0" fontId="5" fillId="2" borderId="49" xfId="0" applyFont="1" applyFill="1" applyBorder="1"/>
    <xf numFmtId="0" fontId="5" fillId="3" borderId="45" xfId="0" applyFont="1" applyFill="1" applyBorder="1"/>
    <xf numFmtId="0" fontId="5" fillId="3" borderId="42" xfId="0" applyFont="1" applyFill="1" applyBorder="1"/>
    <xf numFmtId="0" fontId="0" fillId="0" borderId="46" xfId="0" applyBorder="1"/>
    <xf numFmtId="0" fontId="6" fillId="3" borderId="22" xfId="0" applyFont="1" applyFill="1" applyBorder="1"/>
    <xf numFmtId="0" fontId="7" fillId="3" borderId="22" xfId="0" applyFont="1" applyFill="1" applyBorder="1" applyAlignment="1">
      <alignment horizontal="center"/>
    </xf>
    <xf numFmtId="0" fontId="0" fillId="0" borderId="47" xfId="0" applyBorder="1"/>
    <xf numFmtId="0" fontId="0" fillId="0" borderId="49" xfId="0" applyBorder="1"/>
    <xf numFmtId="0" fontId="0" fillId="0" borderId="50" xfId="0" applyBorder="1"/>
    <xf numFmtId="0" fontId="35" fillId="3" borderId="22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" fontId="38" fillId="42" borderId="40" xfId="0" applyNumberFormat="1" applyFont="1" applyFill="1" applyBorder="1" applyAlignment="1">
      <alignment horizontal="center" vertical="center"/>
    </xf>
    <xf numFmtId="0" fontId="38" fillId="42" borderId="40" xfId="0" applyFont="1" applyFill="1" applyBorder="1" applyAlignment="1">
      <alignment horizontal="center" vertical="center"/>
    </xf>
    <xf numFmtId="0" fontId="38" fillId="0" borderId="28" xfId="0" applyFont="1" applyFill="1" applyBorder="1" applyAlignment="1">
      <alignment horizontal="center" vertical="center"/>
    </xf>
    <xf numFmtId="0" fontId="38" fillId="0" borderId="28" xfId="0" applyFont="1" applyFill="1" applyBorder="1"/>
    <xf numFmtId="16" fontId="38" fillId="0" borderId="28" xfId="0" applyNumberFormat="1" applyFont="1" applyFill="1" applyBorder="1" applyAlignment="1">
      <alignment horizontal="center" vertical="center"/>
    </xf>
    <xf numFmtId="0" fontId="39" fillId="0" borderId="39" xfId="0" applyFont="1" applyFill="1" applyBorder="1" applyAlignment="1">
      <alignment horizontal="center" vertical="center"/>
    </xf>
    <xf numFmtId="0" fontId="39" fillId="0" borderId="28" xfId="0" applyFont="1" applyFill="1" applyBorder="1" applyAlignment="1">
      <alignment horizontal="center" vertical="center"/>
    </xf>
    <xf numFmtId="2" fontId="39" fillId="0" borderId="28" xfId="0" applyNumberFormat="1" applyFont="1" applyFill="1" applyBorder="1" applyAlignment="1">
      <alignment horizontal="center" vertical="center"/>
    </xf>
    <xf numFmtId="166" fontId="38" fillId="0" borderId="28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165" fontId="38" fillId="0" borderId="0" xfId="0" applyNumberFormat="1" applyFont="1" applyFill="1" applyAlignment="1">
      <alignment horizontal="center" vertical="center"/>
    </xf>
    <xf numFmtId="0" fontId="38" fillId="0" borderId="0" xfId="0" applyFont="1" applyFill="1"/>
    <xf numFmtId="0" fontId="38" fillId="0" borderId="0" xfId="0" applyFont="1" applyFill="1" applyAlignment="1">
      <alignment horizontal="center" vertical="center"/>
    </xf>
    <xf numFmtId="0" fontId="5" fillId="47" borderId="28" xfId="0" applyFont="1" applyFill="1" applyBorder="1" applyAlignment="1">
      <alignment horizontal="center" vertical="center"/>
    </xf>
    <xf numFmtId="165" fontId="38" fillId="47" borderId="28" xfId="0" applyNumberFormat="1" applyFont="1" applyFill="1" applyBorder="1" applyAlignment="1">
      <alignment horizontal="center" vertical="center"/>
    </xf>
    <xf numFmtId="15" fontId="5" fillId="47" borderId="28" xfId="0" applyNumberFormat="1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left"/>
    </xf>
    <xf numFmtId="43" fontId="38" fillId="47" borderId="28" xfId="0" applyNumberFormat="1" applyFont="1" applyFill="1" applyBorder="1" applyAlignment="1">
      <alignment horizontal="center" vertical="top"/>
    </xf>
    <xf numFmtId="2" fontId="38" fillId="46" borderId="28" xfId="0" applyNumberFormat="1" applyFont="1" applyFill="1" applyBorder="1" applyAlignment="1">
      <alignment horizontal="center" vertical="center"/>
    </xf>
    <xf numFmtId="10" fontId="38" fillId="46" borderId="28" xfId="0" applyNumberFormat="1" applyFont="1" applyFill="1" applyBorder="1" applyAlignment="1">
      <alignment horizontal="center" vertical="center" wrapText="1"/>
    </xf>
    <xf numFmtId="16" fontId="38" fillId="46" borderId="28" xfId="0" applyNumberFormat="1" applyFont="1" applyFill="1" applyBorder="1" applyAlignment="1">
      <alignment horizontal="center" vertical="center"/>
    </xf>
    <xf numFmtId="2" fontId="39" fillId="47" borderId="28" xfId="0" applyNumberFormat="1" applyFont="1" applyFill="1" applyBorder="1" applyAlignment="1">
      <alignment horizontal="center" vertical="center"/>
    </xf>
    <xf numFmtId="0" fontId="5" fillId="42" borderId="28" xfId="0" applyFont="1" applyFill="1" applyBorder="1" applyAlignment="1">
      <alignment horizontal="center" vertical="center"/>
    </xf>
    <xf numFmtId="15" fontId="5" fillId="42" borderId="28" xfId="0" applyNumberFormat="1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left"/>
    </xf>
    <xf numFmtId="43" fontId="38" fillId="42" borderId="28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center" vertical="center"/>
    </xf>
    <xf numFmtId="165" fontId="38" fillId="0" borderId="28" xfId="0" applyNumberFormat="1" applyFont="1" applyFill="1" applyBorder="1" applyAlignment="1">
      <alignment horizontal="center" vertical="center"/>
    </xf>
    <xf numFmtId="15" fontId="5" fillId="0" borderId="28" xfId="0" applyNumberFormat="1" applyFont="1" applyFill="1" applyBorder="1" applyAlignment="1">
      <alignment horizontal="center" vertical="center"/>
    </xf>
    <xf numFmtId="43" fontId="38" fillId="0" borderId="28" xfId="0" applyNumberFormat="1" applyFont="1" applyFill="1" applyBorder="1" applyAlignment="1">
      <alignment horizontal="center" vertical="top"/>
    </xf>
    <xf numFmtId="16" fontId="38" fillId="0" borderId="22" xfId="0" applyNumberFormat="1" applyFont="1" applyFill="1" applyBorder="1" applyAlignment="1">
      <alignment horizontal="center" vertical="center"/>
    </xf>
    <xf numFmtId="0" fontId="5" fillId="43" borderId="28" xfId="0" applyFont="1" applyFill="1" applyBorder="1" applyAlignment="1">
      <alignment horizontal="center" vertical="center"/>
    </xf>
    <xf numFmtId="165" fontId="38" fillId="43" borderId="28" xfId="0" applyNumberFormat="1" applyFont="1" applyFill="1" applyBorder="1" applyAlignment="1">
      <alignment horizontal="center" vertical="center"/>
    </xf>
    <xf numFmtId="15" fontId="5" fillId="43" borderId="28" xfId="0" applyNumberFormat="1" applyFont="1" applyFill="1" applyBorder="1" applyAlignment="1">
      <alignment horizontal="center" vertical="center"/>
    </xf>
    <xf numFmtId="0" fontId="38" fillId="43" borderId="28" xfId="0" applyFont="1" applyFill="1" applyBorder="1"/>
    <xf numFmtId="43" fontId="38" fillId="43" borderId="28" xfId="0" applyNumberFormat="1" applyFont="1" applyFill="1" applyBorder="1" applyAlignment="1">
      <alignment horizontal="center" vertical="top"/>
    </xf>
    <xf numFmtId="0" fontId="38" fillId="43" borderId="28" xfId="0" applyFont="1" applyFill="1" applyBorder="1" applyAlignment="1">
      <alignment horizontal="center" vertical="center"/>
    </xf>
    <xf numFmtId="0" fontId="39" fillId="43" borderId="28" xfId="0" applyFont="1" applyFill="1" applyBorder="1" applyAlignment="1">
      <alignment horizontal="center" vertical="center"/>
    </xf>
    <xf numFmtId="0" fontId="39" fillId="48" borderId="28" xfId="0" applyFont="1" applyFill="1" applyBorder="1" applyAlignment="1">
      <alignment horizontal="center" vertical="center"/>
    </xf>
    <xf numFmtId="0" fontId="38" fillId="48" borderId="28" xfId="0" applyFont="1" applyFill="1" applyBorder="1" applyAlignment="1">
      <alignment horizontal="center" vertical="center"/>
    </xf>
    <xf numFmtId="2" fontId="39" fillId="48" borderId="28" xfId="0" applyNumberFormat="1" applyFont="1" applyFill="1" applyBorder="1" applyAlignment="1">
      <alignment horizontal="center" vertical="center"/>
    </xf>
    <xf numFmtId="166" fontId="38" fillId="48" borderId="28" xfId="0" applyNumberFormat="1" applyFont="1" applyFill="1" applyBorder="1" applyAlignment="1">
      <alignment horizontal="center" vertical="center"/>
    </xf>
    <xf numFmtId="16" fontId="38" fillId="43" borderId="28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15" fillId="0" borderId="13" xfId="0" applyFont="1" applyBorder="1"/>
    <xf numFmtId="0" fontId="15" fillId="0" borderId="14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15" fillId="0" borderId="20" xfId="0" applyFont="1" applyBorder="1"/>
    <xf numFmtId="0" fontId="8" fillId="4" borderId="10" xfId="0" applyFont="1" applyFill="1" applyBorder="1" applyAlignment="1">
      <alignment horizontal="left" vertical="center" wrapText="1"/>
    </xf>
    <xf numFmtId="0" fontId="15" fillId="0" borderId="27" xfId="0" applyFont="1" applyBorder="1"/>
    <xf numFmtId="0" fontId="15" fillId="0" borderId="19" xfId="0" applyFont="1" applyBorder="1"/>
    <xf numFmtId="0" fontId="8" fillId="4" borderId="10" xfId="0" applyFont="1" applyFill="1" applyBorder="1" applyAlignment="1">
      <alignment horizontal="center" vertical="center" wrapText="1"/>
    </xf>
    <xf numFmtId="0" fontId="28" fillId="2" borderId="21" xfId="0" applyFont="1" applyFill="1" applyBorder="1"/>
    <xf numFmtId="0" fontId="15" fillId="0" borderId="22" xfId="0" applyFont="1" applyBorder="1"/>
    <xf numFmtId="2" fontId="33" fillId="2" borderId="21" xfId="0" applyNumberFormat="1" applyFont="1" applyFill="1" applyBorder="1" applyAlignment="1">
      <alignment horizontal="left" wrapText="1"/>
    </xf>
  </cellXfs>
  <cellStyles count="120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24" xfId="119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200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199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217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216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511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77125" y="161925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" name="image9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" name="image9.jp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5" name="image9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8" name="image9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9" name="image9.jp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1" name="image9.jp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2" name="image9.jp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3" name="image9.jp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4" name="image9.jp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5" name="image9.jp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6" name="image9.jpg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7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8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9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0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1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3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4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5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6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7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8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1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3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4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5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6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9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0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1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jain/Downloads/Open%20Cal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uture Intra"/>
      <sheetName val="Cash Intra"/>
      <sheetName val="MidCap Intra"/>
      <sheetName val="Bulk Deals"/>
      <sheetName val="Call Tracker (Equity)"/>
      <sheetName val="Call Tracker (F&amp;O)"/>
    </sheetNames>
    <sheetDataSet>
      <sheetData sheetId="0"/>
      <sheetData sheetId="1"/>
      <sheetData sheetId="2"/>
      <sheetData sheetId="3">
        <row r="11">
          <cell r="B11" t="str">
            <v>360ONE</v>
          </cell>
          <cell r="C11">
            <v>1098.1500000000001</v>
          </cell>
        </row>
        <row r="12">
          <cell r="B12" t="str">
            <v>3MINDIA</v>
          </cell>
          <cell r="C12">
            <v>35325.65</v>
          </cell>
        </row>
        <row r="13">
          <cell r="B13" t="str">
            <v>ABB</v>
          </cell>
          <cell r="C13">
            <v>7859.55</v>
          </cell>
        </row>
        <row r="14">
          <cell r="B14" t="str">
            <v>ACC</v>
          </cell>
          <cell r="C14">
            <v>2348.6</v>
          </cell>
        </row>
        <row r="15">
          <cell r="B15" t="str">
            <v>AIAENG</v>
          </cell>
          <cell r="C15">
            <v>4400.3500000000004</v>
          </cell>
        </row>
        <row r="16">
          <cell r="B16" t="str">
            <v>APLAPOLLO</v>
          </cell>
          <cell r="C16">
            <v>1417.15</v>
          </cell>
        </row>
        <row r="17">
          <cell r="B17" t="str">
            <v>AUBANK</v>
          </cell>
          <cell r="C17">
            <v>633.4</v>
          </cell>
        </row>
        <row r="18">
          <cell r="B18" t="str">
            <v>AARTIIND</v>
          </cell>
          <cell r="C18">
            <v>625.20000000000005</v>
          </cell>
        </row>
        <row r="19">
          <cell r="B19" t="str">
            <v>AAVAS</v>
          </cell>
          <cell r="C19">
            <v>1694.15</v>
          </cell>
        </row>
        <row r="20">
          <cell r="B20" t="str">
            <v>ABBOTINDIA</v>
          </cell>
          <cell r="C20">
            <v>29156.6</v>
          </cell>
        </row>
        <row r="21">
          <cell r="B21" t="str">
            <v>ACE</v>
          </cell>
          <cell r="C21">
            <v>1321.7</v>
          </cell>
        </row>
        <row r="22">
          <cell r="B22" t="str">
            <v>ADANIENSOL</v>
          </cell>
          <cell r="C22">
            <v>1077.75</v>
          </cell>
        </row>
        <row r="23">
          <cell r="B23" t="str">
            <v>ADANIENT</v>
          </cell>
          <cell r="C23">
            <v>3099.05</v>
          </cell>
        </row>
        <row r="24">
          <cell r="B24" t="str">
            <v>ADANIGREEN</v>
          </cell>
          <cell r="C24">
            <v>1886.35</v>
          </cell>
        </row>
        <row r="25">
          <cell r="B25" t="str">
            <v>ADANIPORTS</v>
          </cell>
          <cell r="C25">
            <v>1492.3</v>
          </cell>
        </row>
        <row r="26">
          <cell r="B26" t="str">
            <v>ADANIPOWER</v>
          </cell>
          <cell r="C26">
            <v>673.7</v>
          </cell>
        </row>
        <row r="27">
          <cell r="B27" t="str">
            <v>ATGL</v>
          </cell>
          <cell r="C27">
            <v>860.9</v>
          </cell>
        </row>
        <row r="28">
          <cell r="B28" t="str">
            <v>AWL</v>
          </cell>
          <cell r="C28">
            <v>380.5</v>
          </cell>
        </row>
        <row r="29">
          <cell r="B29" t="str">
            <v>ABCAPITAL</v>
          </cell>
          <cell r="C29">
            <v>223.27</v>
          </cell>
        </row>
        <row r="30">
          <cell r="B30" t="str">
            <v>ABFRL</v>
          </cell>
          <cell r="C30">
            <v>314.3</v>
          </cell>
        </row>
        <row r="31">
          <cell r="B31" t="str">
            <v>AEGISLOG</v>
          </cell>
          <cell r="C31">
            <v>809.05</v>
          </cell>
        </row>
        <row r="32">
          <cell r="B32" t="str">
            <v>AETHER</v>
          </cell>
          <cell r="C32">
            <v>910.65</v>
          </cell>
        </row>
        <row r="33">
          <cell r="B33" t="str">
            <v>AFFLE</v>
          </cell>
          <cell r="C33">
            <v>1635.1</v>
          </cell>
        </row>
        <row r="34">
          <cell r="B34" t="str">
            <v>AJANTPHARM</v>
          </cell>
          <cell r="C34">
            <v>3123.1</v>
          </cell>
        </row>
        <row r="35">
          <cell r="B35" t="str">
            <v>APLLTD</v>
          </cell>
          <cell r="C35">
            <v>1117.5999999999999</v>
          </cell>
        </row>
        <row r="36">
          <cell r="B36" t="str">
            <v>ALKEM</v>
          </cell>
          <cell r="C36">
            <v>5768.05</v>
          </cell>
        </row>
        <row r="37">
          <cell r="B37" t="str">
            <v>ALKYLAMINE</v>
          </cell>
          <cell r="C37">
            <v>2098.9499999999998</v>
          </cell>
        </row>
        <row r="38">
          <cell r="B38" t="str">
            <v>ALLCARGO</v>
          </cell>
          <cell r="C38">
            <v>67.66</v>
          </cell>
        </row>
        <row r="39">
          <cell r="B39" t="str">
            <v>ALOKINDS</v>
          </cell>
          <cell r="C39">
            <v>29.17</v>
          </cell>
        </row>
        <row r="40">
          <cell r="B40" t="str">
            <v>ARE&amp;M</v>
          </cell>
          <cell r="C40">
            <v>1548.25</v>
          </cell>
        </row>
        <row r="41">
          <cell r="B41" t="str">
            <v>AMBER</v>
          </cell>
          <cell r="C41">
            <v>4199.8500000000004</v>
          </cell>
        </row>
        <row r="42">
          <cell r="B42" t="str">
            <v>AMBUJACEM</v>
          </cell>
          <cell r="C42">
            <v>631.79999999999995</v>
          </cell>
        </row>
        <row r="43">
          <cell r="B43" t="str">
            <v>ANANDRATHI</v>
          </cell>
          <cell r="C43">
            <v>3758.1</v>
          </cell>
        </row>
        <row r="44">
          <cell r="B44" t="str">
            <v>ANGELONE</v>
          </cell>
          <cell r="C44">
            <v>2616.75</v>
          </cell>
        </row>
        <row r="45">
          <cell r="B45" t="str">
            <v>ANURAS</v>
          </cell>
          <cell r="C45">
            <v>800.7</v>
          </cell>
        </row>
        <row r="46">
          <cell r="B46" t="str">
            <v>APARINDS</v>
          </cell>
          <cell r="C46">
            <v>8518.5</v>
          </cell>
        </row>
        <row r="47">
          <cell r="B47" t="str">
            <v>APOLLOHOSP</v>
          </cell>
          <cell r="C47">
            <v>6830.55</v>
          </cell>
        </row>
        <row r="48">
          <cell r="B48" t="str">
            <v>APOLLOTYRE</v>
          </cell>
          <cell r="C48">
            <v>507.6</v>
          </cell>
        </row>
        <row r="49">
          <cell r="B49" t="str">
            <v>APTUS</v>
          </cell>
          <cell r="C49">
            <v>315.85000000000002</v>
          </cell>
        </row>
        <row r="50">
          <cell r="B50" t="str">
            <v>ACI</v>
          </cell>
          <cell r="C50">
            <v>821</v>
          </cell>
        </row>
        <row r="51">
          <cell r="B51" t="str">
            <v>ASAHIINDIA</v>
          </cell>
          <cell r="C51">
            <v>656.5</v>
          </cell>
        </row>
        <row r="52">
          <cell r="B52" t="str">
            <v>ASHOKLEY</v>
          </cell>
          <cell r="C52">
            <v>261.75</v>
          </cell>
        </row>
        <row r="53">
          <cell r="B53" t="str">
            <v>ASIANPAINT</v>
          </cell>
          <cell r="C53">
            <v>3186.6</v>
          </cell>
        </row>
        <row r="54">
          <cell r="B54" t="str">
            <v>ASTERDM</v>
          </cell>
          <cell r="C54">
            <v>401.3</v>
          </cell>
        </row>
        <row r="55">
          <cell r="B55" t="str">
            <v>ASTRAZEN</v>
          </cell>
          <cell r="C55">
            <v>6780.35</v>
          </cell>
        </row>
        <row r="56">
          <cell r="B56" t="str">
            <v>ASTRAL</v>
          </cell>
          <cell r="C56">
            <v>1955.95</v>
          </cell>
        </row>
        <row r="57">
          <cell r="B57" t="str">
            <v>ATUL</v>
          </cell>
          <cell r="C57">
            <v>7912.7</v>
          </cell>
        </row>
        <row r="58">
          <cell r="B58" t="str">
            <v>AUROPHARMA</v>
          </cell>
          <cell r="C58">
            <v>1533.85</v>
          </cell>
        </row>
        <row r="59">
          <cell r="B59" t="str">
            <v>AVANTIFEED</v>
          </cell>
          <cell r="C59">
            <v>698.95</v>
          </cell>
        </row>
        <row r="60">
          <cell r="B60" t="str">
            <v>DMART</v>
          </cell>
          <cell r="C60">
            <v>5057.8500000000004</v>
          </cell>
        </row>
        <row r="61">
          <cell r="B61" t="str">
            <v>AXISBANK</v>
          </cell>
          <cell r="C61">
            <v>1169.95</v>
          </cell>
        </row>
        <row r="62">
          <cell r="B62" t="str">
            <v>BEML</v>
          </cell>
          <cell r="C62">
            <v>3913.25</v>
          </cell>
        </row>
        <row r="63">
          <cell r="B63" t="str">
            <v>BLS</v>
          </cell>
          <cell r="C63">
            <v>392.45</v>
          </cell>
        </row>
        <row r="64">
          <cell r="B64" t="str">
            <v>BSE</v>
          </cell>
          <cell r="C64">
            <v>2726.85</v>
          </cell>
        </row>
        <row r="65">
          <cell r="B65" t="str">
            <v>BAJAJ-AUTO</v>
          </cell>
          <cell r="C65">
            <v>9914.2000000000007</v>
          </cell>
        </row>
        <row r="66">
          <cell r="B66" t="str">
            <v>BAJFINANCE</v>
          </cell>
          <cell r="C66">
            <v>6743.6</v>
          </cell>
        </row>
        <row r="67">
          <cell r="B67" t="str">
            <v>BAJAJFINSV</v>
          </cell>
          <cell r="C67">
            <v>1625.7</v>
          </cell>
        </row>
        <row r="68">
          <cell r="B68" t="str">
            <v>BAJAJHLDNG</v>
          </cell>
          <cell r="C68">
            <v>9880.9</v>
          </cell>
        </row>
        <row r="69">
          <cell r="B69" t="str">
            <v>BALAMINES</v>
          </cell>
          <cell r="C69">
            <v>2182.6</v>
          </cell>
        </row>
        <row r="70">
          <cell r="B70" t="str">
            <v>BALKRISIND</v>
          </cell>
          <cell r="C70">
            <v>2869.8</v>
          </cell>
        </row>
        <row r="71">
          <cell r="B71" t="str">
            <v>BALRAMCHIN</v>
          </cell>
          <cell r="C71">
            <v>579.15</v>
          </cell>
        </row>
        <row r="72">
          <cell r="B72" t="str">
            <v>BANDHANBNK</v>
          </cell>
          <cell r="C72">
            <v>205.43</v>
          </cell>
        </row>
        <row r="73">
          <cell r="B73" t="str">
            <v>BANKBARODA</v>
          </cell>
          <cell r="C73">
            <v>254.1</v>
          </cell>
        </row>
        <row r="74">
          <cell r="B74" t="str">
            <v>BANKINDIA</v>
          </cell>
          <cell r="C74">
            <v>120.98</v>
          </cell>
        </row>
        <row r="75">
          <cell r="B75" t="str">
            <v>MAHABANK</v>
          </cell>
          <cell r="C75">
            <v>62.79</v>
          </cell>
        </row>
        <row r="76">
          <cell r="B76" t="str">
            <v>BATAINDIA</v>
          </cell>
          <cell r="C76">
            <v>1446.3</v>
          </cell>
        </row>
        <row r="77">
          <cell r="B77" t="str">
            <v>BAYERCROP</v>
          </cell>
          <cell r="C77">
            <v>6299.3</v>
          </cell>
        </row>
        <row r="78">
          <cell r="B78" t="str">
            <v>BERGEPAINT</v>
          </cell>
          <cell r="C78">
            <v>582.04999999999995</v>
          </cell>
        </row>
        <row r="79">
          <cell r="B79" t="str">
            <v>BDL</v>
          </cell>
          <cell r="C79">
            <v>1304.45</v>
          </cell>
        </row>
        <row r="80">
          <cell r="B80" t="str">
            <v>BEL</v>
          </cell>
          <cell r="C80">
            <v>304.5</v>
          </cell>
        </row>
        <row r="81">
          <cell r="B81" t="str">
            <v>BHARATFORG</v>
          </cell>
          <cell r="C81">
            <v>1621.2</v>
          </cell>
        </row>
        <row r="82">
          <cell r="B82" t="str">
            <v>BHEL</v>
          </cell>
          <cell r="C82">
            <v>299.64999999999998</v>
          </cell>
        </row>
        <row r="83">
          <cell r="B83" t="str">
            <v>BPCL</v>
          </cell>
          <cell r="C83">
            <v>350.1</v>
          </cell>
        </row>
        <row r="84">
          <cell r="B84" t="str">
            <v>BHARTIARTL</v>
          </cell>
          <cell r="C84">
            <v>1486.35</v>
          </cell>
        </row>
        <row r="85">
          <cell r="B85" t="str">
            <v>BIKAJI</v>
          </cell>
          <cell r="C85">
            <v>855</v>
          </cell>
        </row>
        <row r="86">
          <cell r="B86" t="str">
            <v>BIOCON</v>
          </cell>
          <cell r="C86">
            <v>356.5</v>
          </cell>
        </row>
        <row r="87">
          <cell r="B87" t="str">
            <v>BIRLACORPN</v>
          </cell>
          <cell r="C87">
            <v>1326.95</v>
          </cell>
        </row>
        <row r="88">
          <cell r="B88" t="str">
            <v>BSOFT</v>
          </cell>
          <cell r="C88">
            <v>601.65</v>
          </cell>
        </row>
        <row r="89">
          <cell r="B89" t="str">
            <v>BLUEDART</v>
          </cell>
          <cell r="C89">
            <v>8154.3</v>
          </cell>
        </row>
        <row r="90">
          <cell r="B90" t="str">
            <v>BLUESTARCO</v>
          </cell>
          <cell r="C90">
            <v>1746.5</v>
          </cell>
        </row>
        <row r="91">
          <cell r="B91" t="str">
            <v>BBTC</v>
          </cell>
          <cell r="C91">
            <v>2564.85</v>
          </cell>
        </row>
        <row r="92">
          <cell r="B92" t="str">
            <v>BORORENEW</v>
          </cell>
          <cell r="C92">
            <v>504</v>
          </cell>
        </row>
        <row r="93">
          <cell r="B93" t="str">
            <v>BOSCHLTD</v>
          </cell>
          <cell r="C93">
            <v>32503.15</v>
          </cell>
        </row>
        <row r="94">
          <cell r="B94" t="str">
            <v>BRIGADE</v>
          </cell>
          <cell r="C94">
            <v>1150.8</v>
          </cell>
        </row>
        <row r="95">
          <cell r="B95" t="str">
            <v>BRITANNIA</v>
          </cell>
          <cell r="C95">
            <v>5836.8</v>
          </cell>
        </row>
        <row r="96">
          <cell r="B96" t="str">
            <v>MAPMYINDIA</v>
          </cell>
          <cell r="C96">
            <v>2171.25</v>
          </cell>
        </row>
        <row r="97">
          <cell r="B97" t="str">
            <v>CCL</v>
          </cell>
          <cell r="C97">
            <v>715.75</v>
          </cell>
        </row>
        <row r="98">
          <cell r="B98" t="str">
            <v>CESC</v>
          </cell>
          <cell r="C98">
            <v>191.99</v>
          </cell>
        </row>
        <row r="99">
          <cell r="B99" t="str">
            <v>CGPOWER</v>
          </cell>
          <cell r="C99">
            <v>740.65</v>
          </cell>
        </row>
        <row r="100">
          <cell r="B100" t="str">
            <v>CIEINDIA</v>
          </cell>
          <cell r="C100">
            <v>571.4</v>
          </cell>
        </row>
        <row r="101">
          <cell r="B101" t="str">
            <v>CRISIL</v>
          </cell>
          <cell r="C101">
            <v>4521.95</v>
          </cell>
        </row>
        <row r="102">
          <cell r="B102" t="str">
            <v>CSBBANK</v>
          </cell>
          <cell r="C102">
            <v>330.65</v>
          </cell>
        </row>
        <row r="103">
          <cell r="B103" t="str">
            <v>CAMPUS</v>
          </cell>
          <cell r="C103">
            <v>284.95</v>
          </cell>
        </row>
        <row r="104">
          <cell r="B104" t="str">
            <v>CANFINHOME</v>
          </cell>
          <cell r="C104">
            <v>849.6</v>
          </cell>
        </row>
        <row r="105">
          <cell r="B105" t="str">
            <v>CANBK</v>
          </cell>
          <cell r="C105">
            <v>112.33</v>
          </cell>
        </row>
        <row r="106">
          <cell r="B106" t="str">
            <v>CAPLIPOINT</v>
          </cell>
          <cell r="C106">
            <v>1774.3</v>
          </cell>
        </row>
        <row r="107">
          <cell r="B107" t="str">
            <v>CGCL</v>
          </cell>
          <cell r="C107">
            <v>214.24</v>
          </cell>
        </row>
        <row r="108">
          <cell r="B108" t="str">
            <v>CARBORUNIV</v>
          </cell>
          <cell r="C108">
            <v>1579.1</v>
          </cell>
        </row>
        <row r="109">
          <cell r="B109" t="str">
            <v>CASTROLIND</v>
          </cell>
          <cell r="C109">
            <v>270.85000000000002</v>
          </cell>
        </row>
        <row r="110">
          <cell r="B110" t="str">
            <v>CEATLTD</v>
          </cell>
          <cell r="C110">
            <v>2865.05</v>
          </cell>
        </row>
        <row r="111">
          <cell r="B111" t="str">
            <v>CELLO</v>
          </cell>
          <cell r="C111">
            <v>913.8</v>
          </cell>
        </row>
        <row r="112">
          <cell r="B112" t="str">
            <v>CENTRALBK</v>
          </cell>
          <cell r="C112">
            <v>60.69</v>
          </cell>
        </row>
        <row r="113">
          <cell r="B113" t="str">
            <v>CDSL</v>
          </cell>
          <cell r="C113">
            <v>2898.1</v>
          </cell>
        </row>
        <row r="114">
          <cell r="B114" t="str">
            <v>CENTURYPLY</v>
          </cell>
          <cell r="C114">
            <v>760.1</v>
          </cell>
        </row>
        <row r="115">
          <cell r="B115" t="str">
            <v>CENTURYTEX</v>
          </cell>
          <cell r="C115">
            <v>2335.35</v>
          </cell>
        </row>
        <row r="116">
          <cell r="B116" t="str">
            <v>CERA</v>
          </cell>
          <cell r="C116">
            <v>9765.1</v>
          </cell>
        </row>
        <row r="117">
          <cell r="B117" t="str">
            <v>CHALET</v>
          </cell>
          <cell r="C117">
            <v>794.45</v>
          </cell>
        </row>
        <row r="118">
          <cell r="B118" t="str">
            <v>CHAMBLFERT</v>
          </cell>
          <cell r="C118">
            <v>522.1</v>
          </cell>
        </row>
        <row r="119">
          <cell r="B119" t="str">
            <v>CHEMPLASTS</v>
          </cell>
          <cell r="C119">
            <v>498.2</v>
          </cell>
        </row>
        <row r="120">
          <cell r="B120" t="str">
            <v>CHENNPETRO</v>
          </cell>
          <cell r="C120">
            <v>993.8</v>
          </cell>
        </row>
        <row r="121">
          <cell r="B121" t="str">
            <v>CHOLAHLDNG</v>
          </cell>
          <cell r="C121">
            <v>1650.4</v>
          </cell>
        </row>
        <row r="122">
          <cell r="B122" t="str">
            <v>CHOLAFIN</v>
          </cell>
          <cell r="C122">
            <v>1365.65</v>
          </cell>
        </row>
        <row r="123">
          <cell r="B123" t="str">
            <v>CIPLA</v>
          </cell>
          <cell r="C123">
            <v>1585.8</v>
          </cell>
        </row>
        <row r="124">
          <cell r="B124" t="str">
            <v>CUB</v>
          </cell>
          <cell r="C124">
            <v>169.04</v>
          </cell>
        </row>
        <row r="125">
          <cell r="B125" t="str">
            <v>CLEAN</v>
          </cell>
          <cell r="C125">
            <v>1563.25</v>
          </cell>
        </row>
        <row r="126">
          <cell r="B126" t="str">
            <v>COALINDIA</v>
          </cell>
          <cell r="C126">
            <v>528.85</v>
          </cell>
        </row>
        <row r="127">
          <cell r="B127" t="str">
            <v>COCHINSHIP</v>
          </cell>
          <cell r="C127">
            <v>2069.9499999999998</v>
          </cell>
        </row>
        <row r="128">
          <cell r="B128" t="str">
            <v>COFORGE</v>
          </cell>
          <cell r="C128">
            <v>6084.2</v>
          </cell>
        </row>
        <row r="129">
          <cell r="B129" t="str">
            <v>COLPAL</v>
          </cell>
          <cell r="C129">
            <v>3605.15</v>
          </cell>
        </row>
        <row r="130">
          <cell r="B130" t="str">
            <v>CAMS</v>
          </cell>
          <cell r="C130">
            <v>4387.8999999999996</v>
          </cell>
        </row>
        <row r="131">
          <cell r="B131" t="str">
            <v>CONCORDBIO</v>
          </cell>
          <cell r="C131">
            <v>1598.6</v>
          </cell>
        </row>
        <row r="132">
          <cell r="B132" t="str">
            <v>CONCOR</v>
          </cell>
          <cell r="C132">
            <v>988.85</v>
          </cell>
        </row>
        <row r="133">
          <cell r="B133" t="str">
            <v>COROMANDEL</v>
          </cell>
          <cell r="C133">
            <v>1781.55</v>
          </cell>
        </row>
        <row r="134">
          <cell r="B134" t="str">
            <v>CRAFTSMAN</v>
          </cell>
          <cell r="C134">
            <v>5576.9</v>
          </cell>
        </row>
        <row r="135">
          <cell r="B135" t="str">
            <v>CREDITACC</v>
          </cell>
          <cell r="C135">
            <v>1220.5</v>
          </cell>
        </row>
        <row r="136">
          <cell r="B136" t="str">
            <v>CROMPTON</v>
          </cell>
          <cell r="C136">
            <v>462.25</v>
          </cell>
        </row>
        <row r="137">
          <cell r="B137" t="str">
            <v>CUMMINSIND</v>
          </cell>
          <cell r="C137">
            <v>3815.7</v>
          </cell>
        </row>
        <row r="138">
          <cell r="B138" t="str">
            <v>CYIENT</v>
          </cell>
          <cell r="C138">
            <v>1960.85</v>
          </cell>
        </row>
        <row r="139">
          <cell r="B139" t="str">
            <v>DCMSHRIRAM</v>
          </cell>
          <cell r="C139">
            <v>1162.7</v>
          </cell>
        </row>
        <row r="140">
          <cell r="B140" t="str">
            <v>DLF</v>
          </cell>
          <cell r="C140">
            <v>859.25</v>
          </cell>
        </row>
        <row r="141">
          <cell r="B141" t="str">
            <v>DOMS</v>
          </cell>
          <cell r="C141">
            <v>2428.35</v>
          </cell>
        </row>
        <row r="142">
          <cell r="B142" t="str">
            <v>DABUR</v>
          </cell>
          <cell r="C142">
            <v>646.15</v>
          </cell>
        </row>
        <row r="143">
          <cell r="B143" t="str">
            <v>DALBHARAT</v>
          </cell>
          <cell r="C143">
            <v>1799.4</v>
          </cell>
        </row>
        <row r="144">
          <cell r="B144" t="str">
            <v>DATAPATTNS</v>
          </cell>
          <cell r="C144">
            <v>2870.4</v>
          </cell>
        </row>
        <row r="145">
          <cell r="B145" t="str">
            <v>DEEPAKFERT</v>
          </cell>
          <cell r="C145">
            <v>1062</v>
          </cell>
        </row>
        <row r="146">
          <cell r="B146" t="str">
            <v>DEEPAKNTR</v>
          </cell>
          <cell r="C146">
            <v>2951.1</v>
          </cell>
        </row>
        <row r="147">
          <cell r="B147" t="str">
            <v>DELHIVERY</v>
          </cell>
          <cell r="C147">
            <v>421.2</v>
          </cell>
        </row>
        <row r="148">
          <cell r="B148" t="str">
            <v>DEVYANI</v>
          </cell>
          <cell r="C148">
            <v>181.39</v>
          </cell>
        </row>
        <row r="149">
          <cell r="B149" t="str">
            <v>DIVISLAB</v>
          </cell>
          <cell r="C149">
            <v>4911.45</v>
          </cell>
        </row>
        <row r="150">
          <cell r="B150" t="str">
            <v>DIXON</v>
          </cell>
          <cell r="C150">
            <v>12859.75</v>
          </cell>
        </row>
        <row r="151">
          <cell r="B151" t="str">
            <v>LALPATHLAB</v>
          </cell>
          <cell r="C151">
            <v>3306.5</v>
          </cell>
        </row>
        <row r="152">
          <cell r="B152" t="str">
            <v>DRREDDY</v>
          </cell>
          <cell r="C152">
            <v>6969.05</v>
          </cell>
        </row>
        <row r="153">
          <cell r="B153" t="str">
            <v>EIDPARRY</v>
          </cell>
          <cell r="C153">
            <v>807.85</v>
          </cell>
        </row>
        <row r="154">
          <cell r="B154" t="str">
            <v>EIHOTEL</v>
          </cell>
          <cell r="C154">
            <v>380.85</v>
          </cell>
        </row>
        <row r="155">
          <cell r="B155" t="str">
            <v>EPL</v>
          </cell>
          <cell r="C155">
            <v>252.1</v>
          </cell>
        </row>
        <row r="156">
          <cell r="B156" t="str">
            <v>EASEMYTRIP</v>
          </cell>
          <cell r="C156">
            <v>39.700000000000003</v>
          </cell>
        </row>
        <row r="157">
          <cell r="B157" t="str">
            <v>EICHERMOT</v>
          </cell>
          <cell r="C157">
            <v>4933.55</v>
          </cell>
        </row>
        <row r="158">
          <cell r="B158" t="str">
            <v>ELECON</v>
          </cell>
          <cell r="C158">
            <v>607</v>
          </cell>
        </row>
        <row r="159">
          <cell r="B159" t="str">
            <v>ELGIEQUIP</v>
          </cell>
          <cell r="C159">
            <v>647.45000000000005</v>
          </cell>
        </row>
        <row r="160">
          <cell r="B160" t="str">
            <v>EMAMILTD</v>
          </cell>
          <cell r="C160">
            <v>809.7</v>
          </cell>
        </row>
        <row r="161">
          <cell r="B161" t="str">
            <v>ENDURANCE</v>
          </cell>
          <cell r="C161">
            <v>2592.6999999999998</v>
          </cell>
        </row>
        <row r="162">
          <cell r="B162" t="str">
            <v>ENGINERSIN</v>
          </cell>
          <cell r="C162">
            <v>215.7</v>
          </cell>
        </row>
        <row r="163">
          <cell r="B163" t="str">
            <v>EQUITASBNK</v>
          </cell>
          <cell r="C163">
            <v>83.62</v>
          </cell>
        </row>
        <row r="164">
          <cell r="B164" t="str">
            <v>ERIS</v>
          </cell>
          <cell r="C164">
            <v>1238.8499999999999</v>
          </cell>
        </row>
        <row r="165">
          <cell r="B165" t="str">
            <v>ESCORTS</v>
          </cell>
          <cell r="C165">
            <v>3810.05</v>
          </cell>
        </row>
        <row r="166">
          <cell r="B166" t="str">
            <v>EXIDEIND</v>
          </cell>
          <cell r="C166">
            <v>512.4</v>
          </cell>
        </row>
        <row r="167">
          <cell r="B167" t="str">
            <v>FDC</v>
          </cell>
          <cell r="C167">
            <v>531</v>
          </cell>
        </row>
        <row r="168">
          <cell r="B168" t="str">
            <v>NYKAA</v>
          </cell>
          <cell r="C168">
            <v>210.42</v>
          </cell>
        </row>
        <row r="169">
          <cell r="B169" t="str">
            <v>FEDERALBNK</v>
          </cell>
          <cell r="C169">
            <v>203.32</v>
          </cell>
        </row>
        <row r="170">
          <cell r="B170" t="str">
            <v>FACT</v>
          </cell>
          <cell r="C170">
            <v>1012.6</v>
          </cell>
        </row>
        <row r="171">
          <cell r="B171" t="str">
            <v>FINEORG</v>
          </cell>
          <cell r="C171">
            <v>5535.95</v>
          </cell>
        </row>
        <row r="172">
          <cell r="B172" t="str">
            <v>FINCABLES</v>
          </cell>
          <cell r="C172">
            <v>1454.95</v>
          </cell>
        </row>
        <row r="173">
          <cell r="B173" t="str">
            <v>FINPIPE</v>
          </cell>
          <cell r="C173">
            <v>287.89999999999998</v>
          </cell>
        </row>
        <row r="174">
          <cell r="B174" t="str">
            <v>FSL</v>
          </cell>
          <cell r="C174">
            <v>317.95</v>
          </cell>
        </row>
        <row r="175">
          <cell r="B175" t="str">
            <v>FIVESTAR</v>
          </cell>
          <cell r="C175">
            <v>737.35</v>
          </cell>
        </row>
        <row r="176">
          <cell r="B176" t="str">
            <v>FORTIS</v>
          </cell>
          <cell r="C176">
            <v>531</v>
          </cell>
        </row>
        <row r="177">
          <cell r="B177" t="str">
            <v>GAIL</v>
          </cell>
          <cell r="C177">
            <v>234.07</v>
          </cell>
        </row>
        <row r="178">
          <cell r="B178" t="str">
            <v>GMMPFAUDLR</v>
          </cell>
          <cell r="C178">
            <v>1376.55</v>
          </cell>
        </row>
        <row r="179">
          <cell r="B179" t="str">
            <v>GMRINFRA</v>
          </cell>
          <cell r="C179">
            <v>95.01</v>
          </cell>
        </row>
        <row r="180">
          <cell r="B180" t="str">
            <v>GRSE</v>
          </cell>
          <cell r="C180">
            <v>1751.15</v>
          </cell>
        </row>
        <row r="181">
          <cell r="B181" t="str">
            <v>GICRE</v>
          </cell>
          <cell r="C181">
            <v>407</v>
          </cell>
        </row>
        <row r="182">
          <cell r="B182" t="str">
            <v>GILLETTE</v>
          </cell>
          <cell r="C182">
            <v>8338.2999999999993</v>
          </cell>
        </row>
        <row r="183">
          <cell r="B183" t="str">
            <v>GLAND</v>
          </cell>
          <cell r="C183">
            <v>1900.25</v>
          </cell>
        </row>
        <row r="184">
          <cell r="B184" t="str">
            <v>GLAXO</v>
          </cell>
          <cell r="C184">
            <v>2914.85</v>
          </cell>
        </row>
        <row r="185">
          <cell r="B185" t="str">
            <v>GLS</v>
          </cell>
          <cell r="C185">
            <v>1038.2</v>
          </cell>
        </row>
        <row r="186">
          <cell r="B186" t="str">
            <v>GLENMARK</v>
          </cell>
          <cell r="C186">
            <v>1676.75</v>
          </cell>
        </row>
        <row r="187">
          <cell r="B187" t="str">
            <v>MEDANTA</v>
          </cell>
          <cell r="C187">
            <v>1074.7</v>
          </cell>
        </row>
        <row r="188">
          <cell r="B188" t="str">
            <v>GPIL</v>
          </cell>
          <cell r="C188">
            <v>957.05</v>
          </cell>
        </row>
        <row r="189">
          <cell r="B189" t="str">
            <v>GODFRYPHLP</v>
          </cell>
          <cell r="C189">
            <v>5630.6</v>
          </cell>
        </row>
        <row r="190">
          <cell r="B190" t="str">
            <v>GODREJCP</v>
          </cell>
          <cell r="C190">
            <v>1440.3</v>
          </cell>
        </row>
        <row r="191">
          <cell r="B191" t="str">
            <v>GODREJIND</v>
          </cell>
          <cell r="C191">
            <v>937.2</v>
          </cell>
        </row>
        <row r="192">
          <cell r="B192" t="str">
            <v>GODREJPROP</v>
          </cell>
          <cell r="C192">
            <v>2933.15</v>
          </cell>
        </row>
        <row r="193">
          <cell r="B193" t="str">
            <v>GRANULES</v>
          </cell>
          <cell r="C193">
            <v>685.2</v>
          </cell>
        </row>
        <row r="194">
          <cell r="B194" t="str">
            <v>GRAPHITE</v>
          </cell>
          <cell r="C194">
            <v>542.29999999999995</v>
          </cell>
        </row>
        <row r="195">
          <cell r="B195" t="str">
            <v>GRASIM</v>
          </cell>
          <cell r="C195">
            <v>2755.15</v>
          </cell>
        </row>
        <row r="196">
          <cell r="B196" t="str">
            <v>GESHIP</v>
          </cell>
          <cell r="C196">
            <v>1374.4</v>
          </cell>
        </row>
        <row r="197">
          <cell r="B197" t="str">
            <v>GRINDWELL</v>
          </cell>
          <cell r="C197">
            <v>2469.1</v>
          </cell>
        </row>
        <row r="198">
          <cell r="B198" t="str">
            <v>GAEL</v>
          </cell>
          <cell r="C198">
            <v>138.22</v>
          </cell>
        </row>
        <row r="199">
          <cell r="B199" t="str">
            <v>FLUOROCHEM</v>
          </cell>
          <cell r="C199">
            <v>3192.8</v>
          </cell>
        </row>
        <row r="200">
          <cell r="B200" t="str">
            <v>GUJGASLTD</v>
          </cell>
          <cell r="C200">
            <v>595.4</v>
          </cell>
        </row>
        <row r="201">
          <cell r="B201" t="str">
            <v>GMDCLTD</v>
          </cell>
          <cell r="C201">
            <v>371</v>
          </cell>
        </row>
        <row r="202">
          <cell r="B202" t="str">
            <v>GNFC</v>
          </cell>
          <cell r="C202">
            <v>669.25</v>
          </cell>
        </row>
        <row r="203">
          <cell r="B203" t="str">
            <v>GPPL</v>
          </cell>
          <cell r="C203">
            <v>231.43</v>
          </cell>
        </row>
        <row r="204">
          <cell r="B204" t="str">
            <v>GSFC</v>
          </cell>
          <cell r="C204">
            <v>236.93</v>
          </cell>
        </row>
        <row r="205">
          <cell r="B205" t="str">
            <v>GSPL</v>
          </cell>
          <cell r="C205">
            <v>334.05</v>
          </cell>
        </row>
        <row r="206">
          <cell r="B206" t="str">
            <v>HEG</v>
          </cell>
          <cell r="C206">
            <v>2031.5</v>
          </cell>
        </row>
        <row r="207">
          <cell r="B207" t="str">
            <v>HBLPOWER</v>
          </cell>
          <cell r="C207">
            <v>648.15</v>
          </cell>
        </row>
        <row r="208">
          <cell r="B208" t="str">
            <v>HCLTECH</v>
          </cell>
          <cell r="C208">
            <v>1676.15</v>
          </cell>
        </row>
        <row r="209">
          <cell r="B209" t="str">
            <v>HDFCAMC</v>
          </cell>
          <cell r="C209">
            <v>4425.3999999999996</v>
          </cell>
        </row>
        <row r="210">
          <cell r="B210" t="str">
            <v>HDFCBANK</v>
          </cell>
          <cell r="C210">
            <v>1631.3</v>
          </cell>
        </row>
        <row r="211">
          <cell r="B211" t="str">
            <v>HDFCLIFE</v>
          </cell>
          <cell r="C211">
            <v>726</v>
          </cell>
        </row>
        <row r="212">
          <cell r="B212" t="str">
            <v>HFCL</v>
          </cell>
          <cell r="C212">
            <v>145.61000000000001</v>
          </cell>
        </row>
        <row r="213">
          <cell r="B213" t="str">
            <v>HAPPSTMNDS</v>
          </cell>
          <cell r="C213">
            <v>796.8</v>
          </cell>
        </row>
        <row r="214">
          <cell r="B214" t="str">
            <v>HAPPYFORGE</v>
          </cell>
          <cell r="C214">
            <v>1223.55</v>
          </cell>
        </row>
        <row r="215">
          <cell r="B215" t="str">
            <v>HAVELLS</v>
          </cell>
          <cell r="C215">
            <v>1895.65</v>
          </cell>
        </row>
        <row r="216">
          <cell r="B216" t="str">
            <v>HEROMOTOCO</v>
          </cell>
          <cell r="C216">
            <v>5329.95</v>
          </cell>
        </row>
        <row r="217">
          <cell r="B217" t="str">
            <v>HSCL</v>
          </cell>
          <cell r="C217">
            <v>483.65</v>
          </cell>
        </row>
        <row r="218">
          <cell r="B218" t="str">
            <v>HINDALCO</v>
          </cell>
          <cell r="C218">
            <v>685.55</v>
          </cell>
        </row>
        <row r="219">
          <cell r="B219" t="str">
            <v>HAL</v>
          </cell>
          <cell r="C219">
            <v>4768.1000000000004</v>
          </cell>
        </row>
        <row r="220">
          <cell r="B220" t="str">
            <v>HINDCOPPER</v>
          </cell>
          <cell r="C220">
            <v>318.55</v>
          </cell>
        </row>
        <row r="221">
          <cell r="B221" t="str">
            <v>HINDPETRO</v>
          </cell>
          <cell r="C221">
            <v>406.5</v>
          </cell>
        </row>
        <row r="222">
          <cell r="B222" t="str">
            <v>HINDUNILVR</v>
          </cell>
          <cell r="C222">
            <v>2792.8</v>
          </cell>
        </row>
        <row r="223">
          <cell r="B223" t="str">
            <v>HINDZINC</v>
          </cell>
          <cell r="C223">
            <v>518.65</v>
          </cell>
        </row>
        <row r="224">
          <cell r="B224" t="str">
            <v>POWERINDIA</v>
          </cell>
          <cell r="C224">
            <v>12049.95</v>
          </cell>
        </row>
        <row r="225">
          <cell r="B225" t="str">
            <v>HOMEFIRST</v>
          </cell>
          <cell r="C225">
            <v>1048.2</v>
          </cell>
        </row>
        <row r="226">
          <cell r="B226" t="str">
            <v>HONASA</v>
          </cell>
          <cell r="C226">
            <v>472.55</v>
          </cell>
        </row>
        <row r="227">
          <cell r="B227" t="str">
            <v>HONAUT</v>
          </cell>
          <cell r="C227">
            <v>52212.55</v>
          </cell>
        </row>
        <row r="228">
          <cell r="B228" t="str">
            <v>HUDCO</v>
          </cell>
          <cell r="C228">
            <v>285.45</v>
          </cell>
        </row>
        <row r="229">
          <cell r="B229" t="str">
            <v>ICICIBANK</v>
          </cell>
          <cell r="C229">
            <v>1191.0999999999999</v>
          </cell>
        </row>
        <row r="230">
          <cell r="B230" t="str">
            <v>ICICIGI</v>
          </cell>
          <cell r="C230">
            <v>2083.1999999999998</v>
          </cell>
        </row>
        <row r="231">
          <cell r="B231" t="str">
            <v>ICICIPRULI</v>
          </cell>
          <cell r="C231">
            <v>733</v>
          </cell>
        </row>
        <row r="232">
          <cell r="B232" t="str">
            <v>ISEC</v>
          </cell>
          <cell r="C232">
            <v>795.45</v>
          </cell>
        </row>
        <row r="233">
          <cell r="B233" t="str">
            <v>IDBI</v>
          </cell>
          <cell r="C233">
            <v>99.75</v>
          </cell>
        </row>
        <row r="234">
          <cell r="B234" t="str">
            <v>IDFCFIRSTB</v>
          </cell>
          <cell r="C234">
            <v>75.36</v>
          </cell>
        </row>
        <row r="235">
          <cell r="B235" t="str">
            <v>IDFC</v>
          </cell>
          <cell r="C235">
            <v>113.03</v>
          </cell>
        </row>
        <row r="236">
          <cell r="B236" t="str">
            <v>IIFL</v>
          </cell>
          <cell r="C236">
            <v>467.75</v>
          </cell>
        </row>
        <row r="237">
          <cell r="B237" t="str">
            <v>IRB</v>
          </cell>
          <cell r="C237">
            <v>65.34</v>
          </cell>
        </row>
        <row r="238">
          <cell r="B238" t="str">
            <v>IRCON</v>
          </cell>
          <cell r="C238">
            <v>265.5</v>
          </cell>
        </row>
        <row r="239">
          <cell r="B239" t="str">
            <v>ITC</v>
          </cell>
          <cell r="C239">
            <v>504.55</v>
          </cell>
        </row>
        <row r="240">
          <cell r="B240" t="str">
            <v>ITI</v>
          </cell>
          <cell r="C240">
            <v>302.85000000000002</v>
          </cell>
        </row>
        <row r="241">
          <cell r="B241" t="str">
            <v>INDIACEM</v>
          </cell>
          <cell r="C241">
            <v>369.1</v>
          </cell>
        </row>
        <row r="242">
          <cell r="B242" t="str">
            <v>SAMMAANCAP</v>
          </cell>
          <cell r="C242">
            <v>176.64</v>
          </cell>
        </row>
        <row r="243">
          <cell r="B243" t="str">
            <v>INDIAMART</v>
          </cell>
          <cell r="C243">
            <v>2915.45</v>
          </cell>
        </row>
        <row r="244">
          <cell r="B244" t="str">
            <v>INDIANB</v>
          </cell>
          <cell r="C244">
            <v>552.79999999999995</v>
          </cell>
        </row>
        <row r="245">
          <cell r="B245" t="str">
            <v>IEX</v>
          </cell>
          <cell r="C245">
            <v>195.55</v>
          </cell>
        </row>
        <row r="246">
          <cell r="B246" t="str">
            <v>INDHOTEL</v>
          </cell>
          <cell r="C246">
            <v>644.6</v>
          </cell>
        </row>
        <row r="247">
          <cell r="B247" t="str">
            <v>IOC</v>
          </cell>
          <cell r="C247">
            <v>173.79</v>
          </cell>
        </row>
        <row r="248">
          <cell r="B248" t="str">
            <v>IOB</v>
          </cell>
          <cell r="C248">
            <v>62.31</v>
          </cell>
        </row>
        <row r="249">
          <cell r="B249" t="str">
            <v>IRCTC</v>
          </cell>
          <cell r="C249">
            <v>939.4</v>
          </cell>
        </row>
        <row r="250">
          <cell r="B250" t="str">
            <v>IRFC</v>
          </cell>
          <cell r="C250">
            <v>181.44</v>
          </cell>
        </row>
        <row r="251">
          <cell r="B251" t="str">
            <v>INDIGOPNTS</v>
          </cell>
          <cell r="C251">
            <v>1470.05</v>
          </cell>
        </row>
        <row r="252">
          <cell r="B252" t="str">
            <v>IGL</v>
          </cell>
          <cell r="C252">
            <v>540.4</v>
          </cell>
        </row>
        <row r="253">
          <cell r="B253" t="str">
            <v>INDUSTOWER</v>
          </cell>
          <cell r="C253">
            <v>434.9</v>
          </cell>
        </row>
        <row r="254">
          <cell r="B254" t="str">
            <v>INDUSINDBK</v>
          </cell>
          <cell r="C254">
            <v>1381.9</v>
          </cell>
        </row>
        <row r="255">
          <cell r="B255" t="str">
            <v>NAUKRI</v>
          </cell>
          <cell r="C255">
            <v>7444.45</v>
          </cell>
        </row>
        <row r="256">
          <cell r="B256" t="str">
            <v>INFY</v>
          </cell>
          <cell r="C256">
            <v>1880.25</v>
          </cell>
        </row>
        <row r="257">
          <cell r="B257" t="str">
            <v>INOXWIND</v>
          </cell>
          <cell r="C257">
            <v>223.29</v>
          </cell>
        </row>
        <row r="258">
          <cell r="B258" t="str">
            <v>INTELLECT</v>
          </cell>
          <cell r="C258">
            <v>982.2</v>
          </cell>
        </row>
        <row r="259">
          <cell r="B259" t="str">
            <v>INDIGO</v>
          </cell>
          <cell r="C259">
            <v>4483.1499999999996</v>
          </cell>
        </row>
        <row r="260">
          <cell r="B260" t="str">
            <v>IPCALAB</v>
          </cell>
          <cell r="C260">
            <v>1402.95</v>
          </cell>
        </row>
        <row r="261">
          <cell r="B261" t="str">
            <v>JBCHEPHARM</v>
          </cell>
          <cell r="C261">
            <v>1937.35</v>
          </cell>
        </row>
        <row r="262">
          <cell r="B262" t="str">
            <v>JKCEMENT</v>
          </cell>
          <cell r="C262">
            <v>4401</v>
          </cell>
        </row>
        <row r="263">
          <cell r="B263" t="str">
            <v>JBMA</v>
          </cell>
          <cell r="C263">
            <v>1927.75</v>
          </cell>
        </row>
        <row r="264">
          <cell r="B264" t="str">
            <v>JKLAKSHMI</v>
          </cell>
          <cell r="C264">
            <v>779.7</v>
          </cell>
        </row>
        <row r="265">
          <cell r="B265" t="str">
            <v>JKPAPER</v>
          </cell>
          <cell r="C265">
            <v>472.1</v>
          </cell>
        </row>
        <row r="266">
          <cell r="B266" t="str">
            <v>JMFINANCIL</v>
          </cell>
          <cell r="C266">
            <v>92.33</v>
          </cell>
        </row>
        <row r="267">
          <cell r="B267" t="str">
            <v>JSWENERGY</v>
          </cell>
          <cell r="C267">
            <v>710.7</v>
          </cell>
        </row>
        <row r="268">
          <cell r="B268" t="str">
            <v>JSWINFRA</v>
          </cell>
          <cell r="C268">
            <v>312.7</v>
          </cell>
        </row>
        <row r="269">
          <cell r="B269" t="str">
            <v>JSWSTEEL</v>
          </cell>
          <cell r="C269">
            <v>933.25</v>
          </cell>
        </row>
        <row r="270">
          <cell r="B270" t="str">
            <v>JAIBALAJI</v>
          </cell>
          <cell r="C270">
            <v>935.05</v>
          </cell>
        </row>
        <row r="271">
          <cell r="B271" t="str">
            <v>J&amp;KBANK</v>
          </cell>
          <cell r="C271">
            <v>111.19</v>
          </cell>
        </row>
        <row r="272">
          <cell r="B272" t="str">
            <v>JINDALSAW</v>
          </cell>
          <cell r="C272">
            <v>688</v>
          </cell>
        </row>
        <row r="273">
          <cell r="B273" t="str">
            <v>JSL</v>
          </cell>
          <cell r="C273">
            <v>729.75</v>
          </cell>
        </row>
        <row r="274">
          <cell r="B274" t="str">
            <v>JINDALSTEL</v>
          </cell>
          <cell r="C274">
            <v>965.75</v>
          </cell>
        </row>
        <row r="275">
          <cell r="B275" t="str">
            <v>JIOFIN</v>
          </cell>
          <cell r="C275">
            <v>329.6</v>
          </cell>
        </row>
        <row r="276">
          <cell r="B276" t="str">
            <v>JUBLFOOD</v>
          </cell>
          <cell r="C276">
            <v>657.6</v>
          </cell>
        </row>
        <row r="277">
          <cell r="B277" t="str">
            <v>JUBLINGREA</v>
          </cell>
          <cell r="C277">
            <v>692</v>
          </cell>
        </row>
        <row r="278">
          <cell r="B278" t="str">
            <v>JUBLPHARMA</v>
          </cell>
          <cell r="C278">
            <v>893.55</v>
          </cell>
        </row>
        <row r="279">
          <cell r="B279" t="str">
            <v>JWL</v>
          </cell>
          <cell r="C279">
            <v>555.6</v>
          </cell>
        </row>
        <row r="280">
          <cell r="B280" t="str">
            <v>JUSTDIAL</v>
          </cell>
          <cell r="C280">
            <v>1321.45</v>
          </cell>
        </row>
        <row r="281">
          <cell r="B281" t="str">
            <v>JYOTHYLAB</v>
          </cell>
          <cell r="C281">
            <v>570.15</v>
          </cell>
        </row>
        <row r="282">
          <cell r="B282" t="str">
            <v>KPRMILL</v>
          </cell>
          <cell r="C282">
            <v>891.05</v>
          </cell>
        </row>
        <row r="283">
          <cell r="B283" t="str">
            <v>KEI</v>
          </cell>
          <cell r="C283">
            <v>4700.7</v>
          </cell>
        </row>
        <row r="284">
          <cell r="B284" t="str">
            <v>KNRCON</v>
          </cell>
          <cell r="C284">
            <v>343.35</v>
          </cell>
        </row>
        <row r="285">
          <cell r="B285" t="str">
            <v>KPITTECH</v>
          </cell>
          <cell r="C285">
            <v>1832.4</v>
          </cell>
        </row>
        <row r="286">
          <cell r="B286" t="str">
            <v>KRBL</v>
          </cell>
          <cell r="C286">
            <v>296.55</v>
          </cell>
        </row>
        <row r="287">
          <cell r="B287" t="str">
            <v>KSB</v>
          </cell>
          <cell r="C287">
            <v>925.65</v>
          </cell>
        </row>
        <row r="288">
          <cell r="B288" t="str">
            <v>KAJARIACER</v>
          </cell>
          <cell r="C288">
            <v>1349.3</v>
          </cell>
        </row>
        <row r="289">
          <cell r="B289" t="str">
            <v>KPIL</v>
          </cell>
          <cell r="C289">
            <v>1251.95</v>
          </cell>
        </row>
        <row r="290">
          <cell r="B290" t="str">
            <v>KALYANKJIL</v>
          </cell>
          <cell r="C290">
            <v>596.4</v>
          </cell>
        </row>
        <row r="291">
          <cell r="B291" t="str">
            <v>KANSAINER</v>
          </cell>
          <cell r="C291">
            <v>301.10000000000002</v>
          </cell>
        </row>
        <row r="292">
          <cell r="B292" t="str">
            <v>KARURVYSYA</v>
          </cell>
          <cell r="C292">
            <v>223.38</v>
          </cell>
        </row>
        <row r="293">
          <cell r="B293" t="str">
            <v>KAYNES</v>
          </cell>
          <cell r="C293">
            <v>5024.3</v>
          </cell>
        </row>
        <row r="294">
          <cell r="B294" t="str">
            <v>KEC</v>
          </cell>
          <cell r="C294">
            <v>829.35</v>
          </cell>
        </row>
        <row r="295">
          <cell r="B295" t="str">
            <v>KFINTECH</v>
          </cell>
          <cell r="C295">
            <v>1015.9</v>
          </cell>
        </row>
        <row r="296">
          <cell r="B296" t="str">
            <v>KOTAKBANK</v>
          </cell>
          <cell r="C296">
            <v>1821.5</v>
          </cell>
        </row>
        <row r="297">
          <cell r="B297" t="str">
            <v>KIMS</v>
          </cell>
          <cell r="C297">
            <v>2442</v>
          </cell>
        </row>
        <row r="298">
          <cell r="B298" t="str">
            <v>LTF</v>
          </cell>
          <cell r="C298">
            <v>168.92</v>
          </cell>
        </row>
        <row r="299">
          <cell r="B299" t="str">
            <v>LTTS</v>
          </cell>
          <cell r="C299">
            <v>5488.3</v>
          </cell>
        </row>
        <row r="300">
          <cell r="B300" t="str">
            <v>LICHSGFIN</v>
          </cell>
          <cell r="C300">
            <v>682.35</v>
          </cell>
        </row>
        <row r="301">
          <cell r="B301" t="str">
            <v>LTIM</v>
          </cell>
          <cell r="C301">
            <v>5704.4</v>
          </cell>
        </row>
        <row r="302">
          <cell r="B302" t="str">
            <v>LT</v>
          </cell>
          <cell r="C302">
            <v>3606.5</v>
          </cell>
        </row>
        <row r="303">
          <cell r="B303" t="str">
            <v>LATENTVIEW</v>
          </cell>
          <cell r="C303">
            <v>510.9</v>
          </cell>
        </row>
        <row r="304">
          <cell r="B304" t="str">
            <v>LAURUSLABS</v>
          </cell>
          <cell r="C304">
            <v>449.75</v>
          </cell>
        </row>
        <row r="305">
          <cell r="B305" t="str">
            <v>LXCHEM</v>
          </cell>
          <cell r="C305">
            <v>283</v>
          </cell>
        </row>
        <row r="306">
          <cell r="B306" t="str">
            <v>LEMONTREE</v>
          </cell>
          <cell r="C306">
            <v>133.63999999999999</v>
          </cell>
        </row>
        <row r="307">
          <cell r="B307" t="str">
            <v>LICI</v>
          </cell>
          <cell r="C307">
            <v>1075.5</v>
          </cell>
        </row>
        <row r="308">
          <cell r="B308" t="str">
            <v>LINDEINDIA</v>
          </cell>
          <cell r="C308">
            <v>7298.9</v>
          </cell>
        </row>
        <row r="309">
          <cell r="B309" t="str">
            <v>LLOYDSME</v>
          </cell>
          <cell r="C309">
            <v>776.55</v>
          </cell>
        </row>
        <row r="310">
          <cell r="B310" t="str">
            <v>LUPIN</v>
          </cell>
          <cell r="C310">
            <v>2109.1999999999998</v>
          </cell>
        </row>
        <row r="311">
          <cell r="B311" t="str">
            <v>MMTC</v>
          </cell>
          <cell r="C311">
            <v>103.94</v>
          </cell>
        </row>
        <row r="312">
          <cell r="B312" t="str">
            <v>MRF</v>
          </cell>
          <cell r="C312">
            <v>139614.54999999999</v>
          </cell>
        </row>
        <row r="313">
          <cell r="B313" t="str">
            <v>MTARTECH</v>
          </cell>
          <cell r="C313">
            <v>1755.4</v>
          </cell>
        </row>
        <row r="314">
          <cell r="B314" t="str">
            <v>LODHA</v>
          </cell>
          <cell r="C314">
            <v>1222.8499999999999</v>
          </cell>
        </row>
        <row r="315">
          <cell r="B315" t="str">
            <v>MGL</v>
          </cell>
          <cell r="C315">
            <v>1814.75</v>
          </cell>
        </row>
        <row r="316">
          <cell r="B316" t="str">
            <v>MAHSEAMLES</v>
          </cell>
          <cell r="C316">
            <v>646.04999999999995</v>
          </cell>
        </row>
        <row r="317">
          <cell r="B317" t="str">
            <v>M&amp;MFIN</v>
          </cell>
          <cell r="C317">
            <v>313.7</v>
          </cell>
        </row>
        <row r="318">
          <cell r="B318" t="str">
            <v>M&amp;M</v>
          </cell>
          <cell r="C318">
            <v>2732.95</v>
          </cell>
        </row>
        <row r="319">
          <cell r="B319" t="str">
            <v>MHRIL</v>
          </cell>
          <cell r="C319">
            <v>410.1</v>
          </cell>
        </row>
        <row r="320">
          <cell r="B320" t="str">
            <v>MAHLIFE</v>
          </cell>
          <cell r="C320">
            <v>579.35</v>
          </cell>
        </row>
        <row r="321">
          <cell r="B321" t="str">
            <v>MANAPPURAM</v>
          </cell>
          <cell r="C321">
            <v>216.8</v>
          </cell>
        </row>
        <row r="322">
          <cell r="B322" t="str">
            <v>MRPL</v>
          </cell>
          <cell r="C322">
            <v>212.71</v>
          </cell>
        </row>
        <row r="323">
          <cell r="B323" t="str">
            <v>MANKIND</v>
          </cell>
          <cell r="C323">
            <v>2319.6</v>
          </cell>
        </row>
        <row r="324">
          <cell r="B324" t="str">
            <v>MARICO</v>
          </cell>
          <cell r="C324">
            <v>682.95</v>
          </cell>
        </row>
        <row r="325">
          <cell r="B325" t="str">
            <v>MARUTI</v>
          </cell>
          <cell r="C325">
            <v>12276.35</v>
          </cell>
        </row>
        <row r="326">
          <cell r="B326" t="str">
            <v>MASTEK</v>
          </cell>
          <cell r="C326">
            <v>2958.25</v>
          </cell>
        </row>
        <row r="327">
          <cell r="B327" t="str">
            <v>MFSL</v>
          </cell>
          <cell r="C327">
            <v>1057.8499999999999</v>
          </cell>
        </row>
        <row r="328">
          <cell r="B328" t="str">
            <v>MAXHEALTH</v>
          </cell>
          <cell r="C328">
            <v>868.35</v>
          </cell>
        </row>
        <row r="329">
          <cell r="B329" t="str">
            <v>MAZDOCK</v>
          </cell>
          <cell r="C329">
            <v>4467.95</v>
          </cell>
        </row>
        <row r="330">
          <cell r="B330" t="str">
            <v>MEDPLUS</v>
          </cell>
          <cell r="C330">
            <v>635</v>
          </cell>
        </row>
        <row r="331">
          <cell r="B331" t="str">
            <v>METROBRAND</v>
          </cell>
          <cell r="C331">
            <v>1372.25</v>
          </cell>
        </row>
        <row r="332">
          <cell r="B332" t="str">
            <v>METROPOLIS</v>
          </cell>
          <cell r="C332">
            <v>2099.75</v>
          </cell>
        </row>
        <row r="333">
          <cell r="B333" t="str">
            <v>MINDACORP</v>
          </cell>
          <cell r="C333">
            <v>538.04999999999995</v>
          </cell>
        </row>
        <row r="334">
          <cell r="B334" t="str">
            <v>MSUMI</v>
          </cell>
          <cell r="C334">
            <v>72.540000000000006</v>
          </cell>
        </row>
        <row r="335">
          <cell r="B335" t="str">
            <v>MOTILALOFS</v>
          </cell>
          <cell r="C335">
            <v>702.5</v>
          </cell>
        </row>
        <row r="336">
          <cell r="B336" t="str">
            <v>MPHASIS</v>
          </cell>
          <cell r="C336">
            <v>3065.65</v>
          </cell>
        </row>
        <row r="337">
          <cell r="B337" t="str">
            <v>MCX</v>
          </cell>
          <cell r="C337">
            <v>4778.8500000000004</v>
          </cell>
        </row>
        <row r="338">
          <cell r="B338" t="str">
            <v>MUTHOOTFIN</v>
          </cell>
          <cell r="C338">
            <v>1928.2</v>
          </cell>
        </row>
        <row r="339">
          <cell r="B339" t="str">
            <v>NATCOPHARM</v>
          </cell>
          <cell r="C339">
            <v>1551.35</v>
          </cell>
        </row>
        <row r="340">
          <cell r="B340" t="str">
            <v>NBCC</v>
          </cell>
          <cell r="C340">
            <v>181.89</v>
          </cell>
        </row>
        <row r="341">
          <cell r="B341" t="str">
            <v>NCC</v>
          </cell>
          <cell r="C341">
            <v>320.95</v>
          </cell>
        </row>
        <row r="342">
          <cell r="B342" t="str">
            <v>NHPC</v>
          </cell>
          <cell r="C342">
            <v>97.93</v>
          </cell>
        </row>
        <row r="343">
          <cell r="B343" t="str">
            <v>NLCINDIA</v>
          </cell>
          <cell r="C343">
            <v>271.64999999999998</v>
          </cell>
        </row>
        <row r="344">
          <cell r="B344" t="str">
            <v>NMDC</v>
          </cell>
          <cell r="C344">
            <v>226.34</v>
          </cell>
        </row>
        <row r="345">
          <cell r="B345" t="str">
            <v>NSLNISP</v>
          </cell>
          <cell r="C345">
            <v>55.17</v>
          </cell>
        </row>
        <row r="346">
          <cell r="B346" t="str">
            <v>NTPC</v>
          </cell>
          <cell r="C346">
            <v>403.35</v>
          </cell>
        </row>
        <row r="347">
          <cell r="B347" t="str">
            <v>NH</v>
          </cell>
          <cell r="C347">
            <v>1268.95</v>
          </cell>
        </row>
        <row r="348">
          <cell r="B348" t="str">
            <v>NATIONALUM</v>
          </cell>
          <cell r="C348">
            <v>171.35</v>
          </cell>
        </row>
        <row r="349">
          <cell r="B349" t="str">
            <v>NAVINFLUOR</v>
          </cell>
          <cell r="C349">
            <v>3334.6</v>
          </cell>
        </row>
        <row r="350">
          <cell r="B350" t="str">
            <v>NESTLEIND</v>
          </cell>
          <cell r="C350">
            <v>2551</v>
          </cell>
        </row>
        <row r="351">
          <cell r="B351" t="str">
            <v>NETWORK18</v>
          </cell>
          <cell r="C351">
            <v>99.92</v>
          </cell>
        </row>
        <row r="352">
          <cell r="B352" t="str">
            <v>NAM-INDIA</v>
          </cell>
          <cell r="C352">
            <v>716.8</v>
          </cell>
        </row>
        <row r="353">
          <cell r="B353" t="str">
            <v>NUVAMA</v>
          </cell>
          <cell r="C353">
            <v>6208.9</v>
          </cell>
        </row>
        <row r="354">
          <cell r="B354" t="str">
            <v>NUVOCO</v>
          </cell>
          <cell r="C354">
            <v>344.95</v>
          </cell>
        </row>
        <row r="355">
          <cell r="B355" t="str">
            <v>OBEROIRLTY</v>
          </cell>
          <cell r="C355">
            <v>1734.1</v>
          </cell>
        </row>
        <row r="356">
          <cell r="B356" t="str">
            <v>ONGC</v>
          </cell>
          <cell r="C356">
            <v>324.35000000000002</v>
          </cell>
        </row>
        <row r="357">
          <cell r="B357" t="str">
            <v>OIL</v>
          </cell>
          <cell r="C357">
            <v>681.15</v>
          </cell>
        </row>
        <row r="358">
          <cell r="B358" t="str">
            <v>OLECTRA</v>
          </cell>
          <cell r="C358">
            <v>1612.7</v>
          </cell>
        </row>
        <row r="359">
          <cell r="B359" t="str">
            <v>PAYTM</v>
          </cell>
          <cell r="C359">
            <v>553.70000000000005</v>
          </cell>
        </row>
        <row r="360">
          <cell r="B360" t="str">
            <v>OFSS</v>
          </cell>
          <cell r="C360">
            <v>11106.05</v>
          </cell>
        </row>
        <row r="361">
          <cell r="B361" t="str">
            <v>POLICYBZR</v>
          </cell>
          <cell r="C361">
            <v>1696.05</v>
          </cell>
        </row>
        <row r="362">
          <cell r="B362" t="str">
            <v>PCBL</v>
          </cell>
          <cell r="C362">
            <v>450.9</v>
          </cell>
        </row>
        <row r="363">
          <cell r="B363" t="str">
            <v>PIIND</v>
          </cell>
          <cell r="C363">
            <v>4428.05</v>
          </cell>
        </row>
        <row r="364">
          <cell r="B364" t="str">
            <v>PNBHOUSING</v>
          </cell>
          <cell r="C364">
            <v>867.15</v>
          </cell>
        </row>
        <row r="365">
          <cell r="B365" t="str">
            <v>PNCINFRA</v>
          </cell>
          <cell r="C365">
            <v>468.6</v>
          </cell>
        </row>
        <row r="366">
          <cell r="B366" t="str">
            <v>PVRINOX</v>
          </cell>
          <cell r="C366">
            <v>1515.15</v>
          </cell>
        </row>
        <row r="367">
          <cell r="B367" t="str">
            <v>PAGEIND</v>
          </cell>
          <cell r="C367">
            <v>42176.4</v>
          </cell>
        </row>
        <row r="368">
          <cell r="B368" t="str">
            <v>PATANJALI</v>
          </cell>
          <cell r="C368">
            <v>1909.7</v>
          </cell>
        </row>
        <row r="369">
          <cell r="B369" t="str">
            <v>PERSISTENT</v>
          </cell>
          <cell r="C369">
            <v>4959.75</v>
          </cell>
        </row>
        <row r="370">
          <cell r="B370" t="str">
            <v>PETRONET</v>
          </cell>
          <cell r="C370">
            <v>381.2</v>
          </cell>
        </row>
        <row r="371">
          <cell r="B371" t="str">
            <v>PHOENIXLTD</v>
          </cell>
          <cell r="C371">
            <v>3690.05</v>
          </cell>
        </row>
        <row r="372">
          <cell r="B372" t="str">
            <v>PIDILITIND</v>
          </cell>
          <cell r="C372">
            <v>3127.1</v>
          </cell>
        </row>
        <row r="373">
          <cell r="B373" t="str">
            <v>PEL</v>
          </cell>
          <cell r="C373">
            <v>1037.45</v>
          </cell>
        </row>
        <row r="374">
          <cell r="B374" t="str">
            <v>PPLPHARMA</v>
          </cell>
          <cell r="C374">
            <v>188.63</v>
          </cell>
        </row>
        <row r="375">
          <cell r="B375" t="str">
            <v>POLYMED</v>
          </cell>
          <cell r="C375">
            <v>2149.65</v>
          </cell>
        </row>
        <row r="376">
          <cell r="B376" t="str">
            <v>POLYCAB</v>
          </cell>
          <cell r="C376">
            <v>6832</v>
          </cell>
        </row>
        <row r="377">
          <cell r="B377" t="str">
            <v>POONAWALLA</v>
          </cell>
          <cell r="C377">
            <v>403</v>
          </cell>
        </row>
        <row r="378">
          <cell r="B378" t="str">
            <v>PFC</v>
          </cell>
          <cell r="C378">
            <v>517.5</v>
          </cell>
        </row>
        <row r="379">
          <cell r="B379" t="str">
            <v>POWERGRID</v>
          </cell>
          <cell r="C379">
            <v>334</v>
          </cell>
        </row>
        <row r="380">
          <cell r="B380" t="str">
            <v>PRAJIND</v>
          </cell>
          <cell r="C380">
            <v>779.15</v>
          </cell>
        </row>
        <row r="381">
          <cell r="B381" t="str">
            <v>PRESTIGE</v>
          </cell>
          <cell r="C381">
            <v>1744.9</v>
          </cell>
        </row>
        <row r="382">
          <cell r="B382" t="str">
            <v>PRINCEPIPE</v>
          </cell>
          <cell r="C382">
            <v>608.65</v>
          </cell>
        </row>
        <row r="383">
          <cell r="B383" t="str">
            <v>PRSMJOHNSN</v>
          </cell>
          <cell r="C383">
            <v>161.4</v>
          </cell>
        </row>
        <row r="384">
          <cell r="B384" t="str">
            <v>PGHH</v>
          </cell>
          <cell r="C384">
            <v>17081.05</v>
          </cell>
        </row>
        <row r="385">
          <cell r="B385" t="str">
            <v>PNB</v>
          </cell>
          <cell r="C385">
            <v>117.36</v>
          </cell>
        </row>
        <row r="386">
          <cell r="B386" t="str">
            <v>QUESS</v>
          </cell>
          <cell r="C386">
            <v>730</v>
          </cell>
        </row>
        <row r="387">
          <cell r="B387" t="str">
            <v>RRKABEL</v>
          </cell>
          <cell r="C387">
            <v>1631</v>
          </cell>
        </row>
        <row r="388">
          <cell r="B388" t="str">
            <v>RBLBANK</v>
          </cell>
          <cell r="C388">
            <v>230.06</v>
          </cell>
        </row>
        <row r="389">
          <cell r="B389" t="str">
            <v>RECLTD</v>
          </cell>
          <cell r="C389">
            <v>595.35</v>
          </cell>
        </row>
        <row r="390">
          <cell r="B390" t="str">
            <v>RHIM</v>
          </cell>
          <cell r="C390">
            <v>633.29999999999995</v>
          </cell>
        </row>
        <row r="391">
          <cell r="B391" t="str">
            <v>RITES</v>
          </cell>
          <cell r="C391">
            <v>656.75</v>
          </cell>
        </row>
        <row r="392">
          <cell r="B392" t="str">
            <v>RADICO</v>
          </cell>
          <cell r="C392">
            <v>1765.25</v>
          </cell>
        </row>
        <row r="393">
          <cell r="B393" t="str">
            <v>RVNL</v>
          </cell>
          <cell r="C393">
            <v>570.75</v>
          </cell>
        </row>
        <row r="394">
          <cell r="B394" t="str">
            <v>RAILTEL</v>
          </cell>
          <cell r="C394">
            <v>471.7</v>
          </cell>
        </row>
        <row r="395">
          <cell r="B395" t="str">
            <v>RAINBOW</v>
          </cell>
          <cell r="C395">
            <v>1212.55</v>
          </cell>
        </row>
        <row r="396">
          <cell r="B396" t="str">
            <v>RAJESHEXPO</v>
          </cell>
          <cell r="C396">
            <v>298.3</v>
          </cell>
        </row>
        <row r="397">
          <cell r="B397" t="str">
            <v>RKFORGE</v>
          </cell>
          <cell r="C397">
            <v>957.15</v>
          </cell>
        </row>
        <row r="398">
          <cell r="B398" t="str">
            <v>RCF</v>
          </cell>
          <cell r="C398">
            <v>202.69</v>
          </cell>
        </row>
        <row r="399">
          <cell r="B399" t="str">
            <v>RATNAMANI</v>
          </cell>
          <cell r="C399">
            <v>3545.1</v>
          </cell>
        </row>
        <row r="400">
          <cell r="B400" t="str">
            <v>RTNINDIA</v>
          </cell>
          <cell r="C400">
            <v>82.62</v>
          </cell>
        </row>
        <row r="401">
          <cell r="B401" t="str">
            <v>RAYMOND</v>
          </cell>
          <cell r="C401">
            <v>2025.45</v>
          </cell>
        </row>
        <row r="402">
          <cell r="B402" t="str">
            <v>REDINGTON</v>
          </cell>
          <cell r="C402">
            <v>209.37</v>
          </cell>
        </row>
        <row r="403">
          <cell r="B403" t="str">
            <v>RELIANCE</v>
          </cell>
          <cell r="C403">
            <v>2996.25</v>
          </cell>
        </row>
        <row r="404">
          <cell r="B404" t="str">
            <v>RBA</v>
          </cell>
          <cell r="C404">
            <v>109.12</v>
          </cell>
        </row>
        <row r="405">
          <cell r="B405" t="str">
            <v>ROUTE</v>
          </cell>
          <cell r="C405">
            <v>1567.7</v>
          </cell>
        </row>
        <row r="406">
          <cell r="B406" t="str">
            <v>SBFC</v>
          </cell>
          <cell r="C406">
            <v>86.6</v>
          </cell>
        </row>
        <row r="407">
          <cell r="B407" t="str">
            <v>SBICARD</v>
          </cell>
          <cell r="C407">
            <v>714.45</v>
          </cell>
        </row>
        <row r="408">
          <cell r="B408" t="str">
            <v>SBILIFE</v>
          </cell>
          <cell r="C408">
            <v>1795.25</v>
          </cell>
        </row>
        <row r="409">
          <cell r="B409" t="str">
            <v>SJVN</v>
          </cell>
          <cell r="C409">
            <v>133.31</v>
          </cell>
        </row>
        <row r="410">
          <cell r="B410" t="str">
            <v>SKFINDIA</v>
          </cell>
          <cell r="C410">
            <v>5288.25</v>
          </cell>
        </row>
        <row r="411">
          <cell r="B411" t="str">
            <v>SRF</v>
          </cell>
          <cell r="C411">
            <v>2533.1</v>
          </cell>
        </row>
        <row r="412">
          <cell r="B412" t="str">
            <v>SAFARI</v>
          </cell>
          <cell r="C412">
            <v>2362.9</v>
          </cell>
        </row>
        <row r="413">
          <cell r="B413" t="str">
            <v>MOTHERSON</v>
          </cell>
          <cell r="C413">
            <v>193.89</v>
          </cell>
        </row>
        <row r="414">
          <cell r="B414" t="str">
            <v>SANOFI</v>
          </cell>
          <cell r="C414">
            <v>6859.7</v>
          </cell>
        </row>
        <row r="415">
          <cell r="B415" t="str">
            <v>SAPPHIRE</v>
          </cell>
          <cell r="C415">
            <v>1608.9</v>
          </cell>
        </row>
        <row r="416">
          <cell r="B416" t="str">
            <v>SAREGAMA</v>
          </cell>
          <cell r="C416">
            <v>524.1</v>
          </cell>
        </row>
        <row r="417">
          <cell r="B417" t="str">
            <v>SCHAEFFLER</v>
          </cell>
          <cell r="C417">
            <v>4063.2</v>
          </cell>
        </row>
        <row r="418">
          <cell r="B418" t="str">
            <v>SCHNEIDER</v>
          </cell>
          <cell r="C418">
            <v>812.25</v>
          </cell>
        </row>
        <row r="419">
          <cell r="B419" t="str">
            <v>SHREECEM</v>
          </cell>
          <cell r="C419">
            <v>25012.400000000001</v>
          </cell>
        </row>
        <row r="420">
          <cell r="B420" t="str">
            <v>RENUKA</v>
          </cell>
          <cell r="C420">
            <v>47.95</v>
          </cell>
        </row>
        <row r="421">
          <cell r="B421" t="str">
            <v>SHRIRAMFIN</v>
          </cell>
          <cell r="C421">
            <v>3143.6</v>
          </cell>
        </row>
        <row r="422">
          <cell r="B422" t="str">
            <v>SHYAMMETL</v>
          </cell>
          <cell r="C422">
            <v>810.2</v>
          </cell>
        </row>
        <row r="423">
          <cell r="B423" t="str">
            <v>SIEMENS</v>
          </cell>
          <cell r="C423">
            <v>7056.05</v>
          </cell>
        </row>
        <row r="424">
          <cell r="B424" t="str">
            <v>SIGNATURE</v>
          </cell>
          <cell r="C424">
            <v>1510.55</v>
          </cell>
        </row>
        <row r="425">
          <cell r="B425" t="str">
            <v>SOBHA</v>
          </cell>
          <cell r="C425">
            <v>1693.65</v>
          </cell>
        </row>
        <row r="426">
          <cell r="B426" t="str">
            <v>SOLARINDS</v>
          </cell>
          <cell r="C426">
            <v>10395.5</v>
          </cell>
        </row>
        <row r="427">
          <cell r="B427" t="str">
            <v>SONACOMS</v>
          </cell>
          <cell r="C427">
            <v>689.95</v>
          </cell>
        </row>
        <row r="428">
          <cell r="B428" t="str">
            <v>SONATSOFTW</v>
          </cell>
          <cell r="C428">
            <v>626.54999999999995</v>
          </cell>
        </row>
        <row r="429">
          <cell r="B429" t="str">
            <v>STARHEALTH</v>
          </cell>
          <cell r="C429">
            <v>609.79999999999995</v>
          </cell>
        </row>
        <row r="430">
          <cell r="B430" t="str">
            <v>SBIN</v>
          </cell>
          <cell r="C430">
            <v>820.3</v>
          </cell>
        </row>
        <row r="431">
          <cell r="B431" t="str">
            <v>SAIL</v>
          </cell>
          <cell r="C431">
            <v>133.88</v>
          </cell>
        </row>
        <row r="432">
          <cell r="B432" t="str">
            <v>SWSOLAR</v>
          </cell>
          <cell r="C432">
            <v>684.9</v>
          </cell>
        </row>
        <row r="433">
          <cell r="B433" t="str">
            <v>STLTECH</v>
          </cell>
          <cell r="C433">
            <v>137.69</v>
          </cell>
        </row>
        <row r="434">
          <cell r="B434" t="str">
            <v>SUMICHEM</v>
          </cell>
          <cell r="C434">
            <v>542.25</v>
          </cell>
        </row>
        <row r="435">
          <cell r="B435" t="str">
            <v>SPARC</v>
          </cell>
          <cell r="C435">
            <v>214.9</v>
          </cell>
        </row>
        <row r="436">
          <cell r="B436" t="str">
            <v>SUNPHARMA</v>
          </cell>
          <cell r="C436">
            <v>1750.65</v>
          </cell>
        </row>
        <row r="437">
          <cell r="B437" t="str">
            <v>SUNTV</v>
          </cell>
          <cell r="C437">
            <v>790.1</v>
          </cell>
        </row>
        <row r="438">
          <cell r="B438" t="str">
            <v>SUNDARMFIN</v>
          </cell>
          <cell r="C438">
            <v>4416.45</v>
          </cell>
        </row>
        <row r="439">
          <cell r="B439" t="str">
            <v>SUNDRMFAST</v>
          </cell>
          <cell r="C439">
            <v>1341.4</v>
          </cell>
        </row>
        <row r="440">
          <cell r="B440" t="str">
            <v>SUNTECK</v>
          </cell>
          <cell r="C440">
            <v>607.35</v>
          </cell>
        </row>
        <row r="441">
          <cell r="B441" t="str">
            <v>SUPREMEIND</v>
          </cell>
          <cell r="C441">
            <v>5544.95</v>
          </cell>
        </row>
        <row r="442">
          <cell r="B442" t="str">
            <v>SUVENPHAR</v>
          </cell>
          <cell r="C442">
            <v>1058.25</v>
          </cell>
        </row>
        <row r="443">
          <cell r="B443" t="str">
            <v>SUZLON</v>
          </cell>
          <cell r="C443">
            <v>77.569999999999993</v>
          </cell>
        </row>
        <row r="444">
          <cell r="B444" t="str">
            <v>SWANENERGY</v>
          </cell>
          <cell r="C444">
            <v>688</v>
          </cell>
        </row>
        <row r="445">
          <cell r="B445" t="str">
            <v>SYNGENE</v>
          </cell>
          <cell r="C445">
            <v>842.05</v>
          </cell>
        </row>
        <row r="446">
          <cell r="B446" t="str">
            <v>SYRMA</v>
          </cell>
          <cell r="C446">
            <v>439.15</v>
          </cell>
        </row>
        <row r="447">
          <cell r="B447" t="str">
            <v>TV18BRDCST</v>
          </cell>
          <cell r="C447">
            <v>49.71</v>
          </cell>
        </row>
        <row r="448">
          <cell r="B448" t="str">
            <v>TVSMOTOR</v>
          </cell>
          <cell r="C448">
            <v>2706.25</v>
          </cell>
        </row>
        <row r="449">
          <cell r="B449" t="str">
            <v>TVSSCS</v>
          </cell>
          <cell r="C449">
            <v>195.34</v>
          </cell>
        </row>
        <row r="450">
          <cell r="B450" t="str">
            <v>TMB</v>
          </cell>
          <cell r="C450">
            <v>462.05</v>
          </cell>
        </row>
        <row r="451">
          <cell r="B451" t="str">
            <v>TANLA</v>
          </cell>
          <cell r="C451">
            <v>916</v>
          </cell>
        </row>
        <row r="452">
          <cell r="B452" t="str">
            <v>TATACHEM</v>
          </cell>
          <cell r="C452">
            <v>1085.45</v>
          </cell>
        </row>
        <row r="453">
          <cell r="B453" t="str">
            <v>TATACOMM</v>
          </cell>
          <cell r="C453">
            <v>1918.95</v>
          </cell>
        </row>
        <row r="454">
          <cell r="B454" t="str">
            <v>TCS</v>
          </cell>
          <cell r="C454">
            <v>4502</v>
          </cell>
        </row>
        <row r="455">
          <cell r="B455" t="str">
            <v>TATACONSUM</v>
          </cell>
          <cell r="C455">
            <v>1205.8</v>
          </cell>
        </row>
        <row r="456">
          <cell r="B456" t="str">
            <v>TATAELXSI</v>
          </cell>
          <cell r="C456">
            <v>6963.7</v>
          </cell>
        </row>
        <row r="457">
          <cell r="B457" t="str">
            <v>TATAINVEST</v>
          </cell>
          <cell r="C457">
            <v>6236.3</v>
          </cell>
        </row>
        <row r="458">
          <cell r="B458" t="str">
            <v>TATAMTRDVR</v>
          </cell>
          <cell r="C458">
            <v>735.3</v>
          </cell>
        </row>
        <row r="459">
          <cell r="B459" t="str">
            <v>TATAMOTORS</v>
          </cell>
          <cell r="C459">
            <v>1068.45</v>
          </cell>
        </row>
        <row r="460">
          <cell r="B460" t="str">
            <v>TATAPOWER</v>
          </cell>
          <cell r="C460">
            <v>422.95</v>
          </cell>
        </row>
        <row r="461">
          <cell r="B461" t="str">
            <v>TATASTEEL</v>
          </cell>
          <cell r="C461">
            <v>154.13999999999999</v>
          </cell>
        </row>
        <row r="462">
          <cell r="B462" t="str">
            <v>TATATECH</v>
          </cell>
          <cell r="C462">
            <v>1007.2</v>
          </cell>
        </row>
        <row r="463">
          <cell r="B463" t="str">
            <v>TTML</v>
          </cell>
          <cell r="C463">
            <v>95.48</v>
          </cell>
        </row>
        <row r="464">
          <cell r="B464" t="str">
            <v>TECHM</v>
          </cell>
          <cell r="C464">
            <v>1611.25</v>
          </cell>
        </row>
        <row r="465">
          <cell r="B465" t="str">
            <v>TEJASNET</v>
          </cell>
          <cell r="C465">
            <v>1306.5999999999999</v>
          </cell>
        </row>
        <row r="466">
          <cell r="B466" t="str">
            <v>NIACL</v>
          </cell>
          <cell r="C466">
            <v>268.60000000000002</v>
          </cell>
        </row>
        <row r="467">
          <cell r="B467" t="str">
            <v>RAMCOCEM</v>
          </cell>
          <cell r="C467">
            <v>832.3</v>
          </cell>
        </row>
        <row r="468">
          <cell r="B468" t="str">
            <v>THERMAX</v>
          </cell>
          <cell r="C468">
            <v>4568.7</v>
          </cell>
        </row>
        <row r="469">
          <cell r="B469" t="str">
            <v>TIMKEN</v>
          </cell>
          <cell r="C469">
            <v>3705.2</v>
          </cell>
        </row>
        <row r="470">
          <cell r="B470" t="str">
            <v>TITAGARH</v>
          </cell>
          <cell r="C470">
            <v>1417.2</v>
          </cell>
        </row>
        <row r="471">
          <cell r="B471" t="str">
            <v>TITAN</v>
          </cell>
          <cell r="C471">
            <v>3604.4</v>
          </cell>
        </row>
        <row r="472">
          <cell r="B472" t="str">
            <v>TORNTPHARM</v>
          </cell>
          <cell r="C472">
            <v>3362.6</v>
          </cell>
        </row>
        <row r="473">
          <cell r="B473" t="str">
            <v>TORNTPOWER</v>
          </cell>
          <cell r="C473">
            <v>1698.55</v>
          </cell>
        </row>
        <row r="474">
          <cell r="B474" t="str">
            <v>TRENT</v>
          </cell>
          <cell r="C474">
            <v>6989.8</v>
          </cell>
        </row>
        <row r="475">
          <cell r="B475" t="str">
            <v>TRIDENT</v>
          </cell>
          <cell r="C475">
            <v>38.03</v>
          </cell>
        </row>
        <row r="476">
          <cell r="B476" t="str">
            <v>TRIVENI</v>
          </cell>
          <cell r="C476">
            <v>452.9</v>
          </cell>
        </row>
        <row r="477">
          <cell r="B477" t="str">
            <v>TRITURBINE</v>
          </cell>
          <cell r="C477">
            <v>755.85</v>
          </cell>
        </row>
        <row r="478">
          <cell r="B478" t="str">
            <v>TIINDIA</v>
          </cell>
          <cell r="C478">
            <v>4137.8</v>
          </cell>
        </row>
        <row r="479">
          <cell r="B479" t="str">
            <v>UCOBANK</v>
          </cell>
          <cell r="C479">
            <v>52.5</v>
          </cell>
        </row>
        <row r="480">
          <cell r="B480" t="str">
            <v>UNOMINDA</v>
          </cell>
          <cell r="C480">
            <v>1137.8499999999999</v>
          </cell>
        </row>
        <row r="481">
          <cell r="B481" t="str">
            <v>UPL</v>
          </cell>
          <cell r="C481">
            <v>579.15</v>
          </cell>
        </row>
        <row r="482">
          <cell r="B482" t="str">
            <v>UTIAMC</v>
          </cell>
          <cell r="C482">
            <v>1131.7</v>
          </cell>
        </row>
        <row r="483">
          <cell r="B483" t="str">
            <v>UJJIVANSFB</v>
          </cell>
          <cell r="C483">
            <v>43.78</v>
          </cell>
        </row>
        <row r="484">
          <cell r="B484" t="str">
            <v>ULTRACEMCO</v>
          </cell>
          <cell r="C484">
            <v>11309.4</v>
          </cell>
        </row>
        <row r="485">
          <cell r="B485" t="str">
            <v>UNIONBANK</v>
          </cell>
          <cell r="C485">
            <v>127.68</v>
          </cell>
        </row>
        <row r="486">
          <cell r="B486" t="str">
            <v>UBL</v>
          </cell>
          <cell r="C486">
            <v>2024.55</v>
          </cell>
        </row>
        <row r="487">
          <cell r="B487" t="str">
            <v>UNITDSPR</v>
          </cell>
          <cell r="C487">
            <v>1451.8</v>
          </cell>
        </row>
        <row r="488">
          <cell r="B488" t="str">
            <v>USHAMART</v>
          </cell>
          <cell r="C488">
            <v>336.8</v>
          </cell>
        </row>
        <row r="489">
          <cell r="B489" t="str">
            <v>VGUARD</v>
          </cell>
          <cell r="C489">
            <v>468.85</v>
          </cell>
        </row>
        <row r="490">
          <cell r="B490" t="str">
            <v>VIPIND</v>
          </cell>
          <cell r="C490">
            <v>465.1</v>
          </cell>
        </row>
        <row r="491">
          <cell r="B491" t="str">
            <v>VAIBHAVGBL</v>
          </cell>
          <cell r="C491">
            <v>341.35</v>
          </cell>
        </row>
        <row r="492">
          <cell r="B492" t="str">
            <v>VTL</v>
          </cell>
          <cell r="C492">
            <v>484</v>
          </cell>
        </row>
        <row r="493">
          <cell r="B493" t="str">
            <v>VARROC</v>
          </cell>
          <cell r="C493">
            <v>604.9</v>
          </cell>
        </row>
        <row r="494">
          <cell r="B494" t="str">
            <v>VBL</v>
          </cell>
          <cell r="C494">
            <v>1594.2</v>
          </cell>
        </row>
        <row r="495">
          <cell r="B495" t="str">
            <v>MANYAVAR</v>
          </cell>
          <cell r="C495">
            <v>1170</v>
          </cell>
        </row>
        <row r="496">
          <cell r="B496" t="str">
            <v>VEDL</v>
          </cell>
          <cell r="C496">
            <v>459.55</v>
          </cell>
        </row>
        <row r="497">
          <cell r="B497" t="str">
            <v>VIJAYA</v>
          </cell>
          <cell r="C497">
            <v>912.05</v>
          </cell>
        </row>
        <row r="498">
          <cell r="B498" t="str">
            <v>IDEA</v>
          </cell>
          <cell r="C498">
            <v>16.2</v>
          </cell>
        </row>
        <row r="499">
          <cell r="B499" t="str">
            <v>VOLTAS</v>
          </cell>
          <cell r="C499">
            <v>1683.8</v>
          </cell>
        </row>
        <row r="500">
          <cell r="B500" t="str">
            <v>WELCORP</v>
          </cell>
          <cell r="C500">
            <v>720.6</v>
          </cell>
        </row>
        <row r="501">
          <cell r="B501" t="str">
            <v>WELSPUNLIV</v>
          </cell>
          <cell r="C501">
            <v>195.33</v>
          </cell>
        </row>
        <row r="502">
          <cell r="B502" t="str">
            <v>WESTLIFE</v>
          </cell>
          <cell r="C502">
            <v>846.75</v>
          </cell>
        </row>
        <row r="503">
          <cell r="B503" t="str">
            <v>WHIRLPOOL</v>
          </cell>
          <cell r="C503">
            <v>2059.5500000000002</v>
          </cell>
        </row>
        <row r="504">
          <cell r="B504" t="str">
            <v>WIPRO</v>
          </cell>
          <cell r="C504">
            <v>519</v>
          </cell>
        </row>
        <row r="505">
          <cell r="B505" t="str">
            <v>YESBANK</v>
          </cell>
          <cell r="C505">
            <v>24.58</v>
          </cell>
        </row>
        <row r="506">
          <cell r="B506" t="str">
            <v>ZFCVINDIA</v>
          </cell>
          <cell r="C506">
            <v>15606.1</v>
          </cell>
        </row>
        <row r="507">
          <cell r="B507" t="str">
            <v>ZEEL</v>
          </cell>
          <cell r="C507">
            <v>139.44</v>
          </cell>
        </row>
        <row r="508">
          <cell r="B508" t="str">
            <v>ZENSARTECH</v>
          </cell>
          <cell r="C508">
            <v>786.5</v>
          </cell>
        </row>
        <row r="509">
          <cell r="B509" t="str">
            <v>ZOMATO</v>
          </cell>
          <cell r="C509">
            <v>257.95999999999998</v>
          </cell>
        </row>
        <row r="510">
          <cell r="B510" t="str">
            <v>ZYDUSLIFE</v>
          </cell>
          <cell r="C510">
            <v>1210.05</v>
          </cell>
        </row>
        <row r="511">
          <cell r="B511" t="str">
            <v>ECLERX</v>
          </cell>
          <cell r="C511">
            <v>2682.35</v>
          </cell>
        </row>
        <row r="516">
          <cell r="B516"/>
          <cell r="C516"/>
        </row>
        <row r="517">
          <cell r="B517"/>
          <cell r="C517"/>
        </row>
        <row r="518">
          <cell r="B518"/>
          <cell r="C518"/>
        </row>
        <row r="519">
          <cell r="B519"/>
          <cell r="C519"/>
        </row>
        <row r="520">
          <cell r="B520"/>
          <cell r="C520"/>
        </row>
        <row r="521">
          <cell r="B521"/>
          <cell r="C521"/>
        </row>
        <row r="522">
          <cell r="B522"/>
          <cell r="C522"/>
        </row>
        <row r="523">
          <cell r="B523"/>
          <cell r="C523"/>
        </row>
        <row r="524">
          <cell r="B524"/>
          <cell r="C524"/>
        </row>
        <row r="525">
          <cell r="B525"/>
          <cell r="C525"/>
        </row>
        <row r="526">
          <cell r="B526"/>
          <cell r="C526"/>
        </row>
        <row r="527">
          <cell r="B527"/>
          <cell r="C527"/>
        </row>
        <row r="528">
          <cell r="B528"/>
          <cell r="C528"/>
        </row>
        <row r="529">
          <cell r="B529"/>
          <cell r="C529"/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45547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0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45547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9" t="s">
        <v>16</v>
      </c>
      <c r="B9" s="381" t="s">
        <v>17</v>
      </c>
      <c r="C9" s="381" t="s">
        <v>18</v>
      </c>
      <c r="D9" s="381" t="s">
        <v>19</v>
      </c>
      <c r="E9" s="26" t="s">
        <v>20</v>
      </c>
      <c r="F9" s="26" t="s">
        <v>21</v>
      </c>
      <c r="G9" s="376" t="s">
        <v>22</v>
      </c>
      <c r="H9" s="377"/>
      <c r="I9" s="378"/>
      <c r="J9" s="376" t="s">
        <v>23</v>
      </c>
      <c r="K9" s="377"/>
      <c r="L9" s="378"/>
      <c r="M9" s="26"/>
      <c r="N9" s="27"/>
      <c r="O9" s="27"/>
      <c r="P9" s="27"/>
    </row>
    <row r="10" spans="1:16" ht="40.200000000000003">
      <c r="A10" s="380"/>
      <c r="B10" s="382"/>
      <c r="C10" s="382"/>
      <c r="D10" s="382"/>
      <c r="E10" s="28" t="s">
        <v>24</v>
      </c>
      <c r="F10" s="28" t="s">
        <v>24</v>
      </c>
      <c r="G10" s="199" t="s">
        <v>25</v>
      </c>
      <c r="H10" s="199" t="s">
        <v>26</v>
      </c>
      <c r="I10" s="199" t="s">
        <v>27</v>
      </c>
      <c r="J10" s="199" t="s">
        <v>28</v>
      </c>
      <c r="K10" s="199" t="s">
        <v>29</v>
      </c>
      <c r="L10" s="199" t="s">
        <v>30</v>
      </c>
      <c r="M10" s="199" t="s">
        <v>31</v>
      </c>
      <c r="N10" s="29" t="s">
        <v>32</v>
      </c>
      <c r="O10" s="29" t="s">
        <v>33</v>
      </c>
      <c r="P10" s="30" t="s">
        <v>797</v>
      </c>
    </row>
    <row r="11" spans="1:16" ht="12.75" customHeight="1">
      <c r="A11" s="206">
        <v>1</v>
      </c>
      <c r="B11" s="218" t="s">
        <v>34</v>
      </c>
      <c r="C11" s="197" t="s">
        <v>35</v>
      </c>
      <c r="D11" s="209">
        <v>45561</v>
      </c>
      <c r="E11" s="197">
        <v>24938.45</v>
      </c>
      <c r="F11" s="197">
        <v>24997.3</v>
      </c>
      <c r="G11" s="196">
        <v>24849.599999999999</v>
      </c>
      <c r="H11" s="196">
        <v>24760.75</v>
      </c>
      <c r="I11" s="196">
        <v>24613.05</v>
      </c>
      <c r="J11" s="196">
        <v>25086.149999999998</v>
      </c>
      <c r="K11" s="196">
        <v>25233.850000000002</v>
      </c>
      <c r="L11" s="196">
        <v>25322.699999999997</v>
      </c>
      <c r="M11" s="195">
        <v>25145</v>
      </c>
      <c r="N11" s="195">
        <v>24908.45</v>
      </c>
      <c r="O11" s="195">
        <v>14781550</v>
      </c>
      <c r="P11" s="198">
        <v>5.9051601674744939E-3</v>
      </c>
    </row>
    <row r="12" spans="1:16" ht="12.75" customHeight="1">
      <c r="A12" s="206">
        <v>2</v>
      </c>
      <c r="B12" s="218" t="s">
        <v>34</v>
      </c>
      <c r="C12" s="197" t="s">
        <v>36</v>
      </c>
      <c r="D12" s="209">
        <v>45560</v>
      </c>
      <c r="E12" s="197">
        <v>51124</v>
      </c>
      <c r="F12" s="197">
        <v>51243.233333333337</v>
      </c>
      <c r="G12" s="196">
        <v>50967.466666666674</v>
      </c>
      <c r="H12" s="196">
        <v>50810.933333333334</v>
      </c>
      <c r="I12" s="196">
        <v>50535.166666666672</v>
      </c>
      <c r="J12" s="196">
        <v>51399.766666666677</v>
      </c>
      <c r="K12" s="196">
        <v>51675.53333333334</v>
      </c>
      <c r="L12" s="196">
        <v>51832.06666666668</v>
      </c>
      <c r="M12" s="195">
        <v>51519</v>
      </c>
      <c r="N12" s="195">
        <v>51086.7</v>
      </c>
      <c r="O12" s="195">
        <v>2764665</v>
      </c>
      <c r="P12" s="198">
        <v>5.2279708142548842E-2</v>
      </c>
    </row>
    <row r="13" spans="1:16" ht="12.75" customHeight="1">
      <c r="A13" s="206">
        <v>3</v>
      </c>
      <c r="B13" s="218" t="s">
        <v>34</v>
      </c>
      <c r="C13" s="217" t="s">
        <v>37</v>
      </c>
      <c r="D13" s="211">
        <v>45559</v>
      </c>
      <c r="E13" s="210">
        <v>23618.799999999999</v>
      </c>
      <c r="F13" s="210">
        <v>23662.816666666669</v>
      </c>
      <c r="G13" s="212">
        <v>23545.633333333339</v>
      </c>
      <c r="H13" s="212">
        <v>23472.466666666671</v>
      </c>
      <c r="I13" s="212">
        <v>23355.28333333334</v>
      </c>
      <c r="J13" s="212">
        <v>23735.983333333337</v>
      </c>
      <c r="K13" s="212">
        <v>23853.166666666664</v>
      </c>
      <c r="L13" s="212">
        <v>23926.333333333336</v>
      </c>
      <c r="M13" s="213">
        <v>23780</v>
      </c>
      <c r="N13" s="213">
        <v>23589.65</v>
      </c>
      <c r="O13" s="213">
        <v>101800</v>
      </c>
      <c r="P13" s="214">
        <v>-6.840539922214596E-2</v>
      </c>
    </row>
    <row r="14" spans="1:16" ht="12.75" customHeight="1">
      <c r="A14" s="206">
        <v>4</v>
      </c>
      <c r="B14" s="218" t="s">
        <v>34</v>
      </c>
      <c r="C14" s="217" t="s">
        <v>38</v>
      </c>
      <c r="D14" s="211">
        <v>45565</v>
      </c>
      <c r="E14" s="210">
        <v>13116.9</v>
      </c>
      <c r="F14" s="210">
        <v>13160.433333333334</v>
      </c>
      <c r="G14" s="212">
        <v>13051.466666666669</v>
      </c>
      <c r="H14" s="212">
        <v>12986.033333333335</v>
      </c>
      <c r="I14" s="212">
        <v>12877.066666666669</v>
      </c>
      <c r="J14" s="212">
        <v>13225.866666666669</v>
      </c>
      <c r="K14" s="212">
        <v>13334.833333333336</v>
      </c>
      <c r="L14" s="212">
        <v>13400.266666666668</v>
      </c>
      <c r="M14" s="213">
        <v>13269.4</v>
      </c>
      <c r="N14" s="213">
        <v>13095</v>
      </c>
      <c r="O14" s="213">
        <v>2301700</v>
      </c>
      <c r="P14" s="214">
        <v>1.5552957267974144E-2</v>
      </c>
    </row>
    <row r="15" spans="1:16" ht="12.75" customHeight="1">
      <c r="A15" s="206">
        <v>5</v>
      </c>
      <c r="B15" s="268" t="s">
        <v>34</v>
      </c>
      <c r="C15" s="210" t="s">
        <v>841</v>
      </c>
      <c r="D15" s="211">
        <v>45562</v>
      </c>
      <c r="E15" s="210">
        <v>74388.75</v>
      </c>
      <c r="F15" s="210">
        <v>74567.333333333328</v>
      </c>
      <c r="G15" s="212">
        <v>74075.366666666654</v>
      </c>
      <c r="H15" s="212">
        <v>73761.983333333323</v>
      </c>
      <c r="I15" s="212">
        <v>73270.016666666648</v>
      </c>
      <c r="J15" s="212">
        <v>74880.71666666666</v>
      </c>
      <c r="K15" s="212">
        <v>75372.683333333334</v>
      </c>
      <c r="L15" s="212">
        <v>75686.066666666666</v>
      </c>
      <c r="M15" s="213">
        <v>75059.3</v>
      </c>
      <c r="N15" s="213">
        <v>74253.95</v>
      </c>
      <c r="O15" s="213">
        <v>15050</v>
      </c>
      <c r="P15" s="214">
        <v>3.0116358658453114E-2</v>
      </c>
    </row>
    <row r="16" spans="1:16" ht="12.75" customHeight="1">
      <c r="A16" s="206">
        <v>6</v>
      </c>
      <c r="B16" s="218" t="s">
        <v>831</v>
      </c>
      <c r="C16" s="215" t="s">
        <v>39</v>
      </c>
      <c r="D16" s="211">
        <v>45561</v>
      </c>
      <c r="E16" s="210">
        <v>571.4</v>
      </c>
      <c r="F16" s="210">
        <v>580.08333333333337</v>
      </c>
      <c r="G16" s="212">
        <v>561.26666666666677</v>
      </c>
      <c r="H16" s="212">
        <v>551.13333333333344</v>
      </c>
      <c r="I16" s="212">
        <v>532.31666666666683</v>
      </c>
      <c r="J16" s="212">
        <v>590.2166666666667</v>
      </c>
      <c r="K16" s="212">
        <v>609.0333333333333</v>
      </c>
      <c r="L16" s="212">
        <v>619.16666666666663</v>
      </c>
      <c r="M16" s="213">
        <v>598.9</v>
      </c>
      <c r="N16" s="213">
        <v>569.95000000000005</v>
      </c>
      <c r="O16" s="213">
        <v>21607000</v>
      </c>
      <c r="P16" s="214">
        <v>0.26223857927327959</v>
      </c>
    </row>
    <row r="17" spans="1:16" ht="12.75" customHeight="1">
      <c r="A17" s="206">
        <v>7</v>
      </c>
      <c r="B17" s="218" t="s">
        <v>40</v>
      </c>
      <c r="C17" s="215" t="s">
        <v>41</v>
      </c>
      <c r="D17" s="211">
        <v>45561</v>
      </c>
      <c r="E17" s="210">
        <v>7577.4</v>
      </c>
      <c r="F17" s="210">
        <v>7597.4000000000005</v>
      </c>
      <c r="G17" s="212">
        <v>7520.5500000000011</v>
      </c>
      <c r="H17" s="212">
        <v>7463.7000000000007</v>
      </c>
      <c r="I17" s="212">
        <v>7386.8500000000013</v>
      </c>
      <c r="J17" s="212">
        <v>7654.2500000000009</v>
      </c>
      <c r="K17" s="212">
        <v>7731.1000000000013</v>
      </c>
      <c r="L17" s="212">
        <v>7787.9500000000007</v>
      </c>
      <c r="M17" s="213">
        <v>7674.25</v>
      </c>
      <c r="N17" s="213">
        <v>7540.55</v>
      </c>
      <c r="O17" s="213">
        <v>1563625</v>
      </c>
      <c r="P17" s="214">
        <v>-1.8054792369887745E-2</v>
      </c>
    </row>
    <row r="18" spans="1:16" ht="12.75" customHeight="1">
      <c r="A18" s="206">
        <v>8</v>
      </c>
      <c r="B18" s="218" t="s">
        <v>42</v>
      </c>
      <c r="C18" s="216" t="s">
        <v>43</v>
      </c>
      <c r="D18" s="211">
        <v>45561</v>
      </c>
      <c r="E18" s="210">
        <v>29587.85</v>
      </c>
      <c r="F18" s="210">
        <v>29749.516666666666</v>
      </c>
      <c r="G18" s="212">
        <v>29338.383333333331</v>
      </c>
      <c r="H18" s="212">
        <v>29088.916666666664</v>
      </c>
      <c r="I18" s="212">
        <v>28677.783333333329</v>
      </c>
      <c r="J18" s="212">
        <v>29998.983333333334</v>
      </c>
      <c r="K18" s="212">
        <v>30410.116666666672</v>
      </c>
      <c r="L18" s="212">
        <v>30659.583333333336</v>
      </c>
      <c r="M18" s="213">
        <v>30160.65</v>
      </c>
      <c r="N18" s="213">
        <v>29500.05</v>
      </c>
      <c r="O18" s="213">
        <v>112880</v>
      </c>
      <c r="P18" s="214">
        <v>-1.5695849319846529E-2</v>
      </c>
    </row>
    <row r="19" spans="1:16" ht="12.75" customHeight="1">
      <c r="A19" s="206">
        <v>9</v>
      </c>
      <c r="B19" s="218" t="s">
        <v>66</v>
      </c>
      <c r="C19" s="213" t="s">
        <v>44</v>
      </c>
      <c r="D19" s="211">
        <v>45561</v>
      </c>
      <c r="E19" s="210">
        <v>213.99</v>
      </c>
      <c r="F19" s="210">
        <v>215.78333333333333</v>
      </c>
      <c r="G19" s="212">
        <v>211.18666666666667</v>
      </c>
      <c r="H19" s="212">
        <v>208.38333333333333</v>
      </c>
      <c r="I19" s="212">
        <v>203.78666666666666</v>
      </c>
      <c r="J19" s="212">
        <v>218.58666666666667</v>
      </c>
      <c r="K19" s="212">
        <v>223.18333333333331</v>
      </c>
      <c r="L19" s="212">
        <v>225.98666666666668</v>
      </c>
      <c r="M19" s="213">
        <v>220.38</v>
      </c>
      <c r="N19" s="213">
        <v>212.98</v>
      </c>
      <c r="O19" s="213">
        <v>73224000</v>
      </c>
      <c r="P19" s="214">
        <v>1.216690303799358E-2</v>
      </c>
    </row>
    <row r="20" spans="1:16" ht="12.75" customHeight="1">
      <c r="A20" s="206">
        <v>10</v>
      </c>
      <c r="B20" s="218" t="s">
        <v>45</v>
      </c>
      <c r="C20" s="210" t="s">
        <v>46</v>
      </c>
      <c r="D20" s="211">
        <v>45561</v>
      </c>
      <c r="E20" s="210">
        <v>318.3</v>
      </c>
      <c r="F20" s="210">
        <v>317.96666666666664</v>
      </c>
      <c r="G20" s="212">
        <v>314.93333333333328</v>
      </c>
      <c r="H20" s="212">
        <v>311.56666666666666</v>
      </c>
      <c r="I20" s="212">
        <v>308.5333333333333</v>
      </c>
      <c r="J20" s="212">
        <v>321.33333333333326</v>
      </c>
      <c r="K20" s="212">
        <v>324.36666666666667</v>
      </c>
      <c r="L20" s="212">
        <v>327.73333333333323</v>
      </c>
      <c r="M20" s="213">
        <v>321</v>
      </c>
      <c r="N20" s="213">
        <v>314.60000000000002</v>
      </c>
      <c r="O20" s="213">
        <v>54009800</v>
      </c>
      <c r="P20" s="214">
        <v>-2.5793743844674765E-2</v>
      </c>
    </row>
    <row r="21" spans="1:16" ht="12.75" customHeight="1">
      <c r="A21" s="206">
        <v>11</v>
      </c>
      <c r="B21" s="218" t="s">
        <v>47</v>
      </c>
      <c r="C21" s="210" t="s">
        <v>48</v>
      </c>
      <c r="D21" s="211">
        <v>45561</v>
      </c>
      <c r="E21" s="210">
        <v>2440.4</v>
      </c>
      <c r="F21" s="210">
        <v>2450.9166666666665</v>
      </c>
      <c r="G21" s="212">
        <v>2421.2333333333331</v>
      </c>
      <c r="H21" s="212">
        <v>2402.0666666666666</v>
      </c>
      <c r="I21" s="212">
        <v>2372.3833333333332</v>
      </c>
      <c r="J21" s="212">
        <v>2470.083333333333</v>
      </c>
      <c r="K21" s="212">
        <v>2499.7666666666664</v>
      </c>
      <c r="L21" s="212">
        <v>2518.9333333333329</v>
      </c>
      <c r="M21" s="213">
        <v>2480.6</v>
      </c>
      <c r="N21" s="213">
        <v>2431.75</v>
      </c>
      <c r="O21" s="213">
        <v>5483700</v>
      </c>
      <c r="P21" s="214">
        <v>-4.4659876913022162E-3</v>
      </c>
    </row>
    <row r="22" spans="1:16" ht="12.75" customHeight="1">
      <c r="A22" s="206">
        <v>12</v>
      </c>
      <c r="B22" s="218" t="s">
        <v>114</v>
      </c>
      <c r="C22" s="210" t="s">
        <v>49</v>
      </c>
      <c r="D22" s="211">
        <v>45561</v>
      </c>
      <c r="E22" s="210">
        <v>2941.25</v>
      </c>
      <c r="F22" s="210">
        <v>2958.0666666666671</v>
      </c>
      <c r="G22" s="212">
        <v>2914.483333333334</v>
      </c>
      <c r="H22" s="212">
        <v>2887.7166666666672</v>
      </c>
      <c r="I22" s="212">
        <v>2844.1333333333341</v>
      </c>
      <c r="J22" s="212">
        <v>2984.8333333333339</v>
      </c>
      <c r="K22" s="212">
        <v>3028.416666666667</v>
      </c>
      <c r="L22" s="212">
        <v>3055.1833333333338</v>
      </c>
      <c r="M22" s="213">
        <v>3001.65</v>
      </c>
      <c r="N22" s="213">
        <v>2931.3</v>
      </c>
      <c r="O22" s="213">
        <v>24154200</v>
      </c>
      <c r="P22" s="214">
        <v>8.6061107144199331E-3</v>
      </c>
    </row>
    <row r="23" spans="1:16" ht="12.75" customHeight="1">
      <c r="A23" s="206">
        <v>13</v>
      </c>
      <c r="B23" s="218" t="s">
        <v>114</v>
      </c>
      <c r="C23" s="210" t="s">
        <v>50</v>
      </c>
      <c r="D23" s="211">
        <v>45561</v>
      </c>
      <c r="E23" s="210">
        <v>1433.7</v>
      </c>
      <c r="F23" s="210">
        <v>1440.8999999999999</v>
      </c>
      <c r="G23" s="212">
        <v>1422.3499999999997</v>
      </c>
      <c r="H23" s="212">
        <v>1410.9999999999998</v>
      </c>
      <c r="I23" s="212">
        <v>1392.4499999999996</v>
      </c>
      <c r="J23" s="212">
        <v>1452.2499999999998</v>
      </c>
      <c r="K23" s="212">
        <v>1470.8</v>
      </c>
      <c r="L23" s="212">
        <v>1482.1499999999999</v>
      </c>
      <c r="M23" s="213">
        <v>1459.45</v>
      </c>
      <c r="N23" s="213">
        <v>1429.55</v>
      </c>
      <c r="O23" s="213">
        <v>28502000</v>
      </c>
      <c r="P23" s="214">
        <v>3.0405833415447854E-3</v>
      </c>
    </row>
    <row r="24" spans="1:16" ht="12.75" customHeight="1">
      <c r="A24" s="206">
        <v>14</v>
      </c>
      <c r="B24" s="218" t="s">
        <v>42</v>
      </c>
      <c r="C24" s="210" t="s">
        <v>51</v>
      </c>
      <c r="D24" s="211">
        <v>45561</v>
      </c>
      <c r="E24" s="210">
        <v>6280.75</v>
      </c>
      <c r="F24" s="210">
        <v>6302.45</v>
      </c>
      <c r="G24" s="212">
        <v>6240.2999999999993</v>
      </c>
      <c r="H24" s="212">
        <v>6199.8499999999995</v>
      </c>
      <c r="I24" s="212">
        <v>6137.6999999999989</v>
      </c>
      <c r="J24" s="212">
        <v>6342.9</v>
      </c>
      <c r="K24" s="212">
        <v>6405.0499999999993</v>
      </c>
      <c r="L24" s="212">
        <v>6445.5</v>
      </c>
      <c r="M24" s="213">
        <v>6364.6</v>
      </c>
      <c r="N24" s="213">
        <v>6262</v>
      </c>
      <c r="O24" s="213">
        <v>2282300</v>
      </c>
      <c r="P24" s="214">
        <v>-1.3272805879809771E-2</v>
      </c>
    </row>
    <row r="25" spans="1:16" ht="12.75" customHeight="1">
      <c r="A25" s="206">
        <v>15</v>
      </c>
      <c r="B25" s="218" t="s">
        <v>47</v>
      </c>
      <c r="C25" s="210" t="s">
        <v>52</v>
      </c>
      <c r="D25" s="211">
        <v>45561</v>
      </c>
      <c r="E25" s="210">
        <v>623.54999999999995</v>
      </c>
      <c r="F25" s="210">
        <v>626.4</v>
      </c>
      <c r="G25" s="212">
        <v>618.5</v>
      </c>
      <c r="H25" s="212">
        <v>613.45000000000005</v>
      </c>
      <c r="I25" s="212">
        <v>605.55000000000007</v>
      </c>
      <c r="J25" s="212">
        <v>631.44999999999993</v>
      </c>
      <c r="K25" s="212">
        <v>639.3499999999998</v>
      </c>
      <c r="L25" s="212">
        <v>644.39999999999986</v>
      </c>
      <c r="M25" s="213">
        <v>634.29999999999995</v>
      </c>
      <c r="N25" s="213">
        <v>621.35</v>
      </c>
      <c r="O25" s="213">
        <v>41985900</v>
      </c>
      <c r="P25" s="214">
        <v>-6.6012222908370779E-3</v>
      </c>
    </row>
    <row r="26" spans="1:16" ht="12.75" customHeight="1">
      <c r="A26" s="206">
        <v>16</v>
      </c>
      <c r="B26" s="218" t="s">
        <v>42</v>
      </c>
      <c r="C26" s="210" t="s">
        <v>53</v>
      </c>
      <c r="D26" s="211">
        <v>45561</v>
      </c>
      <c r="E26" s="210">
        <v>6903.85</v>
      </c>
      <c r="F26" s="210">
        <v>6915.95</v>
      </c>
      <c r="G26" s="212">
        <v>6871.95</v>
      </c>
      <c r="H26" s="212">
        <v>6840.05</v>
      </c>
      <c r="I26" s="212">
        <v>6796.05</v>
      </c>
      <c r="J26" s="212">
        <v>6947.8499999999995</v>
      </c>
      <c r="K26" s="212">
        <v>6991.8499999999995</v>
      </c>
      <c r="L26" s="212">
        <v>7023.7499999999991</v>
      </c>
      <c r="M26" s="213">
        <v>6959.95</v>
      </c>
      <c r="N26" s="213">
        <v>6884.05</v>
      </c>
      <c r="O26" s="213">
        <v>1858000</v>
      </c>
      <c r="P26" s="214">
        <v>8.2756749423416095E-3</v>
      </c>
    </row>
    <row r="27" spans="1:16" ht="12.75" customHeight="1">
      <c r="A27" s="206">
        <v>17</v>
      </c>
      <c r="B27" s="218" t="s">
        <v>54</v>
      </c>
      <c r="C27" s="210" t="s">
        <v>55</v>
      </c>
      <c r="D27" s="211">
        <v>45561</v>
      </c>
      <c r="E27" s="210">
        <v>517.79999999999995</v>
      </c>
      <c r="F27" s="210">
        <v>517.9</v>
      </c>
      <c r="G27" s="212">
        <v>512.9</v>
      </c>
      <c r="H27" s="212">
        <v>508</v>
      </c>
      <c r="I27" s="212">
        <v>503</v>
      </c>
      <c r="J27" s="212">
        <v>522.79999999999995</v>
      </c>
      <c r="K27" s="212">
        <v>527.79999999999995</v>
      </c>
      <c r="L27" s="212">
        <v>532.69999999999993</v>
      </c>
      <c r="M27" s="213">
        <v>522.9</v>
      </c>
      <c r="N27" s="213">
        <v>513</v>
      </c>
      <c r="O27" s="213">
        <v>12425300</v>
      </c>
      <c r="P27" s="214">
        <v>1.0957403095466374E-3</v>
      </c>
    </row>
    <row r="28" spans="1:16" ht="12.75" customHeight="1">
      <c r="A28" s="206">
        <v>18</v>
      </c>
      <c r="B28" s="218" t="s">
        <v>54</v>
      </c>
      <c r="C28" s="210" t="s">
        <v>56</v>
      </c>
      <c r="D28" s="211">
        <v>45561</v>
      </c>
      <c r="E28" s="210">
        <v>241.2</v>
      </c>
      <c r="F28" s="210">
        <v>243.51666666666665</v>
      </c>
      <c r="G28" s="212">
        <v>237.83333333333331</v>
      </c>
      <c r="H28" s="212">
        <v>234.46666666666667</v>
      </c>
      <c r="I28" s="212">
        <v>228.78333333333333</v>
      </c>
      <c r="J28" s="212">
        <v>246.8833333333333</v>
      </c>
      <c r="K28" s="212">
        <v>252.56666666666663</v>
      </c>
      <c r="L28" s="212">
        <v>255.93333333333328</v>
      </c>
      <c r="M28" s="213">
        <v>249.2</v>
      </c>
      <c r="N28" s="213">
        <v>240.15</v>
      </c>
      <c r="O28" s="213">
        <v>64930000</v>
      </c>
      <c r="P28" s="214">
        <v>5.2264808362369339E-2</v>
      </c>
    </row>
    <row r="29" spans="1:16" ht="12.75" customHeight="1">
      <c r="A29" s="206">
        <v>19</v>
      </c>
      <c r="B29" s="218" t="s">
        <v>57</v>
      </c>
      <c r="C29" s="210" t="s">
        <v>58</v>
      </c>
      <c r="D29" s="211">
        <v>45561</v>
      </c>
      <c r="E29" s="210">
        <v>3368.2</v>
      </c>
      <c r="F29" s="210">
        <v>3357.5833333333335</v>
      </c>
      <c r="G29" s="212">
        <v>3329.5666666666671</v>
      </c>
      <c r="H29" s="212">
        <v>3290.9333333333334</v>
      </c>
      <c r="I29" s="212">
        <v>3262.916666666667</v>
      </c>
      <c r="J29" s="212">
        <v>3396.2166666666672</v>
      </c>
      <c r="K29" s="212">
        <v>3424.2333333333336</v>
      </c>
      <c r="L29" s="212">
        <v>3462.8666666666672</v>
      </c>
      <c r="M29" s="213">
        <v>3385.6</v>
      </c>
      <c r="N29" s="213">
        <v>3318.95</v>
      </c>
      <c r="O29" s="213">
        <v>8612800</v>
      </c>
      <c r="P29" s="214">
        <v>1.8580453363062059E-4</v>
      </c>
    </row>
    <row r="30" spans="1:16" ht="12.75" customHeight="1">
      <c r="A30" s="206">
        <v>20</v>
      </c>
      <c r="B30" s="218" t="s">
        <v>40</v>
      </c>
      <c r="C30" s="215" t="s">
        <v>59</v>
      </c>
      <c r="D30" s="211">
        <v>45561</v>
      </c>
      <c r="E30" s="210">
        <v>1925.25</v>
      </c>
      <c r="F30" s="210">
        <v>1935.8666666666668</v>
      </c>
      <c r="G30" s="212">
        <v>1906.7333333333336</v>
      </c>
      <c r="H30" s="212">
        <v>1888.2166666666667</v>
      </c>
      <c r="I30" s="212">
        <v>1859.0833333333335</v>
      </c>
      <c r="J30" s="212">
        <v>1954.3833333333337</v>
      </c>
      <c r="K30" s="212">
        <v>1983.5166666666669</v>
      </c>
      <c r="L30" s="212">
        <v>2002.0333333333338</v>
      </c>
      <c r="M30" s="213">
        <v>1965</v>
      </c>
      <c r="N30" s="213">
        <v>1917.35</v>
      </c>
      <c r="O30" s="213">
        <v>5031203</v>
      </c>
      <c r="P30" s="214">
        <v>-3.9959314152862536E-3</v>
      </c>
    </row>
    <row r="31" spans="1:16" ht="12.75" customHeight="1">
      <c r="A31" s="206">
        <v>21</v>
      </c>
      <c r="B31" s="218" t="s">
        <v>831</v>
      </c>
      <c r="C31" s="210" t="s">
        <v>60</v>
      </c>
      <c r="D31" s="211">
        <v>45561</v>
      </c>
      <c r="E31" s="210">
        <v>7888.1</v>
      </c>
      <c r="F31" s="210">
        <v>7954.416666666667</v>
      </c>
      <c r="G31" s="212">
        <v>7788.8833333333341</v>
      </c>
      <c r="H31" s="212">
        <v>7689.666666666667</v>
      </c>
      <c r="I31" s="212">
        <v>7524.1333333333341</v>
      </c>
      <c r="J31" s="212">
        <v>8053.6333333333341</v>
      </c>
      <c r="K31" s="212">
        <v>8219.1666666666679</v>
      </c>
      <c r="L31" s="212">
        <v>8318.383333333335</v>
      </c>
      <c r="M31" s="213">
        <v>8119.95</v>
      </c>
      <c r="N31" s="213">
        <v>7855.2</v>
      </c>
      <c r="O31" s="213">
        <v>947800</v>
      </c>
      <c r="P31" s="214">
        <v>6.5845369583687344E-3</v>
      </c>
    </row>
    <row r="32" spans="1:16" ht="12.75" customHeight="1">
      <c r="A32" s="206">
        <v>22</v>
      </c>
      <c r="B32" s="218" t="s">
        <v>61</v>
      </c>
      <c r="C32" s="210" t="s">
        <v>62</v>
      </c>
      <c r="D32" s="211">
        <v>45561</v>
      </c>
      <c r="E32" s="210">
        <v>720.7</v>
      </c>
      <c r="F32" s="210">
        <v>721.38333333333333</v>
      </c>
      <c r="G32" s="212">
        <v>714.31666666666661</v>
      </c>
      <c r="H32" s="212">
        <v>707.93333333333328</v>
      </c>
      <c r="I32" s="212">
        <v>700.86666666666656</v>
      </c>
      <c r="J32" s="212">
        <v>727.76666666666665</v>
      </c>
      <c r="K32" s="212">
        <v>734.83333333333348</v>
      </c>
      <c r="L32" s="212">
        <v>741.2166666666667</v>
      </c>
      <c r="M32" s="213">
        <v>728.45</v>
      </c>
      <c r="N32" s="213">
        <v>715</v>
      </c>
      <c r="O32" s="213">
        <v>17604000</v>
      </c>
      <c r="P32" s="214">
        <v>-1.757910597689603E-2</v>
      </c>
    </row>
    <row r="33" spans="1:16" ht="12.75" customHeight="1">
      <c r="A33" s="206">
        <v>23</v>
      </c>
      <c r="B33" s="218" t="s">
        <v>42</v>
      </c>
      <c r="C33" s="210" t="s">
        <v>63</v>
      </c>
      <c r="D33" s="211">
        <v>45561</v>
      </c>
      <c r="E33" s="210">
        <v>1513.3</v>
      </c>
      <c r="F33" s="210">
        <v>1523.1333333333332</v>
      </c>
      <c r="G33" s="212">
        <v>1497.6666666666665</v>
      </c>
      <c r="H33" s="212">
        <v>1482.0333333333333</v>
      </c>
      <c r="I33" s="212">
        <v>1456.5666666666666</v>
      </c>
      <c r="J33" s="212">
        <v>1538.7666666666664</v>
      </c>
      <c r="K33" s="212">
        <v>1564.2333333333331</v>
      </c>
      <c r="L33" s="212">
        <v>1579.8666666666663</v>
      </c>
      <c r="M33" s="213">
        <v>1548.6</v>
      </c>
      <c r="N33" s="213">
        <v>1507.5</v>
      </c>
      <c r="O33" s="213">
        <v>11171600</v>
      </c>
      <c r="P33" s="214">
        <v>2.7363309898335946E-2</v>
      </c>
    </row>
    <row r="34" spans="1:16" ht="12.75" customHeight="1">
      <c r="A34" s="206">
        <v>24</v>
      </c>
      <c r="B34" s="218" t="s">
        <v>61</v>
      </c>
      <c r="C34" s="210" t="s">
        <v>64</v>
      </c>
      <c r="D34" s="211">
        <v>45561</v>
      </c>
      <c r="E34" s="210">
        <v>1186.9000000000001</v>
      </c>
      <c r="F34" s="210">
        <v>1189.3666666666668</v>
      </c>
      <c r="G34" s="212">
        <v>1181.7333333333336</v>
      </c>
      <c r="H34" s="212">
        <v>1176.5666666666668</v>
      </c>
      <c r="I34" s="212">
        <v>1168.9333333333336</v>
      </c>
      <c r="J34" s="212">
        <v>1194.5333333333335</v>
      </c>
      <c r="K34" s="212">
        <v>1202.1666666666667</v>
      </c>
      <c r="L34" s="212">
        <v>1207.3333333333335</v>
      </c>
      <c r="M34" s="213">
        <v>1197</v>
      </c>
      <c r="N34" s="213">
        <v>1184.2</v>
      </c>
      <c r="O34" s="213">
        <v>56393125</v>
      </c>
      <c r="P34" s="214">
        <v>6.7391910739191072E-3</v>
      </c>
    </row>
    <row r="35" spans="1:16" ht="12.75" customHeight="1">
      <c r="A35" s="206">
        <v>25</v>
      </c>
      <c r="B35" s="218" t="s">
        <v>54</v>
      </c>
      <c r="C35" s="210" t="s">
        <v>65</v>
      </c>
      <c r="D35" s="211">
        <v>45561</v>
      </c>
      <c r="E35" s="210">
        <v>11423.95</v>
      </c>
      <c r="F35" s="210">
        <v>11310.916666666666</v>
      </c>
      <c r="G35" s="212">
        <v>11113.083333333332</v>
      </c>
      <c r="H35" s="212">
        <v>10802.216666666665</v>
      </c>
      <c r="I35" s="212">
        <v>10604.383333333331</v>
      </c>
      <c r="J35" s="212">
        <v>11621.783333333333</v>
      </c>
      <c r="K35" s="212">
        <v>11819.616666666665</v>
      </c>
      <c r="L35" s="212">
        <v>12130.483333333334</v>
      </c>
      <c r="M35" s="213">
        <v>11508.75</v>
      </c>
      <c r="N35" s="213">
        <v>11000.05</v>
      </c>
      <c r="O35" s="213">
        <v>1791525</v>
      </c>
      <c r="P35" s="214">
        <v>6.9056569996419626E-2</v>
      </c>
    </row>
    <row r="36" spans="1:16" ht="12.75" customHeight="1">
      <c r="A36" s="206">
        <v>26</v>
      </c>
      <c r="B36" s="218" t="s">
        <v>66</v>
      </c>
      <c r="C36" s="210" t="s">
        <v>67</v>
      </c>
      <c r="D36" s="211">
        <v>45561</v>
      </c>
      <c r="E36" s="210">
        <v>1833.85</v>
      </c>
      <c r="F36" s="210">
        <v>1836.4333333333334</v>
      </c>
      <c r="G36" s="212">
        <v>1816.9166666666667</v>
      </c>
      <c r="H36" s="212">
        <v>1799.9833333333333</v>
      </c>
      <c r="I36" s="212">
        <v>1780.4666666666667</v>
      </c>
      <c r="J36" s="212">
        <v>1853.3666666666668</v>
      </c>
      <c r="K36" s="212">
        <v>1872.8833333333332</v>
      </c>
      <c r="L36" s="212">
        <v>1889.8166666666668</v>
      </c>
      <c r="M36" s="213">
        <v>1855.95</v>
      </c>
      <c r="N36" s="213">
        <v>1819.5</v>
      </c>
      <c r="O36" s="213">
        <v>12739500</v>
      </c>
      <c r="P36" s="214">
        <v>-1.0793182435842683E-2</v>
      </c>
    </row>
    <row r="37" spans="1:16" ht="12.75" customHeight="1">
      <c r="A37" s="206">
        <v>27</v>
      </c>
      <c r="B37" s="218" t="s">
        <v>66</v>
      </c>
      <c r="C37" s="210" t="s">
        <v>68</v>
      </c>
      <c r="D37" s="211">
        <v>45561</v>
      </c>
      <c r="E37" s="210">
        <v>7366.55</v>
      </c>
      <c r="F37" s="210">
        <v>7346.05</v>
      </c>
      <c r="G37" s="212">
        <v>7247.2000000000007</v>
      </c>
      <c r="H37" s="212">
        <v>7127.85</v>
      </c>
      <c r="I37" s="212">
        <v>7029.0000000000009</v>
      </c>
      <c r="J37" s="212">
        <v>7465.4000000000005</v>
      </c>
      <c r="K37" s="212">
        <v>7564.2500000000009</v>
      </c>
      <c r="L37" s="212">
        <v>7683.6</v>
      </c>
      <c r="M37" s="213">
        <v>7444.9</v>
      </c>
      <c r="N37" s="213">
        <v>7226.7</v>
      </c>
      <c r="O37" s="213">
        <v>10627500</v>
      </c>
      <c r="P37" s="214">
        <v>3.1767322014754156E-4</v>
      </c>
    </row>
    <row r="38" spans="1:16" ht="12.75" customHeight="1">
      <c r="A38" s="206">
        <v>28</v>
      </c>
      <c r="B38" s="218" t="s">
        <v>54</v>
      </c>
      <c r="C38" s="216" t="s">
        <v>69</v>
      </c>
      <c r="D38" s="211">
        <v>45561</v>
      </c>
      <c r="E38" s="210">
        <v>3065</v>
      </c>
      <c r="F38" s="210">
        <v>3076.3833333333332</v>
      </c>
      <c r="G38" s="212">
        <v>3045.6166666666663</v>
      </c>
      <c r="H38" s="212">
        <v>3026.2333333333331</v>
      </c>
      <c r="I38" s="212">
        <v>2995.4666666666662</v>
      </c>
      <c r="J38" s="212">
        <v>3095.7666666666664</v>
      </c>
      <c r="K38" s="212">
        <v>3126.5333333333328</v>
      </c>
      <c r="L38" s="212">
        <v>3145.9166666666665</v>
      </c>
      <c r="M38" s="213">
        <v>3107.15</v>
      </c>
      <c r="N38" s="213">
        <v>3057</v>
      </c>
      <c r="O38" s="213">
        <v>1984200</v>
      </c>
      <c r="P38" s="214">
        <v>-2.792475014697237E-2</v>
      </c>
    </row>
    <row r="39" spans="1:16" ht="12.75" customHeight="1">
      <c r="A39" s="206">
        <v>29</v>
      </c>
      <c r="B39" s="218" t="s">
        <v>57</v>
      </c>
      <c r="C39" s="210" t="s">
        <v>70</v>
      </c>
      <c r="D39" s="211">
        <v>45561</v>
      </c>
      <c r="E39" s="210">
        <v>552.4</v>
      </c>
      <c r="F39" s="210">
        <v>554.86666666666667</v>
      </c>
      <c r="G39" s="212">
        <v>546.73333333333335</v>
      </c>
      <c r="H39" s="212">
        <v>541.06666666666672</v>
      </c>
      <c r="I39" s="212">
        <v>532.93333333333339</v>
      </c>
      <c r="J39" s="212">
        <v>560.5333333333333</v>
      </c>
      <c r="K39" s="212">
        <v>568.66666666666674</v>
      </c>
      <c r="L39" s="212">
        <v>574.33333333333326</v>
      </c>
      <c r="M39" s="213">
        <v>563</v>
      </c>
      <c r="N39" s="213">
        <v>549.20000000000005</v>
      </c>
      <c r="O39" s="213">
        <v>10129600</v>
      </c>
      <c r="P39" s="214">
        <v>-2.2541299984560753E-2</v>
      </c>
    </row>
    <row r="40" spans="1:16" ht="12.75" customHeight="1">
      <c r="A40" s="206">
        <v>30</v>
      </c>
      <c r="B40" s="218" t="s">
        <v>61</v>
      </c>
      <c r="C40" s="210" t="s">
        <v>71</v>
      </c>
      <c r="D40" s="211">
        <v>45561</v>
      </c>
      <c r="E40" s="210">
        <v>197.16</v>
      </c>
      <c r="F40" s="210">
        <v>197.77333333333334</v>
      </c>
      <c r="G40" s="212">
        <v>194.59666666666669</v>
      </c>
      <c r="H40" s="212">
        <v>192.03333333333336</v>
      </c>
      <c r="I40" s="212">
        <v>188.85666666666671</v>
      </c>
      <c r="J40" s="212">
        <v>200.33666666666667</v>
      </c>
      <c r="K40" s="212">
        <v>203.51333333333335</v>
      </c>
      <c r="L40" s="212">
        <v>206.07666666666665</v>
      </c>
      <c r="M40" s="213">
        <v>200.95</v>
      </c>
      <c r="N40" s="213">
        <v>195.21</v>
      </c>
      <c r="O40" s="213">
        <v>118224400</v>
      </c>
      <c r="P40" s="214">
        <v>-1.5275899062456272E-2</v>
      </c>
    </row>
    <row r="41" spans="1:16" ht="12.75" customHeight="1">
      <c r="A41" s="206">
        <v>31</v>
      </c>
      <c r="B41" s="218" t="s">
        <v>61</v>
      </c>
      <c r="C41" s="210" t="s">
        <v>72</v>
      </c>
      <c r="D41" s="211">
        <v>45561</v>
      </c>
      <c r="E41" s="210">
        <v>233.4</v>
      </c>
      <c r="F41" s="210">
        <v>234.4</v>
      </c>
      <c r="G41" s="212">
        <v>231.3</v>
      </c>
      <c r="H41" s="212">
        <v>229.20000000000002</v>
      </c>
      <c r="I41" s="212">
        <v>226.10000000000002</v>
      </c>
      <c r="J41" s="212">
        <v>236.5</v>
      </c>
      <c r="K41" s="212">
        <v>239.59999999999997</v>
      </c>
      <c r="L41" s="212">
        <v>241.7</v>
      </c>
      <c r="M41" s="213">
        <v>237.5</v>
      </c>
      <c r="N41" s="213">
        <v>232.3</v>
      </c>
      <c r="O41" s="213">
        <v>207209925</v>
      </c>
      <c r="P41" s="214">
        <v>6.335677249804674E-3</v>
      </c>
    </row>
    <row r="42" spans="1:16" ht="12.75" customHeight="1">
      <c r="A42" s="206">
        <v>32</v>
      </c>
      <c r="B42" s="218" t="s">
        <v>57</v>
      </c>
      <c r="C42" s="210" t="s">
        <v>73</v>
      </c>
      <c r="D42" s="211">
        <v>45561</v>
      </c>
      <c r="E42" s="210">
        <v>1418.65</v>
      </c>
      <c r="F42" s="210">
        <v>1426.1666666666667</v>
      </c>
      <c r="G42" s="212">
        <v>1408.4833333333336</v>
      </c>
      <c r="H42" s="212">
        <v>1398.3166666666668</v>
      </c>
      <c r="I42" s="212">
        <v>1380.6333333333337</v>
      </c>
      <c r="J42" s="212">
        <v>1436.3333333333335</v>
      </c>
      <c r="K42" s="212">
        <v>1454.0166666666664</v>
      </c>
      <c r="L42" s="212">
        <v>1464.1833333333334</v>
      </c>
      <c r="M42" s="213">
        <v>1443.85</v>
      </c>
      <c r="N42" s="213">
        <v>1416</v>
      </c>
      <c r="O42" s="213">
        <v>3463125</v>
      </c>
      <c r="P42" s="214">
        <v>2.1344835213448352E-2</v>
      </c>
    </row>
    <row r="43" spans="1:16" ht="12.75" customHeight="1">
      <c r="A43" s="206">
        <v>33</v>
      </c>
      <c r="B43" s="218" t="s">
        <v>40</v>
      </c>
      <c r="C43" s="210" t="s">
        <v>74</v>
      </c>
      <c r="D43" s="211">
        <v>45561</v>
      </c>
      <c r="E43" s="210">
        <v>288.2</v>
      </c>
      <c r="F43" s="210">
        <v>287.95</v>
      </c>
      <c r="G43" s="212">
        <v>285.25</v>
      </c>
      <c r="H43" s="212">
        <v>282.3</v>
      </c>
      <c r="I43" s="212">
        <v>279.60000000000002</v>
      </c>
      <c r="J43" s="212">
        <v>290.89999999999998</v>
      </c>
      <c r="K43" s="212">
        <v>293.59999999999991</v>
      </c>
      <c r="L43" s="212">
        <v>296.54999999999995</v>
      </c>
      <c r="M43" s="213">
        <v>290.64999999999998</v>
      </c>
      <c r="N43" s="213">
        <v>285</v>
      </c>
      <c r="O43" s="213">
        <v>168007500</v>
      </c>
      <c r="P43" s="214">
        <v>-4.7441373605037898E-3</v>
      </c>
    </row>
    <row r="44" spans="1:16" ht="12.75" customHeight="1">
      <c r="A44" s="206">
        <v>34</v>
      </c>
      <c r="B44" s="218" t="s">
        <v>57</v>
      </c>
      <c r="C44" s="210" t="s">
        <v>75</v>
      </c>
      <c r="D44" s="211">
        <v>45561</v>
      </c>
      <c r="E44" s="210">
        <v>618.70000000000005</v>
      </c>
      <c r="F44" s="210">
        <v>616.11666666666667</v>
      </c>
      <c r="G44" s="212">
        <v>609.68333333333339</v>
      </c>
      <c r="H44" s="212">
        <v>600.66666666666674</v>
      </c>
      <c r="I44" s="212">
        <v>594.23333333333346</v>
      </c>
      <c r="J44" s="212">
        <v>625.13333333333333</v>
      </c>
      <c r="K44" s="212">
        <v>631.56666666666649</v>
      </c>
      <c r="L44" s="212">
        <v>640.58333333333326</v>
      </c>
      <c r="M44" s="213">
        <v>622.54999999999995</v>
      </c>
      <c r="N44" s="213">
        <v>607.1</v>
      </c>
      <c r="O44" s="213">
        <v>12747240</v>
      </c>
      <c r="P44" s="214">
        <v>4.995316890415236E-3</v>
      </c>
    </row>
    <row r="45" spans="1:16" ht="12.75" customHeight="1">
      <c r="A45" s="206">
        <v>35</v>
      </c>
      <c r="B45" s="218" t="s">
        <v>54</v>
      </c>
      <c r="C45" s="210" t="s">
        <v>76</v>
      </c>
      <c r="D45" s="211">
        <v>45561</v>
      </c>
      <c r="E45" s="210">
        <v>1561.95</v>
      </c>
      <c r="F45" s="210">
        <v>1565.7333333333333</v>
      </c>
      <c r="G45" s="212">
        <v>1548.7166666666667</v>
      </c>
      <c r="H45" s="212">
        <v>1535.4833333333333</v>
      </c>
      <c r="I45" s="212">
        <v>1518.4666666666667</v>
      </c>
      <c r="J45" s="212">
        <v>1578.9666666666667</v>
      </c>
      <c r="K45" s="212">
        <v>1595.9833333333336</v>
      </c>
      <c r="L45" s="212">
        <v>1609.2166666666667</v>
      </c>
      <c r="M45" s="213">
        <v>1582.75</v>
      </c>
      <c r="N45" s="213">
        <v>1552.5</v>
      </c>
      <c r="O45" s="213">
        <v>7594000</v>
      </c>
      <c r="P45" s="214">
        <v>-2.3091271627966811E-2</v>
      </c>
    </row>
    <row r="46" spans="1:16" ht="12.75" customHeight="1">
      <c r="A46" s="206">
        <v>36</v>
      </c>
      <c r="B46" s="218" t="s">
        <v>77</v>
      </c>
      <c r="C46" s="210" t="s">
        <v>78</v>
      </c>
      <c r="D46" s="211">
        <v>45561</v>
      </c>
      <c r="E46" s="210">
        <v>1580.1</v>
      </c>
      <c r="F46" s="210">
        <v>1584.95</v>
      </c>
      <c r="G46" s="212">
        <v>1570.9</v>
      </c>
      <c r="H46" s="212">
        <v>1561.7</v>
      </c>
      <c r="I46" s="212">
        <v>1547.65</v>
      </c>
      <c r="J46" s="212">
        <v>1594.15</v>
      </c>
      <c r="K46" s="212">
        <v>1608.1999999999998</v>
      </c>
      <c r="L46" s="212">
        <v>1617.4</v>
      </c>
      <c r="M46" s="213">
        <v>1599</v>
      </c>
      <c r="N46" s="213">
        <v>1575.75</v>
      </c>
      <c r="O46" s="213">
        <v>39375600</v>
      </c>
      <c r="P46" s="214">
        <v>-2.9320843091334894E-2</v>
      </c>
    </row>
    <row r="47" spans="1:16" ht="12.75" customHeight="1">
      <c r="A47" s="206">
        <v>37</v>
      </c>
      <c r="B47" s="218" t="s">
        <v>40</v>
      </c>
      <c r="C47" s="210" t="s">
        <v>79</v>
      </c>
      <c r="D47" s="211">
        <v>45561</v>
      </c>
      <c r="E47" s="210">
        <v>259.14999999999998</v>
      </c>
      <c r="F47" s="210">
        <v>261.5</v>
      </c>
      <c r="G47" s="212">
        <v>255.25</v>
      </c>
      <c r="H47" s="212">
        <v>251.35000000000002</v>
      </c>
      <c r="I47" s="212">
        <v>245.10000000000002</v>
      </c>
      <c r="J47" s="212">
        <v>265.39999999999998</v>
      </c>
      <c r="K47" s="212">
        <v>271.64999999999998</v>
      </c>
      <c r="L47" s="212">
        <v>275.54999999999995</v>
      </c>
      <c r="M47" s="213">
        <v>267.75</v>
      </c>
      <c r="N47" s="213">
        <v>257.60000000000002</v>
      </c>
      <c r="O47" s="213">
        <v>98839125</v>
      </c>
      <c r="P47" s="214">
        <v>4.2511358503600181E-4</v>
      </c>
    </row>
    <row r="48" spans="1:16" ht="12.75" customHeight="1">
      <c r="A48" s="206">
        <v>38</v>
      </c>
      <c r="B48" s="218" t="s">
        <v>42</v>
      </c>
      <c r="C48" s="210" t="s">
        <v>80</v>
      </c>
      <c r="D48" s="211">
        <v>45561</v>
      </c>
      <c r="E48" s="210">
        <v>386.2</v>
      </c>
      <c r="F48" s="210">
        <v>388.14999999999992</v>
      </c>
      <c r="G48" s="212">
        <v>381.19999999999982</v>
      </c>
      <c r="H48" s="212">
        <v>376.19999999999987</v>
      </c>
      <c r="I48" s="212">
        <v>369.24999999999977</v>
      </c>
      <c r="J48" s="212">
        <v>393.14999999999986</v>
      </c>
      <c r="K48" s="212">
        <v>400.1</v>
      </c>
      <c r="L48" s="212">
        <v>405.09999999999991</v>
      </c>
      <c r="M48" s="213">
        <v>395.1</v>
      </c>
      <c r="N48" s="213">
        <v>383.15</v>
      </c>
      <c r="O48" s="213">
        <v>42345000</v>
      </c>
      <c r="P48" s="214">
        <v>-5.2949398937657252E-2</v>
      </c>
    </row>
    <row r="49" spans="1:16" ht="12.75" customHeight="1">
      <c r="A49" s="206">
        <v>39</v>
      </c>
      <c r="B49" s="218" t="s">
        <v>54</v>
      </c>
      <c r="C49" s="210" t="s">
        <v>81</v>
      </c>
      <c r="D49" s="211">
        <v>45561</v>
      </c>
      <c r="E49" s="210">
        <v>33213.4</v>
      </c>
      <c r="F49" s="210">
        <v>33389.65</v>
      </c>
      <c r="G49" s="212">
        <v>32898.700000000004</v>
      </c>
      <c r="H49" s="212">
        <v>32584</v>
      </c>
      <c r="I49" s="212">
        <v>32093.050000000003</v>
      </c>
      <c r="J49" s="212">
        <v>33704.350000000006</v>
      </c>
      <c r="K49" s="212">
        <v>34195.300000000003</v>
      </c>
      <c r="L49" s="212">
        <v>34510.000000000007</v>
      </c>
      <c r="M49" s="213">
        <v>33880.6</v>
      </c>
      <c r="N49" s="213">
        <v>33074.949999999997</v>
      </c>
      <c r="O49" s="213">
        <v>287525</v>
      </c>
      <c r="P49" s="214">
        <v>-2.2106963693563471E-2</v>
      </c>
    </row>
    <row r="50" spans="1:16" ht="12.75" customHeight="1">
      <c r="A50" s="206">
        <v>40</v>
      </c>
      <c r="B50" s="218" t="s">
        <v>82</v>
      </c>
      <c r="C50" s="210" t="s">
        <v>83</v>
      </c>
      <c r="D50" s="211">
        <v>45561</v>
      </c>
      <c r="E50" s="210">
        <v>340.95</v>
      </c>
      <c r="F50" s="210">
        <v>344.61666666666662</v>
      </c>
      <c r="G50" s="212">
        <v>335.23333333333323</v>
      </c>
      <c r="H50" s="212">
        <v>329.51666666666659</v>
      </c>
      <c r="I50" s="212">
        <v>320.13333333333321</v>
      </c>
      <c r="J50" s="212">
        <v>350.33333333333326</v>
      </c>
      <c r="K50" s="212">
        <v>359.71666666666658</v>
      </c>
      <c r="L50" s="212">
        <v>365.43333333333328</v>
      </c>
      <c r="M50" s="213">
        <v>354</v>
      </c>
      <c r="N50" s="213">
        <v>338.9</v>
      </c>
      <c r="O50" s="213">
        <v>61853400</v>
      </c>
      <c r="P50" s="214">
        <v>1.171794494332401E-2</v>
      </c>
    </row>
    <row r="51" spans="1:16" ht="12.75" customHeight="1">
      <c r="A51" s="206">
        <v>41</v>
      </c>
      <c r="B51" s="218" t="s">
        <v>57</v>
      </c>
      <c r="C51" s="215" t="s">
        <v>84</v>
      </c>
      <c r="D51" s="211">
        <v>45561</v>
      </c>
      <c r="E51" s="210">
        <v>6015.55</v>
      </c>
      <c r="F51" s="210">
        <v>6008.05</v>
      </c>
      <c r="G51" s="212">
        <v>5966.1</v>
      </c>
      <c r="H51" s="212">
        <v>5916.6500000000005</v>
      </c>
      <c r="I51" s="212">
        <v>5874.7000000000007</v>
      </c>
      <c r="J51" s="212">
        <v>6057.5</v>
      </c>
      <c r="K51" s="212">
        <v>6099.4499999999989</v>
      </c>
      <c r="L51" s="212">
        <v>6148.9</v>
      </c>
      <c r="M51" s="213">
        <v>6050</v>
      </c>
      <c r="N51" s="213">
        <v>5958.6</v>
      </c>
      <c r="O51" s="213">
        <v>2275800</v>
      </c>
      <c r="P51" s="214">
        <v>-6.7213687150837987E-3</v>
      </c>
    </row>
    <row r="52" spans="1:16" ht="12.75" customHeight="1">
      <c r="A52" s="206">
        <v>42</v>
      </c>
      <c r="B52" s="218" t="s">
        <v>85</v>
      </c>
      <c r="C52" s="210" t="s">
        <v>86</v>
      </c>
      <c r="D52" s="211">
        <v>45561</v>
      </c>
      <c r="E52" s="210">
        <v>631.29999999999995</v>
      </c>
      <c r="F52" s="210">
        <v>635.61666666666667</v>
      </c>
      <c r="G52" s="212">
        <v>624.23333333333335</v>
      </c>
      <c r="H52" s="212">
        <v>617.16666666666663</v>
      </c>
      <c r="I52" s="212">
        <v>605.7833333333333</v>
      </c>
      <c r="J52" s="212">
        <v>642.68333333333339</v>
      </c>
      <c r="K52" s="212">
        <v>654.06666666666683</v>
      </c>
      <c r="L52" s="212">
        <v>661.13333333333344</v>
      </c>
      <c r="M52" s="213">
        <v>647</v>
      </c>
      <c r="N52" s="213">
        <v>628.54999999999995</v>
      </c>
      <c r="O52" s="213">
        <v>14075000</v>
      </c>
      <c r="P52" s="214">
        <v>6.8879100850546784E-2</v>
      </c>
    </row>
    <row r="53" spans="1:16" ht="12.75" customHeight="1">
      <c r="A53" s="206">
        <v>43</v>
      </c>
      <c r="B53" s="218" t="s">
        <v>61</v>
      </c>
      <c r="C53" s="217" t="s">
        <v>87</v>
      </c>
      <c r="D53" s="211">
        <v>45561</v>
      </c>
      <c r="E53" s="210">
        <v>101.86</v>
      </c>
      <c r="F53" s="210">
        <v>102.54666666666667</v>
      </c>
      <c r="G53" s="212">
        <v>100.76333333333334</v>
      </c>
      <c r="H53" s="212">
        <v>99.666666666666671</v>
      </c>
      <c r="I53" s="212">
        <v>97.88333333333334</v>
      </c>
      <c r="J53" s="212">
        <v>103.64333333333333</v>
      </c>
      <c r="K53" s="212">
        <v>105.42666666666666</v>
      </c>
      <c r="L53" s="212">
        <v>106.52333333333333</v>
      </c>
      <c r="M53" s="213">
        <v>104.33</v>
      </c>
      <c r="N53" s="213">
        <v>101.45</v>
      </c>
      <c r="O53" s="213">
        <v>340058250</v>
      </c>
      <c r="P53" s="214">
        <v>4.7661602621388145E-4</v>
      </c>
    </row>
    <row r="54" spans="1:16" ht="12.75" customHeight="1">
      <c r="A54" s="206">
        <v>44</v>
      </c>
      <c r="B54" s="218" t="s">
        <v>66</v>
      </c>
      <c r="C54" s="215" t="s">
        <v>88</v>
      </c>
      <c r="D54" s="211">
        <v>45561</v>
      </c>
      <c r="E54" s="210">
        <v>867</v>
      </c>
      <c r="F54" s="210">
        <v>859.16666666666663</v>
      </c>
      <c r="G54" s="212">
        <v>846.58333333333326</v>
      </c>
      <c r="H54" s="212">
        <v>826.16666666666663</v>
      </c>
      <c r="I54" s="212">
        <v>813.58333333333326</v>
      </c>
      <c r="J54" s="212">
        <v>879.58333333333326</v>
      </c>
      <c r="K54" s="212">
        <v>892.16666666666652</v>
      </c>
      <c r="L54" s="212">
        <v>912.58333333333326</v>
      </c>
      <c r="M54" s="213">
        <v>871.75</v>
      </c>
      <c r="N54" s="213">
        <v>838.75</v>
      </c>
      <c r="O54" s="213">
        <v>4811625</v>
      </c>
      <c r="P54" s="214">
        <v>1.1892556899733443E-2</v>
      </c>
    </row>
    <row r="55" spans="1:16" ht="12.75" customHeight="1">
      <c r="A55" s="206">
        <v>45</v>
      </c>
      <c r="B55" s="218" t="s">
        <v>831</v>
      </c>
      <c r="C55" s="210" t="s">
        <v>89</v>
      </c>
      <c r="D55" s="211">
        <v>45561</v>
      </c>
      <c r="E55" s="210">
        <v>501.55</v>
      </c>
      <c r="F55" s="210">
        <v>503.58333333333331</v>
      </c>
      <c r="G55" s="212">
        <v>493.26666666666665</v>
      </c>
      <c r="H55" s="212">
        <v>484.98333333333335</v>
      </c>
      <c r="I55" s="212">
        <v>474.66666666666669</v>
      </c>
      <c r="J55" s="212">
        <v>511.86666666666662</v>
      </c>
      <c r="K55" s="212">
        <v>522.18333333333339</v>
      </c>
      <c r="L55" s="212">
        <v>530.46666666666658</v>
      </c>
      <c r="M55" s="213">
        <v>513.9</v>
      </c>
      <c r="N55" s="213">
        <v>495.3</v>
      </c>
      <c r="O55" s="213">
        <v>12560900</v>
      </c>
      <c r="P55" s="214">
        <v>-1.4900908955446282E-2</v>
      </c>
    </row>
    <row r="56" spans="1:16" ht="12.75" customHeight="1">
      <c r="A56" s="206">
        <v>46</v>
      </c>
      <c r="B56" s="218" t="s">
        <v>66</v>
      </c>
      <c r="C56" s="210" t="s">
        <v>90</v>
      </c>
      <c r="D56" s="211">
        <v>45561</v>
      </c>
      <c r="E56" s="210">
        <v>1521.9</v>
      </c>
      <c r="F56" s="210">
        <v>1517.5166666666667</v>
      </c>
      <c r="G56" s="212">
        <v>1500.0333333333333</v>
      </c>
      <c r="H56" s="212">
        <v>1478.1666666666667</v>
      </c>
      <c r="I56" s="212">
        <v>1460.6833333333334</v>
      </c>
      <c r="J56" s="212">
        <v>1539.3833333333332</v>
      </c>
      <c r="K56" s="212">
        <v>1556.8666666666663</v>
      </c>
      <c r="L56" s="212">
        <v>1578.7333333333331</v>
      </c>
      <c r="M56" s="213">
        <v>1535</v>
      </c>
      <c r="N56" s="213">
        <v>1495.65</v>
      </c>
      <c r="O56" s="213">
        <v>11680625</v>
      </c>
      <c r="P56" s="214">
        <v>-1.2000422922393741E-2</v>
      </c>
    </row>
    <row r="57" spans="1:16" ht="12.75" customHeight="1">
      <c r="A57" s="206">
        <v>47</v>
      </c>
      <c r="B57" s="218" t="s">
        <v>42</v>
      </c>
      <c r="C57" s="210" t="s">
        <v>91</v>
      </c>
      <c r="D57" s="211">
        <v>45561</v>
      </c>
      <c r="E57" s="210">
        <v>1633.75</v>
      </c>
      <c r="F57" s="210">
        <v>1638.7</v>
      </c>
      <c r="G57" s="212">
        <v>1622.4</v>
      </c>
      <c r="H57" s="212">
        <v>1611.05</v>
      </c>
      <c r="I57" s="212">
        <v>1594.75</v>
      </c>
      <c r="J57" s="212">
        <v>1650.0500000000002</v>
      </c>
      <c r="K57" s="212">
        <v>1666.35</v>
      </c>
      <c r="L57" s="212">
        <v>1677.7000000000003</v>
      </c>
      <c r="M57" s="213">
        <v>1655</v>
      </c>
      <c r="N57" s="213">
        <v>1627.35</v>
      </c>
      <c r="O57" s="213">
        <v>10961600</v>
      </c>
      <c r="P57" s="214">
        <v>7.347231348187086E-3</v>
      </c>
    </row>
    <row r="58" spans="1:16" ht="12.75" customHeight="1">
      <c r="A58" s="206">
        <v>48</v>
      </c>
      <c r="B58" s="218" t="s">
        <v>129</v>
      </c>
      <c r="C58" s="210" t="s">
        <v>92</v>
      </c>
      <c r="D58" s="211">
        <v>45561</v>
      </c>
      <c r="E58" s="210">
        <v>484.2</v>
      </c>
      <c r="F58" s="210">
        <v>486.76666666666665</v>
      </c>
      <c r="G58" s="212">
        <v>479.83333333333331</v>
      </c>
      <c r="H58" s="212">
        <v>475.46666666666664</v>
      </c>
      <c r="I58" s="212">
        <v>468.5333333333333</v>
      </c>
      <c r="J58" s="212">
        <v>491.13333333333333</v>
      </c>
      <c r="K58" s="212">
        <v>498.06666666666672</v>
      </c>
      <c r="L58" s="212">
        <v>502.43333333333334</v>
      </c>
      <c r="M58" s="213">
        <v>493.7</v>
      </c>
      <c r="N58" s="213">
        <v>482.4</v>
      </c>
      <c r="O58" s="213">
        <v>60486300</v>
      </c>
      <c r="P58" s="214">
        <v>-2.2102261152984314E-2</v>
      </c>
    </row>
    <row r="59" spans="1:16" ht="12.75" customHeight="1">
      <c r="A59" s="206">
        <v>49</v>
      </c>
      <c r="B59" s="218" t="s">
        <v>85</v>
      </c>
      <c r="C59" s="210" t="s">
        <v>93</v>
      </c>
      <c r="D59" s="211">
        <v>45561</v>
      </c>
      <c r="E59" s="210">
        <v>6839.4</v>
      </c>
      <c r="F59" s="210">
        <v>6845.4666666666672</v>
      </c>
      <c r="G59" s="212">
        <v>6777.9333333333343</v>
      </c>
      <c r="H59" s="212">
        <v>6716.4666666666672</v>
      </c>
      <c r="I59" s="212">
        <v>6648.9333333333343</v>
      </c>
      <c r="J59" s="212">
        <v>6906.9333333333343</v>
      </c>
      <c r="K59" s="212">
        <v>6974.4666666666672</v>
      </c>
      <c r="L59" s="212">
        <v>7035.9333333333343</v>
      </c>
      <c r="M59" s="213">
        <v>6913</v>
      </c>
      <c r="N59" s="213">
        <v>6784</v>
      </c>
      <c r="O59" s="213">
        <v>2146350</v>
      </c>
      <c r="P59" s="214">
        <v>-7.697642163661581E-3</v>
      </c>
    </row>
    <row r="60" spans="1:16" ht="12.75" customHeight="1">
      <c r="A60" s="206">
        <v>50</v>
      </c>
      <c r="B60" s="218" t="s">
        <v>57</v>
      </c>
      <c r="C60" s="210" t="s">
        <v>94</v>
      </c>
      <c r="D60" s="211">
        <v>45561</v>
      </c>
      <c r="E60" s="210">
        <v>3660.65</v>
      </c>
      <c r="F60" s="210">
        <v>3669.9333333333329</v>
      </c>
      <c r="G60" s="212">
        <v>3641.8666666666659</v>
      </c>
      <c r="H60" s="212">
        <v>3623.083333333333</v>
      </c>
      <c r="I60" s="212">
        <v>3595.016666666666</v>
      </c>
      <c r="J60" s="212">
        <v>3688.7166666666658</v>
      </c>
      <c r="K60" s="212">
        <v>3716.7833333333324</v>
      </c>
      <c r="L60" s="212">
        <v>3735.5666666666657</v>
      </c>
      <c r="M60" s="213">
        <v>3698</v>
      </c>
      <c r="N60" s="213">
        <v>3651.15</v>
      </c>
      <c r="O60" s="213">
        <v>2554300</v>
      </c>
      <c r="P60" s="214">
        <v>2.0128599384959464E-2</v>
      </c>
    </row>
    <row r="61" spans="1:16" ht="12.75" customHeight="1">
      <c r="A61" s="206">
        <v>51</v>
      </c>
      <c r="B61" s="218" t="s">
        <v>114</v>
      </c>
      <c r="C61" s="217" t="s">
        <v>95</v>
      </c>
      <c r="D61" s="211">
        <v>45561</v>
      </c>
      <c r="E61" s="210">
        <v>934.9</v>
      </c>
      <c r="F61" s="210">
        <v>937.30000000000007</v>
      </c>
      <c r="G61" s="212">
        <v>926.60000000000014</v>
      </c>
      <c r="H61" s="212">
        <v>918.30000000000007</v>
      </c>
      <c r="I61" s="212">
        <v>907.60000000000014</v>
      </c>
      <c r="J61" s="212">
        <v>945.60000000000014</v>
      </c>
      <c r="K61" s="212">
        <v>956.30000000000018</v>
      </c>
      <c r="L61" s="212">
        <v>964.60000000000014</v>
      </c>
      <c r="M61" s="213">
        <v>948</v>
      </c>
      <c r="N61" s="213">
        <v>929</v>
      </c>
      <c r="O61" s="213">
        <v>25212000</v>
      </c>
      <c r="P61" s="214">
        <v>2.0667726550079491E-3</v>
      </c>
    </row>
    <row r="62" spans="1:16" ht="12.75" customHeight="1">
      <c r="A62" s="206">
        <v>52</v>
      </c>
      <c r="B62" s="218" t="s">
        <v>831</v>
      </c>
      <c r="C62" s="215" t="s">
        <v>96</v>
      </c>
      <c r="D62" s="211">
        <v>45561</v>
      </c>
      <c r="E62" s="210">
        <v>1699.75</v>
      </c>
      <c r="F62" s="210">
        <v>1707.7333333333333</v>
      </c>
      <c r="G62" s="212">
        <v>1686.4666666666667</v>
      </c>
      <c r="H62" s="212">
        <v>1673.1833333333334</v>
      </c>
      <c r="I62" s="212">
        <v>1651.9166666666667</v>
      </c>
      <c r="J62" s="212">
        <v>1721.0166666666667</v>
      </c>
      <c r="K62" s="212">
        <v>1742.2833333333335</v>
      </c>
      <c r="L62" s="212">
        <v>1755.5666666666666</v>
      </c>
      <c r="M62" s="213">
        <v>1729</v>
      </c>
      <c r="N62" s="213">
        <v>1694.45</v>
      </c>
      <c r="O62" s="213">
        <v>2768500</v>
      </c>
      <c r="P62" s="214">
        <v>-5.7817998994469585E-3</v>
      </c>
    </row>
    <row r="63" spans="1:16" ht="12.75" customHeight="1">
      <c r="A63" s="206">
        <v>53</v>
      </c>
      <c r="B63" s="218" t="s">
        <v>40</v>
      </c>
      <c r="C63" s="210" t="s">
        <v>97</v>
      </c>
      <c r="D63" s="211">
        <v>45561</v>
      </c>
      <c r="E63" s="210">
        <v>460.4</v>
      </c>
      <c r="F63" s="210">
        <v>463.18333333333334</v>
      </c>
      <c r="G63" s="212">
        <v>455.4666666666667</v>
      </c>
      <c r="H63" s="212">
        <v>450.53333333333336</v>
      </c>
      <c r="I63" s="212">
        <v>442.81666666666672</v>
      </c>
      <c r="J63" s="212">
        <v>468.11666666666667</v>
      </c>
      <c r="K63" s="212">
        <v>475.83333333333326</v>
      </c>
      <c r="L63" s="212">
        <v>480.76666666666665</v>
      </c>
      <c r="M63" s="213">
        <v>470.9</v>
      </c>
      <c r="N63" s="213">
        <v>458.25</v>
      </c>
      <c r="O63" s="213">
        <v>12159000</v>
      </c>
      <c r="P63" s="214">
        <v>4.6475600309837335E-2</v>
      </c>
    </row>
    <row r="64" spans="1:16" ht="12.75" customHeight="1">
      <c r="A64" s="206">
        <v>54</v>
      </c>
      <c r="B64" s="218" t="s">
        <v>61</v>
      </c>
      <c r="C64" s="210" t="s">
        <v>98</v>
      </c>
      <c r="D64" s="211">
        <v>45561</v>
      </c>
      <c r="E64" s="210">
        <v>164.47</v>
      </c>
      <c r="F64" s="210">
        <v>165.88333333333333</v>
      </c>
      <c r="G64" s="212">
        <v>162.19666666666666</v>
      </c>
      <c r="H64" s="212">
        <v>159.92333333333335</v>
      </c>
      <c r="I64" s="212">
        <v>156.23666666666668</v>
      </c>
      <c r="J64" s="212">
        <v>168.15666666666664</v>
      </c>
      <c r="K64" s="212">
        <v>171.84333333333331</v>
      </c>
      <c r="L64" s="212">
        <v>174.11666666666662</v>
      </c>
      <c r="M64" s="213">
        <v>169.57</v>
      </c>
      <c r="N64" s="213">
        <v>163.61000000000001</v>
      </c>
      <c r="O64" s="213">
        <v>29150000</v>
      </c>
      <c r="P64" s="214">
        <v>-1.7029168774237061E-2</v>
      </c>
    </row>
    <row r="65" spans="1:16" ht="12.75" customHeight="1">
      <c r="A65" s="206">
        <v>55</v>
      </c>
      <c r="B65" s="218" t="s">
        <v>40</v>
      </c>
      <c r="C65" s="210" t="s">
        <v>99</v>
      </c>
      <c r="D65" s="211">
        <v>45561</v>
      </c>
      <c r="E65" s="210">
        <v>3799.75</v>
      </c>
      <c r="F65" s="210">
        <v>3804.7166666666667</v>
      </c>
      <c r="G65" s="212">
        <v>3742.4333333333334</v>
      </c>
      <c r="H65" s="212">
        <v>3685.1166666666668</v>
      </c>
      <c r="I65" s="212">
        <v>3622.8333333333335</v>
      </c>
      <c r="J65" s="212">
        <v>3862.0333333333333</v>
      </c>
      <c r="K65" s="212">
        <v>3924.3166666666671</v>
      </c>
      <c r="L65" s="212">
        <v>3981.6333333333332</v>
      </c>
      <c r="M65" s="213">
        <v>3867</v>
      </c>
      <c r="N65" s="213">
        <v>3747.4</v>
      </c>
      <c r="O65" s="213">
        <v>4191300</v>
      </c>
      <c r="P65" s="214">
        <v>-6.2593356568746003E-3</v>
      </c>
    </row>
    <row r="66" spans="1:16" ht="12.75" customHeight="1">
      <c r="A66" s="206">
        <v>56</v>
      </c>
      <c r="B66" s="218" t="s">
        <v>57</v>
      </c>
      <c r="C66" s="215" t="s">
        <v>100</v>
      </c>
      <c r="D66" s="211">
        <v>45561</v>
      </c>
      <c r="E66" s="210">
        <v>663.95</v>
      </c>
      <c r="F66" s="210">
        <v>665.93333333333339</v>
      </c>
      <c r="G66" s="212">
        <v>660.01666666666677</v>
      </c>
      <c r="H66" s="212">
        <v>656.08333333333337</v>
      </c>
      <c r="I66" s="212">
        <v>650.16666666666674</v>
      </c>
      <c r="J66" s="212">
        <v>669.86666666666679</v>
      </c>
      <c r="K66" s="212">
        <v>675.7833333333333</v>
      </c>
      <c r="L66" s="212">
        <v>679.71666666666681</v>
      </c>
      <c r="M66" s="213">
        <v>671.85</v>
      </c>
      <c r="N66" s="213">
        <v>662</v>
      </c>
      <c r="O66" s="213">
        <v>12481250</v>
      </c>
      <c r="P66" s="214">
        <v>-4.0088444529898098E-2</v>
      </c>
    </row>
    <row r="67" spans="1:16" ht="12.75" customHeight="1">
      <c r="A67" s="206">
        <v>57</v>
      </c>
      <c r="B67" s="218" t="s">
        <v>47</v>
      </c>
      <c r="C67" s="210" t="s">
        <v>101</v>
      </c>
      <c r="D67" s="211">
        <v>45561</v>
      </c>
      <c r="E67" s="210">
        <v>1900.55</v>
      </c>
      <c r="F67" s="210">
        <v>1897.7</v>
      </c>
      <c r="G67" s="212">
        <v>1885.3500000000001</v>
      </c>
      <c r="H67" s="212">
        <v>1870.15</v>
      </c>
      <c r="I67" s="212">
        <v>1857.8000000000002</v>
      </c>
      <c r="J67" s="212">
        <v>1912.9</v>
      </c>
      <c r="K67" s="212">
        <v>1925.25</v>
      </c>
      <c r="L67" s="212">
        <v>1940.45</v>
      </c>
      <c r="M67" s="213">
        <v>1910.05</v>
      </c>
      <c r="N67" s="213">
        <v>1882.5</v>
      </c>
      <c r="O67" s="213">
        <v>2968350</v>
      </c>
      <c r="P67" s="214">
        <v>6.9969213546039744E-3</v>
      </c>
    </row>
    <row r="68" spans="1:16" ht="12.75" customHeight="1">
      <c r="A68" s="206">
        <v>58</v>
      </c>
      <c r="B68" s="218" t="s">
        <v>831</v>
      </c>
      <c r="C68" s="215" t="s">
        <v>102</v>
      </c>
      <c r="D68" s="211">
        <v>45561</v>
      </c>
      <c r="E68" s="210">
        <v>2927.7</v>
      </c>
      <c r="F68" s="210">
        <v>2947.2999999999997</v>
      </c>
      <c r="G68" s="212">
        <v>2901.7999999999993</v>
      </c>
      <c r="H68" s="212">
        <v>2875.8999999999996</v>
      </c>
      <c r="I68" s="212">
        <v>2830.3999999999992</v>
      </c>
      <c r="J68" s="212">
        <v>2973.1999999999994</v>
      </c>
      <c r="K68" s="212">
        <v>3018.7000000000003</v>
      </c>
      <c r="L68" s="212">
        <v>3044.5999999999995</v>
      </c>
      <c r="M68" s="213">
        <v>2992.8</v>
      </c>
      <c r="N68" s="213">
        <v>2921.4</v>
      </c>
      <c r="O68" s="213">
        <v>1941900</v>
      </c>
      <c r="P68" s="214">
        <v>-1.0802469135802468E-3</v>
      </c>
    </row>
    <row r="69" spans="1:16" ht="12.75" customHeight="1">
      <c r="A69" s="206">
        <v>59</v>
      </c>
      <c r="B69" s="218" t="s">
        <v>42</v>
      </c>
      <c r="C69" s="210" t="s">
        <v>103</v>
      </c>
      <c r="D69" s="211">
        <v>45561</v>
      </c>
      <c r="E69" s="210">
        <v>5411.75</v>
      </c>
      <c r="F69" s="210">
        <v>5412.8</v>
      </c>
      <c r="G69" s="212">
        <v>5378.9500000000007</v>
      </c>
      <c r="H69" s="212">
        <v>5346.1500000000005</v>
      </c>
      <c r="I69" s="212">
        <v>5312.3000000000011</v>
      </c>
      <c r="J69" s="212">
        <v>5445.6</v>
      </c>
      <c r="K69" s="212">
        <v>5479.4500000000007</v>
      </c>
      <c r="L69" s="212">
        <v>5512.25</v>
      </c>
      <c r="M69" s="213">
        <v>5446.65</v>
      </c>
      <c r="N69" s="213">
        <v>5380</v>
      </c>
      <c r="O69" s="213">
        <v>4087000</v>
      </c>
      <c r="P69" s="214">
        <v>1.8897088153171121E-2</v>
      </c>
    </row>
    <row r="70" spans="1:16" ht="12.75" customHeight="1">
      <c r="A70" s="206">
        <v>60</v>
      </c>
      <c r="B70" s="218" t="s">
        <v>40</v>
      </c>
      <c r="C70" s="217" t="s">
        <v>104</v>
      </c>
      <c r="D70" s="211">
        <v>45561</v>
      </c>
      <c r="E70" s="210">
        <v>12755.25</v>
      </c>
      <c r="F70" s="210">
        <v>12749.35</v>
      </c>
      <c r="G70" s="212">
        <v>12502.7</v>
      </c>
      <c r="H70" s="212">
        <v>12250.15</v>
      </c>
      <c r="I70" s="212">
        <v>12003.5</v>
      </c>
      <c r="J70" s="212">
        <v>13001.900000000001</v>
      </c>
      <c r="K70" s="212">
        <v>13248.55</v>
      </c>
      <c r="L70" s="212">
        <v>13501.100000000002</v>
      </c>
      <c r="M70" s="213">
        <v>12996</v>
      </c>
      <c r="N70" s="213">
        <v>12496.8</v>
      </c>
      <c r="O70" s="213">
        <v>2049500</v>
      </c>
      <c r="P70" s="214">
        <v>-4.4210231777269973E-2</v>
      </c>
    </row>
    <row r="71" spans="1:16" ht="12.75" customHeight="1">
      <c r="A71" s="206">
        <v>61</v>
      </c>
      <c r="B71" s="218" t="s">
        <v>105</v>
      </c>
      <c r="C71" s="210" t="s">
        <v>106</v>
      </c>
      <c r="D71" s="211">
        <v>45561</v>
      </c>
      <c r="E71" s="210">
        <v>824.5</v>
      </c>
      <c r="F71" s="210">
        <v>827.66666666666663</v>
      </c>
      <c r="G71" s="212">
        <v>817.7833333333333</v>
      </c>
      <c r="H71" s="212">
        <v>811.06666666666672</v>
      </c>
      <c r="I71" s="212">
        <v>801.18333333333339</v>
      </c>
      <c r="J71" s="212">
        <v>834.38333333333321</v>
      </c>
      <c r="K71" s="212">
        <v>844.26666666666665</v>
      </c>
      <c r="L71" s="212">
        <v>850.98333333333312</v>
      </c>
      <c r="M71" s="213">
        <v>837.55</v>
      </c>
      <c r="N71" s="213">
        <v>820.95</v>
      </c>
      <c r="O71" s="213">
        <v>39675900</v>
      </c>
      <c r="P71" s="214">
        <v>1.039782061679872E-4</v>
      </c>
    </row>
    <row r="72" spans="1:16" ht="12.75" customHeight="1">
      <c r="A72" s="206">
        <v>62</v>
      </c>
      <c r="B72" s="218" t="s">
        <v>42</v>
      </c>
      <c r="C72" s="210" t="s">
        <v>107</v>
      </c>
      <c r="D72" s="211">
        <v>45561</v>
      </c>
      <c r="E72" s="210">
        <v>6622.1</v>
      </c>
      <c r="F72" s="210">
        <v>6664.7833333333328</v>
      </c>
      <c r="G72" s="212">
        <v>6564.5666666666657</v>
      </c>
      <c r="H72" s="212">
        <v>6507.0333333333328</v>
      </c>
      <c r="I72" s="212">
        <v>6406.8166666666657</v>
      </c>
      <c r="J72" s="212">
        <v>6722.3166666666657</v>
      </c>
      <c r="K72" s="212">
        <v>6822.5333333333328</v>
      </c>
      <c r="L72" s="212">
        <v>6880.0666666666657</v>
      </c>
      <c r="M72" s="213">
        <v>6765</v>
      </c>
      <c r="N72" s="213">
        <v>6607.25</v>
      </c>
      <c r="O72" s="213">
        <v>2981125</v>
      </c>
      <c r="P72" s="214">
        <v>1.4160571525769688E-2</v>
      </c>
    </row>
    <row r="73" spans="1:16" ht="12.75" customHeight="1">
      <c r="A73" s="206">
        <v>63</v>
      </c>
      <c r="B73" s="218" t="s">
        <v>54</v>
      </c>
      <c r="C73" s="210" t="s">
        <v>108</v>
      </c>
      <c r="D73" s="211">
        <v>45561</v>
      </c>
      <c r="E73" s="210">
        <v>4726.2</v>
      </c>
      <c r="F73" s="210">
        <v>4736.7166666666662</v>
      </c>
      <c r="G73" s="212">
        <v>4694.8833333333323</v>
      </c>
      <c r="H73" s="212">
        <v>4663.5666666666657</v>
      </c>
      <c r="I73" s="212">
        <v>4621.7333333333318</v>
      </c>
      <c r="J73" s="212">
        <v>4768.0333333333328</v>
      </c>
      <c r="K73" s="212">
        <v>4809.8666666666668</v>
      </c>
      <c r="L73" s="212">
        <v>4841.1833333333334</v>
      </c>
      <c r="M73" s="213">
        <v>4778.55</v>
      </c>
      <c r="N73" s="213">
        <v>4705.3999999999996</v>
      </c>
      <c r="O73" s="213">
        <v>3887625</v>
      </c>
      <c r="P73" s="214">
        <v>-3.811659192825112E-3</v>
      </c>
    </row>
    <row r="74" spans="1:16" ht="12.75" customHeight="1">
      <c r="A74" s="206">
        <v>64</v>
      </c>
      <c r="B74" s="218" t="s">
        <v>54</v>
      </c>
      <c r="C74" s="210" t="s">
        <v>109</v>
      </c>
      <c r="D74" s="211">
        <v>45561</v>
      </c>
      <c r="E74" s="210">
        <v>3768.3</v>
      </c>
      <c r="F74" s="210">
        <v>3768.4166666666665</v>
      </c>
      <c r="G74" s="212">
        <v>3736.8833333333332</v>
      </c>
      <c r="H74" s="212">
        <v>3705.4666666666667</v>
      </c>
      <c r="I74" s="212">
        <v>3673.9333333333334</v>
      </c>
      <c r="J74" s="212">
        <v>3799.833333333333</v>
      </c>
      <c r="K74" s="212">
        <v>3831.3666666666668</v>
      </c>
      <c r="L74" s="212">
        <v>3862.7833333333328</v>
      </c>
      <c r="M74" s="213">
        <v>3799.95</v>
      </c>
      <c r="N74" s="213">
        <v>3737</v>
      </c>
      <c r="O74" s="213">
        <v>1838925</v>
      </c>
      <c r="P74" s="214">
        <v>-4.2936882782310004E-2</v>
      </c>
    </row>
    <row r="75" spans="1:16" ht="12.75" customHeight="1">
      <c r="A75" s="206">
        <v>65</v>
      </c>
      <c r="B75" s="218" t="s">
        <v>54</v>
      </c>
      <c r="C75" s="210" t="s">
        <v>110</v>
      </c>
      <c r="D75" s="211">
        <v>45561</v>
      </c>
      <c r="E75" s="210">
        <v>474.05</v>
      </c>
      <c r="F75" s="210">
        <v>477.41666666666669</v>
      </c>
      <c r="G75" s="212">
        <v>468.38333333333338</v>
      </c>
      <c r="H75" s="212">
        <v>462.7166666666667</v>
      </c>
      <c r="I75" s="212">
        <v>453.68333333333339</v>
      </c>
      <c r="J75" s="212">
        <v>483.08333333333337</v>
      </c>
      <c r="K75" s="212">
        <v>492.11666666666667</v>
      </c>
      <c r="L75" s="212">
        <v>497.78333333333336</v>
      </c>
      <c r="M75" s="213">
        <v>486.45</v>
      </c>
      <c r="N75" s="213">
        <v>471.75</v>
      </c>
      <c r="O75" s="213">
        <v>34808400</v>
      </c>
      <c r="P75" s="214">
        <v>2.8835922536709937E-2</v>
      </c>
    </row>
    <row r="76" spans="1:16" ht="12.75" customHeight="1">
      <c r="A76" s="206">
        <v>66</v>
      </c>
      <c r="B76" s="218" t="s">
        <v>61</v>
      </c>
      <c r="C76" s="210" t="s">
        <v>111</v>
      </c>
      <c r="D76" s="211">
        <v>45561</v>
      </c>
      <c r="E76" s="210">
        <v>183.36</v>
      </c>
      <c r="F76" s="210">
        <v>184.13666666666668</v>
      </c>
      <c r="G76" s="212">
        <v>182.06333333333336</v>
      </c>
      <c r="H76" s="212">
        <v>180.76666666666668</v>
      </c>
      <c r="I76" s="212">
        <v>178.69333333333336</v>
      </c>
      <c r="J76" s="212">
        <v>185.43333333333337</v>
      </c>
      <c r="K76" s="212">
        <v>187.50666666666669</v>
      </c>
      <c r="L76" s="212">
        <v>188.80333333333337</v>
      </c>
      <c r="M76" s="213">
        <v>186.21</v>
      </c>
      <c r="N76" s="213">
        <v>182.84</v>
      </c>
      <c r="O76" s="213">
        <v>95885000</v>
      </c>
      <c r="P76" s="214">
        <v>2.9803458275158415E-2</v>
      </c>
    </row>
    <row r="77" spans="1:16" ht="12.75" customHeight="1">
      <c r="A77" s="206">
        <v>67</v>
      </c>
      <c r="B77" s="218" t="s">
        <v>82</v>
      </c>
      <c r="C77" s="210" t="s">
        <v>112</v>
      </c>
      <c r="D77" s="211">
        <v>45561</v>
      </c>
      <c r="E77" s="210">
        <v>217.26</v>
      </c>
      <c r="F77" s="210">
        <v>218.05333333333331</v>
      </c>
      <c r="G77" s="212">
        <v>214.66666666666663</v>
      </c>
      <c r="H77" s="212">
        <v>212.07333333333332</v>
      </c>
      <c r="I77" s="212">
        <v>208.68666666666664</v>
      </c>
      <c r="J77" s="212">
        <v>220.64666666666662</v>
      </c>
      <c r="K77" s="212">
        <v>224.03333333333333</v>
      </c>
      <c r="L77" s="212">
        <v>226.62666666666661</v>
      </c>
      <c r="M77" s="213">
        <v>221.44</v>
      </c>
      <c r="N77" s="213">
        <v>215.46</v>
      </c>
      <c r="O77" s="213">
        <v>113830575</v>
      </c>
      <c r="P77" s="214">
        <v>4.156913390911292E-3</v>
      </c>
    </row>
    <row r="78" spans="1:16" ht="12.75" customHeight="1">
      <c r="A78" s="206">
        <v>68</v>
      </c>
      <c r="B78" s="218" t="s">
        <v>42</v>
      </c>
      <c r="C78" s="210" t="s">
        <v>113</v>
      </c>
      <c r="D78" s="211">
        <v>45561</v>
      </c>
      <c r="E78" s="210">
        <v>1723.75</v>
      </c>
      <c r="F78" s="210">
        <v>1726.6499999999999</v>
      </c>
      <c r="G78" s="212">
        <v>1710.2999999999997</v>
      </c>
      <c r="H78" s="212">
        <v>1696.85</v>
      </c>
      <c r="I78" s="212">
        <v>1680.4999999999998</v>
      </c>
      <c r="J78" s="212">
        <v>1740.0999999999997</v>
      </c>
      <c r="K78" s="212">
        <v>1756.4499999999996</v>
      </c>
      <c r="L78" s="212">
        <v>1769.8999999999996</v>
      </c>
      <c r="M78" s="213">
        <v>1743</v>
      </c>
      <c r="N78" s="213">
        <v>1713.2</v>
      </c>
      <c r="O78" s="213">
        <v>6221225</v>
      </c>
      <c r="P78" s="214">
        <v>-1.6288539848749273E-3</v>
      </c>
    </row>
    <row r="79" spans="1:16" ht="12.75" customHeight="1">
      <c r="A79" s="206">
        <v>69</v>
      </c>
      <c r="B79" s="218" t="s">
        <v>114</v>
      </c>
      <c r="C79" s="210" t="s">
        <v>115</v>
      </c>
      <c r="D79" s="211">
        <v>45561</v>
      </c>
      <c r="E79" s="210">
        <v>92.81</v>
      </c>
      <c r="F79" s="210">
        <v>93.356666666666669</v>
      </c>
      <c r="G79" s="212">
        <v>91.953333333333333</v>
      </c>
      <c r="H79" s="212">
        <v>91.096666666666664</v>
      </c>
      <c r="I79" s="212">
        <v>89.693333333333328</v>
      </c>
      <c r="J79" s="212">
        <v>94.213333333333338</v>
      </c>
      <c r="K79" s="212">
        <v>95.616666666666674</v>
      </c>
      <c r="L79" s="212">
        <v>96.473333333333343</v>
      </c>
      <c r="M79" s="213">
        <v>94.76</v>
      </c>
      <c r="N79" s="213">
        <v>92.5</v>
      </c>
      <c r="O79" s="213">
        <v>354948750</v>
      </c>
      <c r="P79" s="214">
        <v>-1.0164705882352942E-2</v>
      </c>
    </row>
    <row r="80" spans="1:16" ht="12.75" customHeight="1">
      <c r="A80" s="206">
        <v>70</v>
      </c>
      <c r="B80" s="218" t="s">
        <v>831</v>
      </c>
      <c r="C80" s="216" t="s">
        <v>116</v>
      </c>
      <c r="D80" s="211">
        <v>45561</v>
      </c>
      <c r="E80" s="210">
        <v>656.65</v>
      </c>
      <c r="F80" s="210">
        <v>663.65</v>
      </c>
      <c r="G80" s="212">
        <v>647.29999999999995</v>
      </c>
      <c r="H80" s="212">
        <v>637.94999999999993</v>
      </c>
      <c r="I80" s="212">
        <v>621.59999999999991</v>
      </c>
      <c r="J80" s="212">
        <v>673</v>
      </c>
      <c r="K80" s="212">
        <v>689.35000000000014</v>
      </c>
      <c r="L80" s="212">
        <v>698.7</v>
      </c>
      <c r="M80" s="213">
        <v>680</v>
      </c>
      <c r="N80" s="213">
        <v>654.29999999999995</v>
      </c>
      <c r="O80" s="213">
        <v>7569900</v>
      </c>
      <c r="P80" s="214">
        <v>6.2785179777331626E-2</v>
      </c>
    </row>
    <row r="81" spans="1:16" ht="12.75" customHeight="1">
      <c r="A81" s="206">
        <v>71</v>
      </c>
      <c r="B81" s="218" t="s">
        <v>57</v>
      </c>
      <c r="C81" s="210" t="s">
        <v>117</v>
      </c>
      <c r="D81" s="211">
        <v>45561</v>
      </c>
      <c r="E81" s="210">
        <v>1495.05</v>
      </c>
      <c r="F81" s="210">
        <v>1507.6000000000001</v>
      </c>
      <c r="G81" s="212">
        <v>1478.2500000000002</v>
      </c>
      <c r="H81" s="212">
        <v>1461.45</v>
      </c>
      <c r="I81" s="212">
        <v>1432.1000000000001</v>
      </c>
      <c r="J81" s="212">
        <v>1524.4000000000003</v>
      </c>
      <c r="K81" s="212">
        <v>1553.7500000000002</v>
      </c>
      <c r="L81" s="212">
        <v>1570.5500000000004</v>
      </c>
      <c r="M81" s="213">
        <v>1536.95</v>
      </c>
      <c r="N81" s="213">
        <v>1490.8</v>
      </c>
      <c r="O81" s="213">
        <v>8227000</v>
      </c>
      <c r="P81" s="214">
        <v>2.5362996198666419E-2</v>
      </c>
    </row>
    <row r="82" spans="1:16" ht="12.75" customHeight="1">
      <c r="A82" s="206">
        <v>72</v>
      </c>
      <c r="B82" s="218" t="s">
        <v>105</v>
      </c>
      <c r="C82" s="210" t="s">
        <v>118</v>
      </c>
      <c r="D82" s="211">
        <v>45561</v>
      </c>
      <c r="E82" s="210">
        <v>2834.3</v>
      </c>
      <c r="F82" s="210">
        <v>2854.1</v>
      </c>
      <c r="G82" s="212">
        <v>2805.2</v>
      </c>
      <c r="H82" s="212">
        <v>2776.1</v>
      </c>
      <c r="I82" s="212">
        <v>2727.2</v>
      </c>
      <c r="J82" s="212">
        <v>2883.2</v>
      </c>
      <c r="K82" s="212">
        <v>2932.1000000000004</v>
      </c>
      <c r="L82" s="212">
        <v>2961.2</v>
      </c>
      <c r="M82" s="213">
        <v>2903</v>
      </c>
      <c r="N82" s="213">
        <v>2825</v>
      </c>
      <c r="O82" s="213">
        <v>5424750</v>
      </c>
      <c r="P82" s="214">
        <v>9.1331783460644306E-4</v>
      </c>
    </row>
    <row r="83" spans="1:16" ht="12.75" customHeight="1">
      <c r="A83" s="206">
        <v>73</v>
      </c>
      <c r="B83" s="218" t="s">
        <v>42</v>
      </c>
      <c r="C83" s="210" t="s">
        <v>119</v>
      </c>
      <c r="D83" s="211">
        <v>45561</v>
      </c>
      <c r="E83" s="210">
        <v>677.65</v>
      </c>
      <c r="F83" s="210">
        <v>684.16666666666663</v>
      </c>
      <c r="G83" s="212">
        <v>668.88333333333321</v>
      </c>
      <c r="H83" s="212">
        <v>660.11666666666656</v>
      </c>
      <c r="I83" s="212">
        <v>644.83333333333314</v>
      </c>
      <c r="J83" s="212">
        <v>692.93333333333328</v>
      </c>
      <c r="K83" s="212">
        <v>708.21666666666681</v>
      </c>
      <c r="L83" s="212">
        <v>716.98333333333335</v>
      </c>
      <c r="M83" s="213">
        <v>699.45</v>
      </c>
      <c r="N83" s="213">
        <v>675.4</v>
      </c>
      <c r="O83" s="213">
        <v>7784000</v>
      </c>
      <c r="P83" s="214">
        <v>1.1697426566155446E-2</v>
      </c>
    </row>
    <row r="84" spans="1:16" ht="12.75" customHeight="1">
      <c r="A84" s="206">
        <v>74</v>
      </c>
      <c r="B84" s="218" t="s">
        <v>47</v>
      </c>
      <c r="C84" s="210" t="s">
        <v>120</v>
      </c>
      <c r="D84" s="211">
        <v>45561</v>
      </c>
      <c r="E84" s="210">
        <v>2683.75</v>
      </c>
      <c r="F84" s="210">
        <v>2698.2000000000003</v>
      </c>
      <c r="G84" s="212">
        <v>2664.5500000000006</v>
      </c>
      <c r="H84" s="212">
        <v>2645.3500000000004</v>
      </c>
      <c r="I84" s="212">
        <v>2611.7000000000007</v>
      </c>
      <c r="J84" s="212">
        <v>2717.4000000000005</v>
      </c>
      <c r="K84" s="212">
        <v>2751.05</v>
      </c>
      <c r="L84" s="212">
        <v>2770.2500000000005</v>
      </c>
      <c r="M84" s="213">
        <v>2731.85</v>
      </c>
      <c r="N84" s="213">
        <v>2679</v>
      </c>
      <c r="O84" s="213">
        <v>8127500</v>
      </c>
      <c r="P84" s="214">
        <v>4.1698841698841697E-3</v>
      </c>
    </row>
    <row r="85" spans="1:16" ht="12.75" customHeight="1">
      <c r="A85" s="206">
        <v>75</v>
      </c>
      <c r="B85" s="218" t="s">
        <v>82</v>
      </c>
      <c r="C85" s="210" t="s">
        <v>121</v>
      </c>
      <c r="D85" s="211">
        <v>45561</v>
      </c>
      <c r="E85" s="210">
        <v>644.35</v>
      </c>
      <c r="F85" s="210">
        <v>647.68333333333339</v>
      </c>
      <c r="G85" s="212">
        <v>635.81666666666683</v>
      </c>
      <c r="H85" s="212">
        <v>627.28333333333342</v>
      </c>
      <c r="I85" s="212">
        <v>615.41666666666686</v>
      </c>
      <c r="J85" s="212">
        <v>656.21666666666681</v>
      </c>
      <c r="K85" s="212">
        <v>668.08333333333337</v>
      </c>
      <c r="L85" s="212">
        <v>676.61666666666679</v>
      </c>
      <c r="M85" s="213">
        <v>659.55</v>
      </c>
      <c r="N85" s="213">
        <v>639.15</v>
      </c>
      <c r="O85" s="213">
        <v>8893750</v>
      </c>
      <c r="P85" s="214">
        <v>1.252312508894265E-2</v>
      </c>
    </row>
    <row r="86" spans="1:16" ht="12.75" customHeight="1">
      <c r="A86" s="206">
        <v>76</v>
      </c>
      <c r="B86" s="218" t="s">
        <v>40</v>
      </c>
      <c r="C86" s="217" t="s">
        <v>122</v>
      </c>
      <c r="D86" s="211">
        <v>45561</v>
      </c>
      <c r="E86" s="210">
        <v>4611.8999999999996</v>
      </c>
      <c r="F86" s="210">
        <v>4643.6500000000005</v>
      </c>
      <c r="G86" s="212">
        <v>4562.8000000000011</v>
      </c>
      <c r="H86" s="212">
        <v>4513.7000000000007</v>
      </c>
      <c r="I86" s="212">
        <v>4432.8500000000013</v>
      </c>
      <c r="J86" s="212">
        <v>4692.7500000000009</v>
      </c>
      <c r="K86" s="212">
        <v>4773.6000000000013</v>
      </c>
      <c r="L86" s="212">
        <v>4822.7000000000007</v>
      </c>
      <c r="M86" s="213">
        <v>4724.5</v>
      </c>
      <c r="N86" s="213">
        <v>4594.55</v>
      </c>
      <c r="O86" s="213">
        <v>13284000</v>
      </c>
      <c r="P86" s="214">
        <v>1.9877006702443745E-2</v>
      </c>
    </row>
    <row r="87" spans="1:16" ht="12.75" customHeight="1">
      <c r="A87" s="206">
        <v>77</v>
      </c>
      <c r="B87" s="218" t="s">
        <v>40</v>
      </c>
      <c r="C87" s="210" t="s">
        <v>123</v>
      </c>
      <c r="D87" s="211">
        <v>45561</v>
      </c>
      <c r="E87" s="210">
        <v>1960.05</v>
      </c>
      <c r="F87" s="210">
        <v>1951.3833333333332</v>
      </c>
      <c r="G87" s="212">
        <v>1934.6666666666665</v>
      </c>
      <c r="H87" s="212">
        <v>1909.2833333333333</v>
      </c>
      <c r="I87" s="212">
        <v>1892.5666666666666</v>
      </c>
      <c r="J87" s="212">
        <v>1976.7666666666664</v>
      </c>
      <c r="K87" s="212">
        <v>1993.4833333333331</v>
      </c>
      <c r="L87" s="212">
        <v>2018.8666666666663</v>
      </c>
      <c r="M87" s="213">
        <v>1968.1</v>
      </c>
      <c r="N87" s="213">
        <v>1926</v>
      </c>
      <c r="O87" s="213">
        <v>8359500</v>
      </c>
      <c r="P87" s="214">
        <v>7.9580394284680771E-3</v>
      </c>
    </row>
    <row r="88" spans="1:16" ht="12.75" customHeight="1">
      <c r="A88" s="206">
        <v>78</v>
      </c>
      <c r="B88" s="218" t="s">
        <v>85</v>
      </c>
      <c r="C88" s="210" t="s">
        <v>124</v>
      </c>
      <c r="D88" s="211">
        <v>45561</v>
      </c>
      <c r="E88" s="210">
        <v>1778.45</v>
      </c>
      <c r="F88" s="210">
        <v>1782.1833333333334</v>
      </c>
      <c r="G88" s="212">
        <v>1767.9666666666667</v>
      </c>
      <c r="H88" s="212">
        <v>1757.4833333333333</v>
      </c>
      <c r="I88" s="212">
        <v>1743.2666666666667</v>
      </c>
      <c r="J88" s="212">
        <v>1792.6666666666667</v>
      </c>
      <c r="K88" s="212">
        <v>1806.8833333333334</v>
      </c>
      <c r="L88" s="212">
        <v>1817.3666666666668</v>
      </c>
      <c r="M88" s="213">
        <v>1796.4</v>
      </c>
      <c r="N88" s="213">
        <v>1771.7</v>
      </c>
      <c r="O88" s="213">
        <v>15099000</v>
      </c>
      <c r="P88" s="214">
        <v>1.1987144901358231E-2</v>
      </c>
    </row>
    <row r="89" spans="1:16" ht="12.75" customHeight="1">
      <c r="A89" s="206">
        <v>79</v>
      </c>
      <c r="B89" s="218" t="s">
        <v>66</v>
      </c>
      <c r="C89" s="210" t="s">
        <v>125</v>
      </c>
      <c r="D89" s="211">
        <v>45561</v>
      </c>
      <c r="E89" s="210">
        <v>4402.75</v>
      </c>
      <c r="F89" s="210">
        <v>4420.2666666666673</v>
      </c>
      <c r="G89" s="212">
        <v>4366.5833333333348</v>
      </c>
      <c r="H89" s="212">
        <v>4330.4166666666679</v>
      </c>
      <c r="I89" s="212">
        <v>4276.7333333333354</v>
      </c>
      <c r="J89" s="212">
        <v>4456.4333333333343</v>
      </c>
      <c r="K89" s="212">
        <v>4510.1166666666668</v>
      </c>
      <c r="L89" s="212">
        <v>4546.2833333333338</v>
      </c>
      <c r="M89" s="213">
        <v>4473.95</v>
      </c>
      <c r="N89" s="213">
        <v>4384.1000000000004</v>
      </c>
      <c r="O89" s="213">
        <v>2574750</v>
      </c>
      <c r="P89" s="214">
        <v>-2.8029445073612685E-2</v>
      </c>
    </row>
    <row r="90" spans="1:16" ht="12.75" customHeight="1">
      <c r="A90" s="206">
        <v>80</v>
      </c>
      <c r="B90" s="218" t="s">
        <v>61</v>
      </c>
      <c r="C90" s="210" t="s">
        <v>126</v>
      </c>
      <c r="D90" s="211">
        <v>45561</v>
      </c>
      <c r="E90" s="210">
        <v>1647.25</v>
      </c>
      <c r="F90" s="210">
        <v>1649.1333333333332</v>
      </c>
      <c r="G90" s="212">
        <v>1642.8166666666664</v>
      </c>
      <c r="H90" s="212">
        <v>1638.3833333333332</v>
      </c>
      <c r="I90" s="212">
        <v>1632.0666666666664</v>
      </c>
      <c r="J90" s="212">
        <v>1653.5666666666664</v>
      </c>
      <c r="K90" s="212">
        <v>1659.883333333333</v>
      </c>
      <c r="L90" s="212">
        <v>1664.3166666666664</v>
      </c>
      <c r="M90" s="213">
        <v>1655.45</v>
      </c>
      <c r="N90" s="213">
        <v>1644.7</v>
      </c>
      <c r="O90" s="213">
        <v>164467050</v>
      </c>
      <c r="P90" s="214">
        <v>4.2153861594821095E-4</v>
      </c>
    </row>
    <row r="91" spans="1:16" ht="12.75" customHeight="1">
      <c r="A91" s="206">
        <v>81</v>
      </c>
      <c r="B91" s="218" t="s">
        <v>66</v>
      </c>
      <c r="C91" s="210" t="s">
        <v>127</v>
      </c>
      <c r="D91" s="211">
        <v>45561</v>
      </c>
      <c r="E91" s="210">
        <v>702.45</v>
      </c>
      <c r="F91" s="210">
        <v>702.5333333333333</v>
      </c>
      <c r="G91" s="212">
        <v>698.26666666666665</v>
      </c>
      <c r="H91" s="212">
        <v>694.08333333333337</v>
      </c>
      <c r="I91" s="212">
        <v>689.81666666666672</v>
      </c>
      <c r="J91" s="212">
        <v>706.71666666666658</v>
      </c>
      <c r="K91" s="212">
        <v>710.98333333333323</v>
      </c>
      <c r="L91" s="212">
        <v>715.16666666666652</v>
      </c>
      <c r="M91" s="213">
        <v>706.8</v>
      </c>
      <c r="N91" s="213">
        <v>698.35</v>
      </c>
      <c r="O91" s="213">
        <v>23461900</v>
      </c>
      <c r="P91" s="214">
        <v>4.9397293972939731E-2</v>
      </c>
    </row>
    <row r="92" spans="1:16" ht="12.75" customHeight="1">
      <c r="A92" s="206">
        <v>82</v>
      </c>
      <c r="B92" s="218" t="s">
        <v>54</v>
      </c>
      <c r="C92" s="210" t="s">
        <v>128</v>
      </c>
      <c r="D92" s="211">
        <v>45561</v>
      </c>
      <c r="E92" s="210">
        <v>5663.05</v>
      </c>
      <c r="F92" s="210">
        <v>5669.9833333333336</v>
      </c>
      <c r="G92" s="212">
        <v>5614.0666666666675</v>
      </c>
      <c r="H92" s="212">
        <v>5565.0833333333339</v>
      </c>
      <c r="I92" s="212">
        <v>5509.1666666666679</v>
      </c>
      <c r="J92" s="212">
        <v>5718.9666666666672</v>
      </c>
      <c r="K92" s="212">
        <v>5774.8833333333332</v>
      </c>
      <c r="L92" s="212">
        <v>5823.8666666666668</v>
      </c>
      <c r="M92" s="213">
        <v>5725.9</v>
      </c>
      <c r="N92" s="213">
        <v>5621</v>
      </c>
      <c r="O92" s="213">
        <v>4107750</v>
      </c>
      <c r="P92" s="214">
        <v>-4.6523461636317374E-3</v>
      </c>
    </row>
    <row r="93" spans="1:16" ht="12.75" customHeight="1">
      <c r="A93" s="206">
        <v>83</v>
      </c>
      <c r="B93" s="218" t="s">
        <v>129</v>
      </c>
      <c r="C93" s="210" t="s">
        <v>130</v>
      </c>
      <c r="D93" s="211">
        <v>45561</v>
      </c>
      <c r="E93" s="210">
        <v>649.6</v>
      </c>
      <c r="F93" s="210">
        <v>652.2833333333333</v>
      </c>
      <c r="G93" s="212">
        <v>644.06666666666661</v>
      </c>
      <c r="H93" s="212">
        <v>638.5333333333333</v>
      </c>
      <c r="I93" s="212">
        <v>630.31666666666661</v>
      </c>
      <c r="J93" s="212">
        <v>657.81666666666661</v>
      </c>
      <c r="K93" s="212">
        <v>666.0333333333333</v>
      </c>
      <c r="L93" s="212">
        <v>671.56666666666661</v>
      </c>
      <c r="M93" s="213">
        <v>660.5</v>
      </c>
      <c r="N93" s="213">
        <v>646.75</v>
      </c>
      <c r="O93" s="213">
        <v>45537800</v>
      </c>
      <c r="P93" s="214">
        <v>3.5528954824742921E-2</v>
      </c>
    </row>
    <row r="94" spans="1:16" ht="12.75" customHeight="1">
      <c r="A94" s="206">
        <v>84</v>
      </c>
      <c r="B94" s="218" t="s">
        <v>129</v>
      </c>
      <c r="C94" s="216" t="s">
        <v>131</v>
      </c>
      <c r="D94" s="211">
        <v>45561</v>
      </c>
      <c r="E94" s="210">
        <v>308.14999999999998</v>
      </c>
      <c r="F94" s="210">
        <v>308.84999999999997</v>
      </c>
      <c r="G94" s="212">
        <v>305.69999999999993</v>
      </c>
      <c r="H94" s="212">
        <v>303.24999999999994</v>
      </c>
      <c r="I94" s="212">
        <v>300.09999999999991</v>
      </c>
      <c r="J94" s="212">
        <v>311.29999999999995</v>
      </c>
      <c r="K94" s="212">
        <v>314.44999999999993</v>
      </c>
      <c r="L94" s="212">
        <v>316.89999999999998</v>
      </c>
      <c r="M94" s="213">
        <v>312</v>
      </c>
      <c r="N94" s="213">
        <v>306.39999999999998</v>
      </c>
      <c r="O94" s="213">
        <v>39606900</v>
      </c>
      <c r="P94" s="214">
        <v>-5.1254742727817344E-3</v>
      </c>
    </row>
    <row r="95" spans="1:16" ht="12.75" customHeight="1">
      <c r="A95" s="206">
        <v>85</v>
      </c>
      <c r="B95" s="218" t="s">
        <v>82</v>
      </c>
      <c r="C95" s="210" t="s">
        <v>132</v>
      </c>
      <c r="D95" s="211">
        <v>45561</v>
      </c>
      <c r="E95" s="210">
        <v>410.95</v>
      </c>
      <c r="F95" s="210">
        <v>418.8</v>
      </c>
      <c r="G95" s="212">
        <v>400.6</v>
      </c>
      <c r="H95" s="212">
        <v>390.25</v>
      </c>
      <c r="I95" s="212">
        <v>372.05</v>
      </c>
      <c r="J95" s="212">
        <v>429.15000000000003</v>
      </c>
      <c r="K95" s="212">
        <v>447.34999999999997</v>
      </c>
      <c r="L95" s="212">
        <v>457.70000000000005</v>
      </c>
      <c r="M95" s="213">
        <v>437</v>
      </c>
      <c r="N95" s="213">
        <v>408.45</v>
      </c>
      <c r="O95" s="213">
        <v>59243400</v>
      </c>
      <c r="P95" s="214">
        <v>1.011635534992922E-2</v>
      </c>
    </row>
    <row r="96" spans="1:16" ht="12.75" customHeight="1">
      <c r="A96" s="206">
        <v>86</v>
      </c>
      <c r="B96" s="218" t="s">
        <v>57</v>
      </c>
      <c r="C96" s="210" t="s">
        <v>133</v>
      </c>
      <c r="D96" s="211">
        <v>45561</v>
      </c>
      <c r="E96" s="210">
        <v>2913.7</v>
      </c>
      <c r="F96" s="210">
        <v>2924.4333333333329</v>
      </c>
      <c r="G96" s="212">
        <v>2895.9166666666661</v>
      </c>
      <c r="H96" s="212">
        <v>2878.1333333333332</v>
      </c>
      <c r="I96" s="212">
        <v>2849.6166666666663</v>
      </c>
      <c r="J96" s="212">
        <v>2942.2166666666658</v>
      </c>
      <c r="K96" s="212">
        <v>2970.7333333333331</v>
      </c>
      <c r="L96" s="212">
        <v>2988.5166666666655</v>
      </c>
      <c r="M96" s="213">
        <v>2952.95</v>
      </c>
      <c r="N96" s="213">
        <v>2906.65</v>
      </c>
      <c r="O96" s="213">
        <v>14276400</v>
      </c>
      <c r="P96" s="214">
        <v>2.6758812498683129E-3</v>
      </c>
    </row>
    <row r="97" spans="1:16" ht="12.75" customHeight="1">
      <c r="A97" s="206">
        <v>87</v>
      </c>
      <c r="B97" s="218" t="s">
        <v>61</v>
      </c>
      <c r="C97" s="210" t="s">
        <v>134</v>
      </c>
      <c r="D97" s="211">
        <v>45561</v>
      </c>
      <c r="E97" s="210">
        <v>1234.05</v>
      </c>
      <c r="F97" s="210">
        <v>1232.8500000000001</v>
      </c>
      <c r="G97" s="212">
        <v>1227.4500000000003</v>
      </c>
      <c r="H97" s="212">
        <v>1220.8500000000001</v>
      </c>
      <c r="I97" s="212">
        <v>1215.4500000000003</v>
      </c>
      <c r="J97" s="212">
        <v>1239.4500000000003</v>
      </c>
      <c r="K97" s="212">
        <v>1244.8500000000004</v>
      </c>
      <c r="L97" s="212">
        <v>1251.4500000000003</v>
      </c>
      <c r="M97" s="213">
        <v>1238.25</v>
      </c>
      <c r="N97" s="213">
        <v>1226.25</v>
      </c>
      <c r="O97" s="213">
        <v>80216500</v>
      </c>
      <c r="P97" s="214">
        <v>5.3398415237254797E-2</v>
      </c>
    </row>
    <row r="98" spans="1:16" ht="12.75" customHeight="1">
      <c r="A98" s="206">
        <v>88</v>
      </c>
      <c r="B98" s="218" t="s">
        <v>66</v>
      </c>
      <c r="C98" s="210" t="s">
        <v>135</v>
      </c>
      <c r="D98" s="211">
        <v>45561</v>
      </c>
      <c r="E98" s="210">
        <v>2133.15</v>
      </c>
      <c r="F98" s="210">
        <v>2145.5333333333333</v>
      </c>
      <c r="G98" s="212">
        <v>2115.0666666666666</v>
      </c>
      <c r="H98" s="212">
        <v>2096.9833333333331</v>
      </c>
      <c r="I98" s="212">
        <v>2066.5166666666664</v>
      </c>
      <c r="J98" s="212">
        <v>2163.6166666666668</v>
      </c>
      <c r="K98" s="212">
        <v>2194.083333333333</v>
      </c>
      <c r="L98" s="212">
        <v>2212.166666666667</v>
      </c>
      <c r="M98" s="213">
        <v>2176</v>
      </c>
      <c r="N98" s="213">
        <v>2127.4499999999998</v>
      </c>
      <c r="O98" s="213">
        <v>4915000</v>
      </c>
      <c r="P98" s="214">
        <v>-9.2723241281999595E-3</v>
      </c>
    </row>
    <row r="99" spans="1:16" ht="12.75" customHeight="1">
      <c r="A99" s="206">
        <v>89</v>
      </c>
      <c r="B99" s="218" t="s">
        <v>66</v>
      </c>
      <c r="C99" s="210" t="s">
        <v>136</v>
      </c>
      <c r="D99" s="211">
        <v>45561</v>
      </c>
      <c r="E99" s="210">
        <v>752.05</v>
      </c>
      <c r="F99" s="210">
        <v>752.94999999999993</v>
      </c>
      <c r="G99" s="212">
        <v>743.89999999999986</v>
      </c>
      <c r="H99" s="212">
        <v>735.74999999999989</v>
      </c>
      <c r="I99" s="212">
        <v>726.69999999999982</v>
      </c>
      <c r="J99" s="212">
        <v>761.09999999999991</v>
      </c>
      <c r="K99" s="212">
        <v>770.14999999999986</v>
      </c>
      <c r="L99" s="212">
        <v>778.3</v>
      </c>
      <c r="M99" s="213">
        <v>762</v>
      </c>
      <c r="N99" s="213">
        <v>744.8</v>
      </c>
      <c r="O99" s="213">
        <v>13029000</v>
      </c>
      <c r="P99" s="214">
        <v>3.4658040665434381E-3</v>
      </c>
    </row>
    <row r="100" spans="1:16" ht="12.75" customHeight="1">
      <c r="A100" s="206">
        <v>90</v>
      </c>
      <c r="B100" s="218" t="s">
        <v>77</v>
      </c>
      <c r="C100" s="210" t="s">
        <v>137</v>
      </c>
      <c r="D100" s="211">
        <v>45561</v>
      </c>
      <c r="E100" s="210">
        <v>13.16</v>
      </c>
      <c r="F100" s="210">
        <v>13.346666666666666</v>
      </c>
      <c r="G100" s="212">
        <v>12.883333333333331</v>
      </c>
      <c r="H100" s="212">
        <v>12.606666666666666</v>
      </c>
      <c r="I100" s="212">
        <v>12.143333333333331</v>
      </c>
      <c r="J100" s="212">
        <v>13.623333333333331</v>
      </c>
      <c r="K100" s="212">
        <v>14.086666666666666</v>
      </c>
      <c r="L100" s="212">
        <v>14.363333333333332</v>
      </c>
      <c r="M100" s="213">
        <v>13.81</v>
      </c>
      <c r="N100" s="213">
        <v>13.07</v>
      </c>
      <c r="O100" s="213">
        <v>4819560000</v>
      </c>
      <c r="P100" s="214">
        <v>-4.058522069763597E-3</v>
      </c>
    </row>
    <row r="101" spans="1:16" ht="12.75" customHeight="1">
      <c r="A101" s="206">
        <v>91</v>
      </c>
      <c r="B101" s="218" t="s">
        <v>66</v>
      </c>
      <c r="C101" s="210" t="s">
        <v>138</v>
      </c>
      <c r="D101" s="211">
        <v>45561</v>
      </c>
      <c r="E101" s="210">
        <v>108.15</v>
      </c>
      <c r="F101" s="210">
        <v>108.89999999999999</v>
      </c>
      <c r="G101" s="212">
        <v>107.16999999999999</v>
      </c>
      <c r="H101" s="212">
        <v>106.19</v>
      </c>
      <c r="I101" s="212">
        <v>104.46</v>
      </c>
      <c r="J101" s="212">
        <v>109.87999999999998</v>
      </c>
      <c r="K101" s="212">
        <v>111.60999999999997</v>
      </c>
      <c r="L101" s="212">
        <v>112.58999999999997</v>
      </c>
      <c r="M101" s="213">
        <v>110.63</v>
      </c>
      <c r="N101" s="213">
        <v>107.92</v>
      </c>
      <c r="O101" s="213">
        <v>113765000</v>
      </c>
      <c r="P101" s="214">
        <v>1.3180745424589215E-2</v>
      </c>
    </row>
    <row r="102" spans="1:16" ht="12.75" customHeight="1">
      <c r="A102" s="206">
        <v>92</v>
      </c>
      <c r="B102" s="218" t="s">
        <v>61</v>
      </c>
      <c r="C102" s="216" t="s">
        <v>139</v>
      </c>
      <c r="D102" s="211">
        <v>45561</v>
      </c>
      <c r="E102" s="210">
        <v>71.16</v>
      </c>
      <c r="F102" s="210">
        <v>71.589999999999989</v>
      </c>
      <c r="G102" s="212">
        <v>70.269999999999982</v>
      </c>
      <c r="H102" s="212">
        <v>69.38</v>
      </c>
      <c r="I102" s="212">
        <v>68.059999999999988</v>
      </c>
      <c r="J102" s="212">
        <v>72.479999999999976</v>
      </c>
      <c r="K102" s="212">
        <v>73.8</v>
      </c>
      <c r="L102" s="212">
        <v>74.689999999999969</v>
      </c>
      <c r="M102" s="213">
        <v>72.91</v>
      </c>
      <c r="N102" s="213">
        <v>70.7</v>
      </c>
      <c r="O102" s="213">
        <v>520500000</v>
      </c>
      <c r="P102" s="214">
        <v>2.8895049739811121E-2</v>
      </c>
    </row>
    <row r="103" spans="1:16" ht="12.75" customHeight="1">
      <c r="A103" s="206">
        <v>93</v>
      </c>
      <c r="B103" s="218" t="s">
        <v>185</v>
      </c>
      <c r="C103" s="210" t="s">
        <v>140</v>
      </c>
      <c r="D103" s="211">
        <v>45561</v>
      </c>
      <c r="E103" s="210">
        <v>212.51</v>
      </c>
      <c r="F103" s="210">
        <v>213.70666666666668</v>
      </c>
      <c r="G103" s="212">
        <v>210.03333333333336</v>
      </c>
      <c r="H103" s="212">
        <v>207.55666666666667</v>
      </c>
      <c r="I103" s="212">
        <v>203.88333333333335</v>
      </c>
      <c r="J103" s="212">
        <v>216.18333333333337</v>
      </c>
      <c r="K103" s="212">
        <v>219.85666666666671</v>
      </c>
      <c r="L103" s="212">
        <v>222.33333333333337</v>
      </c>
      <c r="M103" s="213">
        <v>217.38</v>
      </c>
      <c r="N103" s="213">
        <v>211.23</v>
      </c>
      <c r="O103" s="213">
        <v>64683750</v>
      </c>
      <c r="P103" s="214">
        <v>-1.4680680909402491E-2</v>
      </c>
    </row>
    <row r="104" spans="1:16" ht="12.75" customHeight="1">
      <c r="A104" s="206">
        <v>94</v>
      </c>
      <c r="B104" s="218" t="s">
        <v>82</v>
      </c>
      <c r="C104" s="217" t="s">
        <v>141</v>
      </c>
      <c r="D104" s="211">
        <v>45561</v>
      </c>
      <c r="E104" s="210">
        <v>523.29999999999995</v>
      </c>
      <c r="F104" s="210">
        <v>527.65</v>
      </c>
      <c r="G104" s="212">
        <v>516.65</v>
      </c>
      <c r="H104" s="212">
        <v>510</v>
      </c>
      <c r="I104" s="212">
        <v>499</v>
      </c>
      <c r="J104" s="212">
        <v>534.29999999999995</v>
      </c>
      <c r="K104" s="212">
        <v>545.29999999999995</v>
      </c>
      <c r="L104" s="212">
        <v>551.94999999999993</v>
      </c>
      <c r="M104" s="213">
        <v>538.65</v>
      </c>
      <c r="N104" s="213">
        <v>521</v>
      </c>
      <c r="O104" s="213">
        <v>13393875</v>
      </c>
      <c r="P104" s="214">
        <v>2.7531645569620254E-2</v>
      </c>
    </row>
    <row r="105" spans="1:16" ht="12.75" customHeight="1">
      <c r="A105" s="206">
        <v>95</v>
      </c>
      <c r="B105" s="218" t="s">
        <v>114</v>
      </c>
      <c r="C105" s="210" t="s">
        <v>142</v>
      </c>
      <c r="D105" s="211">
        <v>45561</v>
      </c>
      <c r="E105" s="210">
        <v>685.2</v>
      </c>
      <c r="F105" s="210">
        <v>688.30000000000007</v>
      </c>
      <c r="G105" s="212">
        <v>679.90000000000009</v>
      </c>
      <c r="H105" s="212">
        <v>674.6</v>
      </c>
      <c r="I105" s="212">
        <v>666.2</v>
      </c>
      <c r="J105" s="212">
        <v>693.60000000000014</v>
      </c>
      <c r="K105" s="212">
        <v>702</v>
      </c>
      <c r="L105" s="212">
        <v>707.30000000000018</v>
      </c>
      <c r="M105" s="213">
        <v>696.7</v>
      </c>
      <c r="N105" s="213">
        <v>683</v>
      </c>
      <c r="O105" s="213">
        <v>19283000</v>
      </c>
      <c r="P105" s="214">
        <v>-1.5872205777278759E-2</v>
      </c>
    </row>
    <row r="106" spans="1:16" ht="12.75" customHeight="1">
      <c r="A106" s="206">
        <v>96</v>
      </c>
      <c r="B106" s="218" t="s">
        <v>57</v>
      </c>
      <c r="C106" s="215" t="s">
        <v>143</v>
      </c>
      <c r="D106" s="211" t="e">
        <v>#N/A</v>
      </c>
      <c r="E106" s="210" t="e">
        <v>#N/A</v>
      </c>
      <c r="F106" s="210" t="e">
        <v>#N/A</v>
      </c>
      <c r="G106" s="212" t="e">
        <v>#N/A</v>
      </c>
      <c r="H106" s="212" t="e">
        <v>#N/A</v>
      </c>
      <c r="I106" s="212" t="e">
        <v>#N/A</v>
      </c>
      <c r="J106" s="212" t="e">
        <v>#N/A</v>
      </c>
      <c r="K106" s="212" t="e">
        <v>#N/A</v>
      </c>
      <c r="L106" s="212" t="e">
        <v>#N/A</v>
      </c>
      <c r="M106" s="213" t="e">
        <v>#N/A</v>
      </c>
      <c r="N106" s="213" t="e">
        <v>#N/A</v>
      </c>
      <c r="O106" s="213" t="e">
        <v>#N/A</v>
      </c>
      <c r="P106" s="214" t="e">
        <v>#N/A</v>
      </c>
    </row>
    <row r="107" spans="1:16" ht="12.75" customHeight="1">
      <c r="A107" s="206">
        <v>97</v>
      </c>
      <c r="B107" s="218" t="s">
        <v>114</v>
      </c>
      <c r="C107" s="217" t="s">
        <v>144</v>
      </c>
      <c r="D107" s="211">
        <v>45561</v>
      </c>
      <c r="E107" s="210">
        <v>3111.25</v>
      </c>
      <c r="F107" s="210">
        <v>3122.3833333333332</v>
      </c>
      <c r="G107" s="212">
        <v>3079.7666666666664</v>
      </c>
      <c r="H107" s="212">
        <v>3048.2833333333333</v>
      </c>
      <c r="I107" s="212">
        <v>3005.6666666666665</v>
      </c>
      <c r="J107" s="212">
        <v>3153.8666666666663</v>
      </c>
      <c r="K107" s="212">
        <v>3196.4833333333331</v>
      </c>
      <c r="L107" s="212">
        <v>3227.9666666666662</v>
      </c>
      <c r="M107" s="213">
        <v>3165</v>
      </c>
      <c r="N107" s="213">
        <v>3090.9</v>
      </c>
      <c r="O107" s="213">
        <v>1516800</v>
      </c>
      <c r="P107" s="214">
        <v>4.3334709038382171E-2</v>
      </c>
    </row>
    <row r="108" spans="1:16" ht="12.75" customHeight="1">
      <c r="A108" s="206">
        <v>98</v>
      </c>
      <c r="B108" s="218" t="s">
        <v>61</v>
      </c>
      <c r="C108" s="210" t="s">
        <v>145</v>
      </c>
      <c r="D108" s="211">
        <v>45561</v>
      </c>
      <c r="E108" s="210">
        <v>4903.7</v>
      </c>
      <c r="F108" s="210">
        <v>4898.95</v>
      </c>
      <c r="G108" s="212">
        <v>4864.8999999999996</v>
      </c>
      <c r="H108" s="212">
        <v>4826.0999999999995</v>
      </c>
      <c r="I108" s="212">
        <v>4792.0499999999993</v>
      </c>
      <c r="J108" s="212">
        <v>4937.75</v>
      </c>
      <c r="K108" s="212">
        <v>4971.8000000000011</v>
      </c>
      <c r="L108" s="212">
        <v>5010.6000000000004</v>
      </c>
      <c r="M108" s="213">
        <v>4933</v>
      </c>
      <c r="N108" s="213">
        <v>4860.1499999999996</v>
      </c>
      <c r="O108" s="213">
        <v>10384500</v>
      </c>
      <c r="P108" s="214">
        <v>-1.3002195546177753E-2</v>
      </c>
    </row>
    <row r="109" spans="1:16" ht="12.75" customHeight="1">
      <c r="A109" s="206">
        <v>99</v>
      </c>
      <c r="B109" s="218" t="s">
        <v>77</v>
      </c>
      <c r="C109" s="210" t="s">
        <v>146</v>
      </c>
      <c r="D109" s="211">
        <v>45561</v>
      </c>
      <c r="E109" s="210">
        <v>1425.05</v>
      </c>
      <c r="F109" s="210">
        <v>1430.2833333333335</v>
      </c>
      <c r="G109" s="212">
        <v>1416.7666666666671</v>
      </c>
      <c r="H109" s="212">
        <v>1408.4833333333336</v>
      </c>
      <c r="I109" s="212">
        <v>1394.9666666666672</v>
      </c>
      <c r="J109" s="212">
        <v>1438.5666666666671</v>
      </c>
      <c r="K109" s="212">
        <v>1452.0833333333335</v>
      </c>
      <c r="L109" s="212">
        <v>1460.366666666667</v>
      </c>
      <c r="M109" s="213">
        <v>1443.8</v>
      </c>
      <c r="N109" s="213">
        <v>1422</v>
      </c>
      <c r="O109" s="213">
        <v>35224500</v>
      </c>
      <c r="P109" s="214">
        <v>2.5339116260115271E-2</v>
      </c>
    </row>
    <row r="110" spans="1:16" ht="12.75" customHeight="1">
      <c r="A110" s="206">
        <v>100</v>
      </c>
      <c r="B110" s="218" t="s">
        <v>85</v>
      </c>
      <c r="C110" s="210" t="s">
        <v>147</v>
      </c>
      <c r="D110" s="211">
        <v>45561</v>
      </c>
      <c r="E110" s="210">
        <v>428.85</v>
      </c>
      <c r="F110" s="210">
        <v>430.48333333333335</v>
      </c>
      <c r="G110" s="212">
        <v>423.86666666666667</v>
      </c>
      <c r="H110" s="212">
        <v>418.88333333333333</v>
      </c>
      <c r="I110" s="212">
        <v>412.26666666666665</v>
      </c>
      <c r="J110" s="212">
        <v>435.4666666666667</v>
      </c>
      <c r="K110" s="212">
        <v>442.08333333333337</v>
      </c>
      <c r="L110" s="212">
        <v>447.06666666666672</v>
      </c>
      <c r="M110" s="213">
        <v>437.1</v>
      </c>
      <c r="N110" s="213">
        <v>425.5</v>
      </c>
      <c r="O110" s="213">
        <v>80784000</v>
      </c>
      <c r="P110" s="214">
        <v>-1.8506278916060808E-2</v>
      </c>
    </row>
    <row r="111" spans="1:16" ht="12.75" customHeight="1">
      <c r="A111" s="206">
        <v>101</v>
      </c>
      <c r="B111" s="218" t="s">
        <v>82</v>
      </c>
      <c r="C111" s="210" t="s">
        <v>148</v>
      </c>
      <c r="D111" s="211">
        <v>45561</v>
      </c>
      <c r="E111" s="210">
        <v>1916.35</v>
      </c>
      <c r="F111" s="210">
        <v>1919.9833333333333</v>
      </c>
      <c r="G111" s="212">
        <v>1907.0666666666666</v>
      </c>
      <c r="H111" s="212">
        <v>1897.7833333333333</v>
      </c>
      <c r="I111" s="212">
        <v>1884.8666666666666</v>
      </c>
      <c r="J111" s="212">
        <v>1929.2666666666667</v>
      </c>
      <c r="K111" s="212">
        <v>1942.1833333333332</v>
      </c>
      <c r="L111" s="212">
        <v>1951.4666666666667</v>
      </c>
      <c r="M111" s="213">
        <v>1932.9</v>
      </c>
      <c r="N111" s="213">
        <v>1910.7</v>
      </c>
      <c r="O111" s="213">
        <v>44298000</v>
      </c>
      <c r="P111" s="214">
        <v>1.5785515115937777E-2</v>
      </c>
    </row>
    <row r="112" spans="1:16" ht="12.75" customHeight="1">
      <c r="A112" s="206">
        <v>102</v>
      </c>
      <c r="B112" s="218" t="s">
        <v>42</v>
      </c>
      <c r="C112" s="210" t="s">
        <v>150</v>
      </c>
      <c r="D112" s="211">
        <v>45561</v>
      </c>
      <c r="E112" s="210">
        <v>169.97</v>
      </c>
      <c r="F112" s="210">
        <v>172.45333333333329</v>
      </c>
      <c r="G112" s="212">
        <v>166.70666666666659</v>
      </c>
      <c r="H112" s="212">
        <v>163.4433333333333</v>
      </c>
      <c r="I112" s="212">
        <v>157.6966666666666</v>
      </c>
      <c r="J112" s="212">
        <v>175.71666666666658</v>
      </c>
      <c r="K112" s="212">
        <v>181.46333333333331</v>
      </c>
      <c r="L112" s="212">
        <v>184.72666666666657</v>
      </c>
      <c r="M112" s="213">
        <v>178.2</v>
      </c>
      <c r="N112" s="213">
        <v>169.19</v>
      </c>
      <c r="O112" s="213">
        <v>200523375</v>
      </c>
      <c r="P112" s="214">
        <v>2.5479294956495726E-2</v>
      </c>
    </row>
    <row r="113" spans="1:16" ht="12.75" customHeight="1">
      <c r="A113" s="206">
        <v>103</v>
      </c>
      <c r="B113" s="218" t="s">
        <v>114</v>
      </c>
      <c r="C113" s="217" t="s">
        <v>151</v>
      </c>
      <c r="D113" s="211">
        <v>45561</v>
      </c>
      <c r="E113" s="210">
        <v>1436.45</v>
      </c>
      <c r="F113" s="210">
        <v>1438.5666666666668</v>
      </c>
      <c r="G113" s="212">
        <v>1420.9833333333336</v>
      </c>
      <c r="H113" s="212">
        <v>1405.5166666666667</v>
      </c>
      <c r="I113" s="212">
        <v>1387.9333333333334</v>
      </c>
      <c r="J113" s="212">
        <v>1454.0333333333338</v>
      </c>
      <c r="K113" s="212">
        <v>1471.6166666666672</v>
      </c>
      <c r="L113" s="212">
        <v>1487.0833333333339</v>
      </c>
      <c r="M113" s="213">
        <v>1456.15</v>
      </c>
      <c r="N113" s="213">
        <v>1423.1</v>
      </c>
      <c r="O113" s="213">
        <v>2844400</v>
      </c>
      <c r="P113" s="214">
        <v>-4.6415341032904775E-2</v>
      </c>
    </row>
    <row r="114" spans="1:16" ht="12.75" customHeight="1">
      <c r="A114" s="206">
        <v>104</v>
      </c>
      <c r="B114" s="218" t="s">
        <v>57</v>
      </c>
      <c r="C114" s="210" t="s">
        <v>152</v>
      </c>
      <c r="D114" s="211">
        <v>45561</v>
      </c>
      <c r="E114" s="210">
        <v>923.65</v>
      </c>
      <c r="F114" s="210">
        <v>927.44999999999993</v>
      </c>
      <c r="G114" s="212">
        <v>917.54999999999984</v>
      </c>
      <c r="H114" s="212">
        <v>911.44999999999993</v>
      </c>
      <c r="I114" s="212">
        <v>901.54999999999984</v>
      </c>
      <c r="J114" s="212">
        <v>933.54999999999984</v>
      </c>
      <c r="K114" s="212">
        <v>943.44999999999993</v>
      </c>
      <c r="L114" s="212">
        <v>949.54999999999984</v>
      </c>
      <c r="M114" s="213">
        <v>937.35</v>
      </c>
      <c r="N114" s="213">
        <v>921.35</v>
      </c>
      <c r="O114" s="213">
        <v>20931750</v>
      </c>
      <c r="P114" s="214">
        <v>-3.1669305775481292E-3</v>
      </c>
    </row>
    <row r="115" spans="1:16" ht="12.75" customHeight="1">
      <c r="A115" s="206">
        <v>105</v>
      </c>
      <c r="B115" s="218" t="s">
        <v>129</v>
      </c>
      <c r="C115" s="210" t="s">
        <v>153</v>
      </c>
      <c r="D115" s="211">
        <v>45561</v>
      </c>
      <c r="E115" s="210">
        <v>514.70000000000005</v>
      </c>
      <c r="F115" s="210">
        <v>515.94999999999993</v>
      </c>
      <c r="G115" s="212">
        <v>511.89999999999986</v>
      </c>
      <c r="H115" s="212">
        <v>509.09999999999991</v>
      </c>
      <c r="I115" s="212">
        <v>505.04999999999984</v>
      </c>
      <c r="J115" s="212">
        <v>518.74999999999989</v>
      </c>
      <c r="K115" s="212">
        <v>522.79999999999984</v>
      </c>
      <c r="L115" s="212">
        <v>525.59999999999991</v>
      </c>
      <c r="M115" s="213">
        <v>520</v>
      </c>
      <c r="N115" s="213">
        <v>513.15</v>
      </c>
      <c r="O115" s="213">
        <v>106608000</v>
      </c>
      <c r="P115" s="214">
        <v>-2.1858805913181345E-2</v>
      </c>
    </row>
    <row r="116" spans="1:16" ht="12.75" customHeight="1">
      <c r="A116" s="206">
        <v>106</v>
      </c>
      <c r="B116" s="218" t="s">
        <v>47</v>
      </c>
      <c r="C116" s="210" t="s">
        <v>154</v>
      </c>
      <c r="D116" s="211">
        <v>45561</v>
      </c>
      <c r="E116" s="210">
        <v>967.55</v>
      </c>
      <c r="F116" s="210">
        <v>964.11666666666667</v>
      </c>
      <c r="G116" s="212">
        <v>956.5333333333333</v>
      </c>
      <c r="H116" s="212">
        <v>945.51666666666665</v>
      </c>
      <c r="I116" s="212">
        <v>937.93333333333328</v>
      </c>
      <c r="J116" s="212">
        <v>975.13333333333333</v>
      </c>
      <c r="K116" s="212">
        <v>982.71666666666658</v>
      </c>
      <c r="L116" s="212">
        <v>993.73333333333335</v>
      </c>
      <c r="M116" s="213">
        <v>971.7</v>
      </c>
      <c r="N116" s="213">
        <v>953.1</v>
      </c>
      <c r="O116" s="213">
        <v>12440000</v>
      </c>
      <c r="P116" s="214">
        <v>-3.3786407766990288E-2</v>
      </c>
    </row>
    <row r="117" spans="1:16" ht="12.75" customHeight="1">
      <c r="A117" s="206">
        <v>107</v>
      </c>
      <c r="B117" s="218" t="s">
        <v>129</v>
      </c>
      <c r="C117" s="215" t="s">
        <v>155</v>
      </c>
      <c r="D117" s="211">
        <v>45561</v>
      </c>
      <c r="E117" s="210">
        <v>4605.1000000000004</v>
      </c>
      <c r="F117" s="210">
        <v>4644.1333333333341</v>
      </c>
      <c r="G117" s="212">
        <v>4547.9166666666679</v>
      </c>
      <c r="H117" s="212">
        <v>4490.7333333333336</v>
      </c>
      <c r="I117" s="212">
        <v>4394.5166666666673</v>
      </c>
      <c r="J117" s="212">
        <v>4701.3166666666684</v>
      </c>
      <c r="K117" s="212">
        <v>4797.5333333333338</v>
      </c>
      <c r="L117" s="212">
        <v>4854.716666666669</v>
      </c>
      <c r="M117" s="213">
        <v>4740.3500000000004</v>
      </c>
      <c r="N117" s="213">
        <v>4586.95</v>
      </c>
      <c r="O117" s="213">
        <v>906000</v>
      </c>
      <c r="P117" s="214">
        <v>-5.4526480563527262E-2</v>
      </c>
    </row>
    <row r="118" spans="1:16" ht="12.75" customHeight="1">
      <c r="A118" s="206">
        <v>108</v>
      </c>
      <c r="B118" s="218" t="s">
        <v>57</v>
      </c>
      <c r="C118" s="210" t="s">
        <v>156</v>
      </c>
      <c r="D118" s="211">
        <v>45561</v>
      </c>
      <c r="E118" s="210">
        <v>928.7</v>
      </c>
      <c r="F118" s="210">
        <v>933.88333333333333</v>
      </c>
      <c r="G118" s="212">
        <v>920.81666666666661</v>
      </c>
      <c r="H118" s="212">
        <v>912.93333333333328</v>
      </c>
      <c r="I118" s="212">
        <v>899.86666666666656</v>
      </c>
      <c r="J118" s="212">
        <v>941.76666666666665</v>
      </c>
      <c r="K118" s="212">
        <v>954.83333333333348</v>
      </c>
      <c r="L118" s="212">
        <v>962.7166666666667</v>
      </c>
      <c r="M118" s="213">
        <v>946.95</v>
      </c>
      <c r="N118" s="213">
        <v>926</v>
      </c>
      <c r="O118" s="213">
        <v>19894950</v>
      </c>
      <c r="P118" s="214">
        <v>-6.7851811643370878E-5</v>
      </c>
    </row>
    <row r="119" spans="1:16" ht="12.75" customHeight="1">
      <c r="A119" s="206">
        <v>109</v>
      </c>
      <c r="B119" s="218" t="s">
        <v>61</v>
      </c>
      <c r="C119" s="210" t="s">
        <v>157</v>
      </c>
      <c r="D119" s="211">
        <v>45561</v>
      </c>
      <c r="E119" s="210">
        <v>663.1</v>
      </c>
      <c r="F119" s="210">
        <v>665.69999999999993</v>
      </c>
      <c r="G119" s="212">
        <v>657.79999999999984</v>
      </c>
      <c r="H119" s="212">
        <v>652.49999999999989</v>
      </c>
      <c r="I119" s="212">
        <v>644.5999999999998</v>
      </c>
      <c r="J119" s="212">
        <v>670.99999999999989</v>
      </c>
      <c r="K119" s="212">
        <v>678.9</v>
      </c>
      <c r="L119" s="212">
        <v>684.19999999999993</v>
      </c>
      <c r="M119" s="213">
        <v>673.6</v>
      </c>
      <c r="N119" s="213">
        <v>660.4</v>
      </c>
      <c r="O119" s="213">
        <v>17586250</v>
      </c>
      <c r="P119" s="214">
        <v>-4.5988396773737087E-3</v>
      </c>
    </row>
    <row r="120" spans="1:16" ht="12.75" customHeight="1">
      <c r="A120" s="206">
        <v>110</v>
      </c>
      <c r="B120" s="218" t="s">
        <v>66</v>
      </c>
      <c r="C120" s="210" t="s">
        <v>158</v>
      </c>
      <c r="D120" s="211">
        <v>45561</v>
      </c>
      <c r="E120" s="210">
        <v>1794.45</v>
      </c>
      <c r="F120" s="210">
        <v>1798.0333333333335</v>
      </c>
      <c r="G120" s="212">
        <v>1787.0666666666671</v>
      </c>
      <c r="H120" s="212">
        <v>1779.6833333333336</v>
      </c>
      <c r="I120" s="212">
        <v>1768.7166666666672</v>
      </c>
      <c r="J120" s="212">
        <v>1805.416666666667</v>
      </c>
      <c r="K120" s="212">
        <v>1816.3833333333337</v>
      </c>
      <c r="L120" s="212">
        <v>1823.7666666666669</v>
      </c>
      <c r="M120" s="213">
        <v>1809</v>
      </c>
      <c r="N120" s="213">
        <v>1790.65</v>
      </c>
      <c r="O120" s="213">
        <v>38144000</v>
      </c>
      <c r="P120" s="214">
        <v>1.8651056465913217E-2</v>
      </c>
    </row>
    <row r="121" spans="1:16" ht="12.75" customHeight="1">
      <c r="A121" s="206">
        <v>111</v>
      </c>
      <c r="B121" s="218" t="s">
        <v>42</v>
      </c>
      <c r="C121" s="210" t="s">
        <v>833</v>
      </c>
      <c r="D121" s="211">
        <v>45561</v>
      </c>
      <c r="E121" s="210">
        <v>166.36</v>
      </c>
      <c r="F121" s="210">
        <v>168.38</v>
      </c>
      <c r="G121" s="212">
        <v>163.76</v>
      </c>
      <c r="H121" s="212">
        <v>161.16</v>
      </c>
      <c r="I121" s="212">
        <v>156.54</v>
      </c>
      <c r="J121" s="212">
        <v>170.98</v>
      </c>
      <c r="K121" s="212">
        <v>175.6</v>
      </c>
      <c r="L121" s="212">
        <v>178.2</v>
      </c>
      <c r="M121" s="213">
        <v>173</v>
      </c>
      <c r="N121" s="213">
        <v>165.78</v>
      </c>
      <c r="O121" s="213">
        <v>89119526</v>
      </c>
      <c r="P121" s="214">
        <v>4.9308176100628931E-3</v>
      </c>
    </row>
    <row r="122" spans="1:16" ht="12.75" customHeight="1">
      <c r="A122" s="206">
        <v>112</v>
      </c>
      <c r="B122" s="218" t="s">
        <v>42</v>
      </c>
      <c r="C122" s="210" t="s">
        <v>159</v>
      </c>
      <c r="D122" s="211">
        <v>45561</v>
      </c>
      <c r="E122" s="210">
        <v>3403.15</v>
      </c>
      <c r="F122" s="210">
        <v>3402.1</v>
      </c>
      <c r="G122" s="212">
        <v>3393.0499999999997</v>
      </c>
      <c r="H122" s="212">
        <v>3382.95</v>
      </c>
      <c r="I122" s="212">
        <v>3373.8999999999996</v>
      </c>
      <c r="J122" s="212">
        <v>3412.2</v>
      </c>
      <c r="K122" s="212">
        <v>3421.25</v>
      </c>
      <c r="L122" s="212">
        <v>3431.35</v>
      </c>
      <c r="M122" s="213">
        <v>3411.15</v>
      </c>
      <c r="N122" s="213">
        <v>3392</v>
      </c>
      <c r="O122" s="213">
        <v>909900</v>
      </c>
      <c r="P122" s="214">
        <v>-9.1473374714145708E-3</v>
      </c>
    </row>
    <row r="123" spans="1:16" ht="12.75" customHeight="1">
      <c r="A123" s="206">
        <v>113</v>
      </c>
      <c r="B123" s="218" t="s">
        <v>66</v>
      </c>
      <c r="C123" s="215" t="s">
        <v>160</v>
      </c>
      <c r="D123" s="211">
        <v>45561</v>
      </c>
      <c r="E123" s="210">
        <v>507.5</v>
      </c>
      <c r="F123" s="210">
        <v>509.31666666666666</v>
      </c>
      <c r="G123" s="212">
        <v>503.38333333333333</v>
      </c>
      <c r="H123" s="212">
        <v>499.26666666666665</v>
      </c>
      <c r="I123" s="212">
        <v>493.33333333333331</v>
      </c>
      <c r="J123" s="212">
        <v>513.43333333333339</v>
      </c>
      <c r="K123" s="212">
        <v>519.36666666666656</v>
      </c>
      <c r="L123" s="212">
        <v>523.48333333333335</v>
      </c>
      <c r="M123" s="213">
        <v>515.25</v>
      </c>
      <c r="N123" s="213">
        <v>505.2</v>
      </c>
      <c r="O123" s="213">
        <v>24945800</v>
      </c>
      <c r="P123" s="214">
        <v>-2.7184993883376377E-3</v>
      </c>
    </row>
    <row r="124" spans="1:16" ht="12.75" customHeight="1">
      <c r="A124" s="206">
        <v>114</v>
      </c>
      <c r="B124" s="218" t="s">
        <v>40</v>
      </c>
      <c r="C124" s="210" t="s">
        <v>161</v>
      </c>
      <c r="D124" s="211">
        <v>45561</v>
      </c>
      <c r="E124" s="210">
        <v>678.15</v>
      </c>
      <c r="F124" s="210">
        <v>683.2166666666667</v>
      </c>
      <c r="G124" s="212">
        <v>667.93333333333339</v>
      </c>
      <c r="H124" s="212">
        <v>657.7166666666667</v>
      </c>
      <c r="I124" s="212">
        <v>642.43333333333339</v>
      </c>
      <c r="J124" s="212">
        <v>693.43333333333339</v>
      </c>
      <c r="K124" s="212">
        <v>708.7166666666667</v>
      </c>
      <c r="L124" s="212">
        <v>718.93333333333339</v>
      </c>
      <c r="M124" s="213">
        <v>698.5</v>
      </c>
      <c r="N124" s="213">
        <v>673</v>
      </c>
      <c r="O124" s="213">
        <v>30443000</v>
      </c>
      <c r="P124" s="214">
        <v>-9.7905282331511839E-3</v>
      </c>
    </row>
    <row r="125" spans="1:16" ht="12.75" customHeight="1">
      <c r="A125" s="206">
        <v>115</v>
      </c>
      <c r="B125" s="218" t="s">
        <v>85</v>
      </c>
      <c r="C125" s="210" t="s">
        <v>162</v>
      </c>
      <c r="D125" s="211">
        <v>45561</v>
      </c>
      <c r="E125" s="210">
        <v>3541.3</v>
      </c>
      <c r="F125" s="210">
        <v>3559.6833333333329</v>
      </c>
      <c r="G125" s="212">
        <v>3507.6166666666659</v>
      </c>
      <c r="H125" s="212">
        <v>3473.9333333333329</v>
      </c>
      <c r="I125" s="212">
        <v>3421.8666666666659</v>
      </c>
      <c r="J125" s="212">
        <v>3593.3666666666659</v>
      </c>
      <c r="K125" s="212">
        <v>3645.4333333333325</v>
      </c>
      <c r="L125" s="212">
        <v>3679.1166666666659</v>
      </c>
      <c r="M125" s="213">
        <v>3611.75</v>
      </c>
      <c r="N125" s="213">
        <v>3526</v>
      </c>
      <c r="O125" s="213">
        <v>17703750</v>
      </c>
      <c r="P125" s="214">
        <v>2.5568278345961741E-3</v>
      </c>
    </row>
    <row r="126" spans="1:16" ht="12.75" customHeight="1">
      <c r="A126" s="206">
        <v>116</v>
      </c>
      <c r="B126" s="218" t="s">
        <v>85</v>
      </c>
      <c r="C126" s="210" t="s">
        <v>163</v>
      </c>
      <c r="D126" s="211">
        <v>45561</v>
      </c>
      <c r="E126" s="210">
        <v>6302.45</v>
      </c>
      <c r="F126" s="210">
        <v>6320.4833333333327</v>
      </c>
      <c r="G126" s="212">
        <v>6263.866666666665</v>
      </c>
      <c r="H126" s="212">
        <v>6225.2833333333319</v>
      </c>
      <c r="I126" s="212">
        <v>6168.6666666666642</v>
      </c>
      <c r="J126" s="212">
        <v>6359.0666666666657</v>
      </c>
      <c r="K126" s="212">
        <v>6415.6833333333325</v>
      </c>
      <c r="L126" s="212">
        <v>6454.2666666666664</v>
      </c>
      <c r="M126" s="213">
        <v>6377.1</v>
      </c>
      <c r="N126" s="213">
        <v>6281.9</v>
      </c>
      <c r="O126" s="213">
        <v>3018150</v>
      </c>
      <c r="P126" s="214">
        <v>-2.2967854714965524E-2</v>
      </c>
    </row>
    <row r="127" spans="1:16" ht="12.75" customHeight="1">
      <c r="A127" s="206">
        <v>117</v>
      </c>
      <c r="B127" s="218" t="s">
        <v>42</v>
      </c>
      <c r="C127" s="210" t="s">
        <v>164</v>
      </c>
      <c r="D127" s="211">
        <v>45561</v>
      </c>
      <c r="E127" s="210">
        <v>5686.15</v>
      </c>
      <c r="F127" s="210">
        <v>5693.7833333333328</v>
      </c>
      <c r="G127" s="212">
        <v>5622.5666666666657</v>
      </c>
      <c r="H127" s="212">
        <v>5558.9833333333327</v>
      </c>
      <c r="I127" s="212">
        <v>5487.7666666666655</v>
      </c>
      <c r="J127" s="212">
        <v>5757.3666666666659</v>
      </c>
      <c r="K127" s="212">
        <v>5828.583333333333</v>
      </c>
      <c r="L127" s="212">
        <v>5892.1666666666661</v>
      </c>
      <c r="M127" s="213">
        <v>5765</v>
      </c>
      <c r="N127" s="213">
        <v>5630.2</v>
      </c>
      <c r="O127" s="213">
        <v>1084900</v>
      </c>
      <c r="P127" s="214">
        <v>-1.996386630532972E-2</v>
      </c>
    </row>
    <row r="128" spans="1:16" ht="12.75" customHeight="1">
      <c r="A128" s="206">
        <v>118</v>
      </c>
      <c r="B128" s="218" t="s">
        <v>54</v>
      </c>
      <c r="C128" s="210" t="s">
        <v>165</v>
      </c>
      <c r="D128" s="211">
        <v>45561</v>
      </c>
      <c r="E128" s="210">
        <v>2212.6999999999998</v>
      </c>
      <c r="F128" s="210">
        <v>2227.2333333333331</v>
      </c>
      <c r="G128" s="212">
        <v>2190.6666666666661</v>
      </c>
      <c r="H128" s="212">
        <v>2168.6333333333328</v>
      </c>
      <c r="I128" s="212">
        <v>2132.0666666666657</v>
      </c>
      <c r="J128" s="212">
        <v>2249.2666666666664</v>
      </c>
      <c r="K128" s="212">
        <v>2285.833333333333</v>
      </c>
      <c r="L128" s="212">
        <v>2307.8666666666668</v>
      </c>
      <c r="M128" s="213">
        <v>2263.8000000000002</v>
      </c>
      <c r="N128" s="213">
        <v>2205.1999999999998</v>
      </c>
      <c r="O128" s="213">
        <v>12812900</v>
      </c>
      <c r="P128" s="214">
        <v>6.7790950075137749E-3</v>
      </c>
    </row>
    <row r="129" spans="1:16" ht="12.75" customHeight="1">
      <c r="A129" s="206">
        <v>119</v>
      </c>
      <c r="B129" s="218" t="s">
        <v>66</v>
      </c>
      <c r="C129" s="210" t="s">
        <v>166</v>
      </c>
      <c r="D129" s="211">
        <v>45561</v>
      </c>
      <c r="E129" s="210">
        <v>2657.6</v>
      </c>
      <c r="F129" s="210">
        <v>2672.9500000000003</v>
      </c>
      <c r="G129" s="212">
        <v>2635.9000000000005</v>
      </c>
      <c r="H129" s="212">
        <v>2614.2000000000003</v>
      </c>
      <c r="I129" s="212">
        <v>2577.1500000000005</v>
      </c>
      <c r="J129" s="212">
        <v>2694.6500000000005</v>
      </c>
      <c r="K129" s="212">
        <v>2731.7000000000007</v>
      </c>
      <c r="L129" s="212">
        <v>2753.4000000000005</v>
      </c>
      <c r="M129" s="213">
        <v>2710</v>
      </c>
      <c r="N129" s="213">
        <v>2651.25</v>
      </c>
      <c r="O129" s="213">
        <v>16799300</v>
      </c>
      <c r="P129" s="214">
        <v>2.6409768406646279E-2</v>
      </c>
    </row>
    <row r="130" spans="1:16" ht="12.75" customHeight="1">
      <c r="A130" s="206">
        <v>120</v>
      </c>
      <c r="B130" s="218" t="s">
        <v>66</v>
      </c>
      <c r="C130" s="210" t="s">
        <v>167</v>
      </c>
      <c r="D130" s="211">
        <v>45561</v>
      </c>
      <c r="E130" s="210">
        <v>323.45</v>
      </c>
      <c r="F130" s="210">
        <v>324.21666666666664</v>
      </c>
      <c r="G130" s="212">
        <v>320.63333333333327</v>
      </c>
      <c r="H130" s="212">
        <v>317.81666666666661</v>
      </c>
      <c r="I130" s="212">
        <v>314.23333333333323</v>
      </c>
      <c r="J130" s="212">
        <v>327.0333333333333</v>
      </c>
      <c r="K130" s="212">
        <v>330.61666666666667</v>
      </c>
      <c r="L130" s="212">
        <v>333.43333333333334</v>
      </c>
      <c r="M130" s="213">
        <v>327.8</v>
      </c>
      <c r="N130" s="213">
        <v>321.39999999999998</v>
      </c>
      <c r="O130" s="213">
        <v>36694000</v>
      </c>
      <c r="P130" s="214">
        <v>-1.6035610854875041E-2</v>
      </c>
    </row>
    <row r="131" spans="1:16" ht="12.75" customHeight="1">
      <c r="A131" s="206">
        <v>121</v>
      </c>
      <c r="B131" s="218" t="s">
        <v>57</v>
      </c>
      <c r="C131" s="210" t="s">
        <v>168</v>
      </c>
      <c r="D131" s="211">
        <v>45561</v>
      </c>
      <c r="E131" s="210">
        <v>201.77</v>
      </c>
      <c r="F131" s="210">
        <v>202.82333333333335</v>
      </c>
      <c r="G131" s="212">
        <v>199.6466666666667</v>
      </c>
      <c r="H131" s="212">
        <v>197.52333333333334</v>
      </c>
      <c r="I131" s="212">
        <v>194.34666666666669</v>
      </c>
      <c r="J131" s="212">
        <v>204.94666666666672</v>
      </c>
      <c r="K131" s="212">
        <v>208.12333333333339</v>
      </c>
      <c r="L131" s="212">
        <v>210.24666666666673</v>
      </c>
      <c r="M131" s="213">
        <v>206</v>
      </c>
      <c r="N131" s="213">
        <v>200.7</v>
      </c>
      <c r="O131" s="213">
        <v>60144000</v>
      </c>
      <c r="P131" s="214">
        <v>-6.5903572667360385E-3</v>
      </c>
    </row>
    <row r="132" spans="1:16" ht="12.75" customHeight="1">
      <c r="A132" s="206">
        <v>122</v>
      </c>
      <c r="B132" s="218" t="s">
        <v>54</v>
      </c>
      <c r="C132" s="210" t="s">
        <v>169</v>
      </c>
      <c r="D132" s="211">
        <v>45561</v>
      </c>
      <c r="E132" s="210">
        <v>682.45</v>
      </c>
      <c r="F132" s="210">
        <v>684.18333333333339</v>
      </c>
      <c r="G132" s="212">
        <v>677.26666666666677</v>
      </c>
      <c r="H132" s="212">
        <v>672.08333333333337</v>
      </c>
      <c r="I132" s="212">
        <v>665.16666666666674</v>
      </c>
      <c r="J132" s="212">
        <v>689.36666666666679</v>
      </c>
      <c r="K132" s="212">
        <v>696.2833333333333</v>
      </c>
      <c r="L132" s="212">
        <v>701.46666666666681</v>
      </c>
      <c r="M132" s="213">
        <v>691.1</v>
      </c>
      <c r="N132" s="213">
        <v>679</v>
      </c>
      <c r="O132" s="213">
        <v>13790400</v>
      </c>
      <c r="P132" s="214">
        <v>-3.9933166248955723E-2</v>
      </c>
    </row>
    <row r="133" spans="1:16" ht="12.75" customHeight="1">
      <c r="A133" s="206">
        <v>123</v>
      </c>
      <c r="B133" s="218" t="s">
        <v>57</v>
      </c>
      <c r="C133" s="210" t="s">
        <v>170</v>
      </c>
      <c r="D133" s="211">
        <v>45561</v>
      </c>
      <c r="E133" s="210">
        <v>12267.25</v>
      </c>
      <c r="F133" s="210">
        <v>12271.800000000001</v>
      </c>
      <c r="G133" s="212">
        <v>12178.650000000001</v>
      </c>
      <c r="H133" s="212">
        <v>12090.050000000001</v>
      </c>
      <c r="I133" s="212">
        <v>11996.900000000001</v>
      </c>
      <c r="J133" s="212">
        <v>12360.400000000001</v>
      </c>
      <c r="K133" s="212">
        <v>12453.55</v>
      </c>
      <c r="L133" s="212">
        <v>12542.150000000001</v>
      </c>
      <c r="M133" s="213">
        <v>12364.95</v>
      </c>
      <c r="N133" s="213">
        <v>12183.2</v>
      </c>
      <c r="O133" s="213">
        <v>3361300</v>
      </c>
      <c r="P133" s="214">
        <v>-2.249429281840257E-2</v>
      </c>
    </row>
    <row r="134" spans="1:16" ht="12.75" customHeight="1">
      <c r="A134" s="206">
        <v>124</v>
      </c>
      <c r="B134" s="218" t="s">
        <v>85</v>
      </c>
      <c r="C134" s="210" t="s">
        <v>874</v>
      </c>
      <c r="D134" s="211">
        <v>45561</v>
      </c>
      <c r="E134" s="210">
        <v>1524.6</v>
      </c>
      <c r="F134" s="210">
        <v>1521.7833333333335</v>
      </c>
      <c r="G134" s="212">
        <v>1511.0666666666671</v>
      </c>
      <c r="H134" s="212">
        <v>1497.5333333333335</v>
      </c>
      <c r="I134" s="212">
        <v>1486.8166666666671</v>
      </c>
      <c r="J134" s="212">
        <v>1535.3166666666671</v>
      </c>
      <c r="K134" s="212">
        <v>1546.0333333333338</v>
      </c>
      <c r="L134" s="212">
        <v>1559.5666666666671</v>
      </c>
      <c r="M134" s="213">
        <v>1532.5</v>
      </c>
      <c r="N134" s="213">
        <v>1508.25</v>
      </c>
      <c r="O134" s="213">
        <v>9715300</v>
      </c>
      <c r="P134" s="214">
        <v>-2.0674569573807509E-2</v>
      </c>
    </row>
    <row r="135" spans="1:16" ht="12.75" customHeight="1">
      <c r="A135" s="206">
        <v>125</v>
      </c>
      <c r="B135" s="218" t="s">
        <v>42</v>
      </c>
      <c r="C135" s="217" t="s">
        <v>172</v>
      </c>
      <c r="D135" s="211">
        <v>45561</v>
      </c>
      <c r="E135" s="210">
        <v>5291.2</v>
      </c>
      <c r="F135" s="210">
        <v>5287.5999999999995</v>
      </c>
      <c r="G135" s="212">
        <v>5235.4999999999991</v>
      </c>
      <c r="H135" s="212">
        <v>5179.7999999999993</v>
      </c>
      <c r="I135" s="212">
        <v>5127.6999999999989</v>
      </c>
      <c r="J135" s="212">
        <v>5343.2999999999993</v>
      </c>
      <c r="K135" s="212">
        <v>5395.4</v>
      </c>
      <c r="L135" s="212">
        <v>5451.0999999999995</v>
      </c>
      <c r="M135" s="213">
        <v>5339.7</v>
      </c>
      <c r="N135" s="213">
        <v>5231.8999999999996</v>
      </c>
      <c r="O135" s="213">
        <v>2201200</v>
      </c>
      <c r="P135" s="214">
        <v>-6.3561245800417693E-4</v>
      </c>
    </row>
    <row r="136" spans="1:16" ht="12.75" customHeight="1">
      <c r="A136" s="206">
        <v>126</v>
      </c>
      <c r="B136" s="218" t="s">
        <v>66</v>
      </c>
      <c r="C136" s="217" t="s">
        <v>173</v>
      </c>
      <c r="D136" s="211">
        <v>45561</v>
      </c>
      <c r="E136" s="210">
        <v>2171.6999999999998</v>
      </c>
      <c r="F136" s="210">
        <v>2174.7000000000003</v>
      </c>
      <c r="G136" s="212">
        <v>2139.4000000000005</v>
      </c>
      <c r="H136" s="212">
        <v>2107.1000000000004</v>
      </c>
      <c r="I136" s="212">
        <v>2071.8000000000006</v>
      </c>
      <c r="J136" s="212">
        <v>2207.0000000000005</v>
      </c>
      <c r="K136" s="212">
        <v>2242.3000000000006</v>
      </c>
      <c r="L136" s="212">
        <v>2274.6000000000004</v>
      </c>
      <c r="M136" s="213">
        <v>2210</v>
      </c>
      <c r="N136" s="213">
        <v>2142.4</v>
      </c>
      <c r="O136" s="213">
        <v>1544000</v>
      </c>
      <c r="P136" s="214">
        <v>9.1503267973856214E-3</v>
      </c>
    </row>
    <row r="137" spans="1:16" ht="12.75" customHeight="1">
      <c r="A137" s="206">
        <v>127</v>
      </c>
      <c r="B137" s="218" t="s">
        <v>82</v>
      </c>
      <c r="C137" s="210" t="s">
        <v>174</v>
      </c>
      <c r="D137" s="211">
        <v>45561</v>
      </c>
      <c r="E137" s="210">
        <v>1144.2</v>
      </c>
      <c r="F137" s="210">
        <v>1145.3</v>
      </c>
      <c r="G137" s="212">
        <v>1133.8999999999999</v>
      </c>
      <c r="H137" s="212">
        <v>1123.5999999999999</v>
      </c>
      <c r="I137" s="212">
        <v>1112.1999999999998</v>
      </c>
      <c r="J137" s="212">
        <v>1155.5999999999999</v>
      </c>
      <c r="K137" s="212">
        <v>1167</v>
      </c>
      <c r="L137" s="212">
        <v>1177.3</v>
      </c>
      <c r="M137" s="213">
        <v>1156.7</v>
      </c>
      <c r="N137" s="213">
        <v>1135</v>
      </c>
      <c r="O137" s="213">
        <v>8763200</v>
      </c>
      <c r="P137" s="214">
        <v>-2.8125277260225356E-2</v>
      </c>
    </row>
    <row r="138" spans="1:16" ht="12.75" customHeight="1">
      <c r="A138" s="206">
        <v>128</v>
      </c>
      <c r="B138" s="218" t="s">
        <v>54</v>
      </c>
      <c r="C138" s="210" t="s">
        <v>175</v>
      </c>
      <c r="D138" s="211">
        <v>45561</v>
      </c>
      <c r="E138" s="210">
        <v>1806.2</v>
      </c>
      <c r="F138" s="210">
        <v>1828.4333333333334</v>
      </c>
      <c r="G138" s="212">
        <v>1767.7666666666669</v>
      </c>
      <c r="H138" s="212">
        <v>1729.3333333333335</v>
      </c>
      <c r="I138" s="212">
        <v>1668.666666666667</v>
      </c>
      <c r="J138" s="212">
        <v>1866.8666666666668</v>
      </c>
      <c r="K138" s="212">
        <v>1927.5333333333333</v>
      </c>
      <c r="L138" s="212">
        <v>1965.9666666666667</v>
      </c>
      <c r="M138" s="213">
        <v>1889.1</v>
      </c>
      <c r="N138" s="213">
        <v>1790</v>
      </c>
      <c r="O138" s="213">
        <v>1704800</v>
      </c>
      <c r="P138" s="214">
        <v>-3.7488708220415536E-2</v>
      </c>
    </row>
    <row r="139" spans="1:16" ht="12.75" customHeight="1">
      <c r="A139" s="206">
        <v>129</v>
      </c>
      <c r="B139" s="218" t="s">
        <v>85</v>
      </c>
      <c r="C139" s="215" t="s">
        <v>176</v>
      </c>
      <c r="D139" s="211">
        <v>45561</v>
      </c>
      <c r="E139" s="210">
        <v>183.94</v>
      </c>
      <c r="F139" s="210">
        <v>184.94333333333336</v>
      </c>
      <c r="G139" s="212">
        <v>181.3966666666667</v>
      </c>
      <c r="H139" s="212">
        <v>178.85333333333335</v>
      </c>
      <c r="I139" s="212">
        <v>175.3066666666667</v>
      </c>
      <c r="J139" s="212">
        <v>187.48666666666671</v>
      </c>
      <c r="K139" s="212">
        <v>191.03333333333339</v>
      </c>
      <c r="L139" s="212">
        <v>193.57666666666671</v>
      </c>
      <c r="M139" s="213">
        <v>188.49</v>
      </c>
      <c r="N139" s="213">
        <v>182.4</v>
      </c>
      <c r="O139" s="213">
        <v>123788500</v>
      </c>
      <c r="P139" s="214">
        <v>2.8431546039049137E-2</v>
      </c>
    </row>
    <row r="140" spans="1:16" ht="12.75" customHeight="1">
      <c r="A140" s="206">
        <v>130</v>
      </c>
      <c r="B140" s="218" t="s">
        <v>54</v>
      </c>
      <c r="C140" s="210" t="s">
        <v>177</v>
      </c>
      <c r="D140" s="211">
        <v>45561</v>
      </c>
      <c r="E140" s="210">
        <v>3067.85</v>
      </c>
      <c r="F140" s="210">
        <v>3080.6166666666668</v>
      </c>
      <c r="G140" s="212">
        <v>3041.2333333333336</v>
      </c>
      <c r="H140" s="212">
        <v>3014.6166666666668</v>
      </c>
      <c r="I140" s="212">
        <v>2975.2333333333336</v>
      </c>
      <c r="J140" s="212">
        <v>3107.2333333333336</v>
      </c>
      <c r="K140" s="212">
        <v>3146.6166666666668</v>
      </c>
      <c r="L140" s="212">
        <v>3173.2333333333336</v>
      </c>
      <c r="M140" s="213">
        <v>3120</v>
      </c>
      <c r="N140" s="213">
        <v>3054</v>
      </c>
      <c r="O140" s="213">
        <v>3668500</v>
      </c>
      <c r="P140" s="214">
        <v>-3.2632342277012324E-2</v>
      </c>
    </row>
    <row r="141" spans="1:16" ht="12.75" customHeight="1">
      <c r="A141" s="206">
        <v>131</v>
      </c>
      <c r="B141" s="218" t="s">
        <v>66</v>
      </c>
      <c r="C141" s="210" t="s">
        <v>178</v>
      </c>
      <c r="D141" s="211">
        <v>45561</v>
      </c>
      <c r="E141" s="210">
        <v>135831.45000000001</v>
      </c>
      <c r="F141" s="210">
        <v>136195.88333333333</v>
      </c>
      <c r="G141" s="212">
        <v>135286.76666666666</v>
      </c>
      <c r="H141" s="212">
        <v>134742.08333333334</v>
      </c>
      <c r="I141" s="212">
        <v>133832.96666666667</v>
      </c>
      <c r="J141" s="212">
        <v>136740.56666666665</v>
      </c>
      <c r="K141" s="212">
        <v>137649.68333333329</v>
      </c>
      <c r="L141" s="212">
        <v>138194.36666666664</v>
      </c>
      <c r="M141" s="213">
        <v>137105</v>
      </c>
      <c r="N141" s="213">
        <v>135651.20000000001</v>
      </c>
      <c r="O141" s="213">
        <v>67510</v>
      </c>
      <c r="P141" s="214">
        <v>5.4359967235088243E-3</v>
      </c>
    </row>
    <row r="142" spans="1:16" ht="12.75" customHeight="1">
      <c r="A142" s="206">
        <v>132</v>
      </c>
      <c r="B142" s="218" t="s">
        <v>129</v>
      </c>
      <c r="C142" s="210" t="s">
        <v>179</v>
      </c>
      <c r="D142" s="211">
        <v>45561</v>
      </c>
      <c r="E142" s="210">
        <v>1951.95</v>
      </c>
      <c r="F142" s="210">
        <v>1958.9666666666669</v>
      </c>
      <c r="G142" s="212">
        <v>1937.0333333333338</v>
      </c>
      <c r="H142" s="212">
        <v>1922.1166666666668</v>
      </c>
      <c r="I142" s="212">
        <v>1900.1833333333336</v>
      </c>
      <c r="J142" s="212">
        <v>1973.8833333333339</v>
      </c>
      <c r="K142" s="212">
        <v>1995.8166666666668</v>
      </c>
      <c r="L142" s="212">
        <v>2010.733333333334</v>
      </c>
      <c r="M142" s="213">
        <v>1980.9</v>
      </c>
      <c r="N142" s="213">
        <v>1944.05</v>
      </c>
      <c r="O142" s="213">
        <v>3645400</v>
      </c>
      <c r="P142" s="214">
        <v>-5.7451649601820247E-2</v>
      </c>
    </row>
    <row r="143" spans="1:16" ht="12.75" customHeight="1">
      <c r="A143" s="206">
        <v>133</v>
      </c>
      <c r="B143" s="218" t="s">
        <v>85</v>
      </c>
      <c r="C143" s="210" t="s">
        <v>180</v>
      </c>
      <c r="D143" s="211">
        <v>45561</v>
      </c>
      <c r="E143" s="210">
        <v>169.95</v>
      </c>
      <c r="F143" s="210">
        <v>171.29999999999998</v>
      </c>
      <c r="G143" s="212">
        <v>167.59999999999997</v>
      </c>
      <c r="H143" s="212">
        <v>165.24999999999997</v>
      </c>
      <c r="I143" s="212">
        <v>161.54999999999995</v>
      </c>
      <c r="J143" s="212">
        <v>173.64999999999998</v>
      </c>
      <c r="K143" s="212">
        <v>177.34999999999997</v>
      </c>
      <c r="L143" s="212">
        <v>179.7</v>
      </c>
      <c r="M143" s="213">
        <v>175</v>
      </c>
      <c r="N143" s="213">
        <v>168.95</v>
      </c>
      <c r="O143" s="213">
        <v>90221250</v>
      </c>
      <c r="P143" s="214">
        <v>6.6547435844112627E-4</v>
      </c>
    </row>
    <row r="144" spans="1:16" ht="12.75" customHeight="1">
      <c r="A144" s="206">
        <v>134</v>
      </c>
      <c r="B144" s="218" t="s">
        <v>831</v>
      </c>
      <c r="C144" s="210" t="s">
        <v>181</v>
      </c>
      <c r="D144" s="211">
        <v>45561</v>
      </c>
      <c r="E144" s="210">
        <v>7663.65</v>
      </c>
      <c r="F144" s="210">
        <v>7650.5999999999995</v>
      </c>
      <c r="G144" s="212">
        <v>7516.1999999999989</v>
      </c>
      <c r="H144" s="212">
        <v>7368.7499999999991</v>
      </c>
      <c r="I144" s="212">
        <v>7234.3499999999985</v>
      </c>
      <c r="J144" s="212">
        <v>7798.0499999999993</v>
      </c>
      <c r="K144" s="212">
        <v>7932.4499999999989</v>
      </c>
      <c r="L144" s="212">
        <v>8079.9</v>
      </c>
      <c r="M144" s="213">
        <v>7785</v>
      </c>
      <c r="N144" s="213">
        <v>7503.15</v>
      </c>
      <c r="O144" s="213">
        <v>1418400</v>
      </c>
      <c r="P144" s="214">
        <v>-1.5205165590501979E-2</v>
      </c>
    </row>
    <row r="145" spans="1:16" ht="12.75" customHeight="1">
      <c r="A145" s="206">
        <v>135</v>
      </c>
      <c r="B145" s="218" t="s">
        <v>57</v>
      </c>
      <c r="C145" s="210" t="s">
        <v>182</v>
      </c>
      <c r="D145" s="211">
        <v>45561</v>
      </c>
      <c r="E145" s="210">
        <v>3313.7</v>
      </c>
      <c r="F145" s="210">
        <v>3338.5499999999997</v>
      </c>
      <c r="G145" s="212">
        <v>3283.1499999999996</v>
      </c>
      <c r="H145" s="212">
        <v>3252.6</v>
      </c>
      <c r="I145" s="212">
        <v>3197.2</v>
      </c>
      <c r="J145" s="212">
        <v>3369.0999999999995</v>
      </c>
      <c r="K145" s="212">
        <v>3424.5</v>
      </c>
      <c r="L145" s="212">
        <v>3455.0499999999993</v>
      </c>
      <c r="M145" s="213">
        <v>3393.95</v>
      </c>
      <c r="N145" s="213">
        <v>3308</v>
      </c>
      <c r="O145" s="213">
        <v>2359525</v>
      </c>
      <c r="P145" s="214">
        <v>2.3299939283545842E-2</v>
      </c>
    </row>
    <row r="146" spans="1:16" ht="12.75" customHeight="1">
      <c r="A146" s="206">
        <v>136</v>
      </c>
      <c r="B146" s="218" t="s">
        <v>129</v>
      </c>
      <c r="C146" s="210" t="s">
        <v>183</v>
      </c>
      <c r="D146" s="211">
        <v>45561</v>
      </c>
      <c r="E146" s="210">
        <v>2528.65</v>
      </c>
      <c r="F146" s="210">
        <v>2538.1333333333337</v>
      </c>
      <c r="G146" s="212">
        <v>2512.5666666666675</v>
      </c>
      <c r="H146" s="212">
        <v>2496.483333333334</v>
      </c>
      <c r="I146" s="212">
        <v>2470.9166666666679</v>
      </c>
      <c r="J146" s="212">
        <v>2554.2166666666672</v>
      </c>
      <c r="K146" s="212">
        <v>2579.7833333333338</v>
      </c>
      <c r="L146" s="212">
        <v>2595.8666666666668</v>
      </c>
      <c r="M146" s="213">
        <v>2563.6999999999998</v>
      </c>
      <c r="N146" s="213">
        <v>2522.0500000000002</v>
      </c>
      <c r="O146" s="213">
        <v>6801200</v>
      </c>
      <c r="P146" s="214">
        <v>2.0627062706270625E-3</v>
      </c>
    </row>
    <row r="147" spans="1:16" ht="12.75" customHeight="1">
      <c r="A147" s="206">
        <v>137</v>
      </c>
      <c r="B147" s="218" t="s">
        <v>185</v>
      </c>
      <c r="C147" s="210" t="s">
        <v>184</v>
      </c>
      <c r="D147" s="211">
        <v>45561</v>
      </c>
      <c r="E147" s="210">
        <v>205.62</v>
      </c>
      <c r="F147" s="210">
        <v>207.21000000000004</v>
      </c>
      <c r="G147" s="212">
        <v>203.21000000000006</v>
      </c>
      <c r="H147" s="212">
        <v>200.80000000000004</v>
      </c>
      <c r="I147" s="212">
        <v>196.80000000000007</v>
      </c>
      <c r="J147" s="212">
        <v>209.62000000000006</v>
      </c>
      <c r="K147" s="212">
        <v>213.62000000000006</v>
      </c>
      <c r="L147" s="212">
        <v>216.03000000000006</v>
      </c>
      <c r="M147" s="213">
        <v>211.21</v>
      </c>
      <c r="N147" s="213">
        <v>204.8</v>
      </c>
      <c r="O147" s="213">
        <v>118413000</v>
      </c>
      <c r="P147" s="214">
        <v>2.6647419140884084E-2</v>
      </c>
    </row>
    <row r="148" spans="1:16" ht="12.75" customHeight="1">
      <c r="A148" s="206">
        <v>138</v>
      </c>
      <c r="B148" s="218" t="s">
        <v>105</v>
      </c>
      <c r="C148" s="210" t="s">
        <v>186</v>
      </c>
      <c r="D148" s="211">
        <v>45561</v>
      </c>
      <c r="E148" s="210">
        <v>390.3</v>
      </c>
      <c r="F148" s="210">
        <v>393.2833333333333</v>
      </c>
      <c r="G148" s="212">
        <v>385.56666666666661</v>
      </c>
      <c r="H148" s="212">
        <v>380.83333333333331</v>
      </c>
      <c r="I148" s="212">
        <v>373.11666666666662</v>
      </c>
      <c r="J148" s="212">
        <v>398.01666666666659</v>
      </c>
      <c r="K148" s="212">
        <v>405.73333333333329</v>
      </c>
      <c r="L148" s="212">
        <v>410.46666666666658</v>
      </c>
      <c r="M148" s="213">
        <v>401</v>
      </c>
      <c r="N148" s="213">
        <v>388.55</v>
      </c>
      <c r="O148" s="213">
        <v>112893000</v>
      </c>
      <c r="P148" s="214">
        <v>4.3369763935038764E-3</v>
      </c>
    </row>
    <row r="149" spans="1:16" ht="12.75" customHeight="1">
      <c r="A149" s="206">
        <v>139</v>
      </c>
      <c r="B149" s="218" t="s">
        <v>85</v>
      </c>
      <c r="C149" s="215" t="s">
        <v>187</v>
      </c>
      <c r="D149" s="211">
        <v>45561</v>
      </c>
      <c r="E149" s="210">
        <v>1758.65</v>
      </c>
      <c r="F149" s="210">
        <v>1769.3000000000002</v>
      </c>
      <c r="G149" s="212">
        <v>1740.9000000000003</v>
      </c>
      <c r="H149" s="212">
        <v>1723.15</v>
      </c>
      <c r="I149" s="212">
        <v>1694.7500000000002</v>
      </c>
      <c r="J149" s="212">
        <v>1787.0500000000004</v>
      </c>
      <c r="K149" s="212">
        <v>1815.45</v>
      </c>
      <c r="L149" s="212">
        <v>1833.2000000000005</v>
      </c>
      <c r="M149" s="213">
        <v>1797.7</v>
      </c>
      <c r="N149" s="213">
        <v>1751.55</v>
      </c>
      <c r="O149" s="213">
        <v>8803200</v>
      </c>
      <c r="P149" s="214">
        <v>2.0447906523855891E-2</v>
      </c>
    </row>
    <row r="150" spans="1:16" ht="12.75" customHeight="1">
      <c r="A150" s="206">
        <v>140</v>
      </c>
      <c r="B150" s="218" t="s">
        <v>82</v>
      </c>
      <c r="C150" s="217" t="s">
        <v>188</v>
      </c>
      <c r="D150" s="211">
        <v>45561</v>
      </c>
      <c r="E150" s="210">
        <v>11395.75</v>
      </c>
      <c r="F150" s="210">
        <v>11409.533333333333</v>
      </c>
      <c r="G150" s="212">
        <v>11221.216666666665</v>
      </c>
      <c r="H150" s="212">
        <v>11046.683333333332</v>
      </c>
      <c r="I150" s="212">
        <v>10858.366666666665</v>
      </c>
      <c r="J150" s="212">
        <v>11584.066666666666</v>
      </c>
      <c r="K150" s="212">
        <v>11772.383333333331</v>
      </c>
      <c r="L150" s="212">
        <v>11946.916666666666</v>
      </c>
      <c r="M150" s="213">
        <v>11597.85</v>
      </c>
      <c r="N150" s="213">
        <v>11235</v>
      </c>
      <c r="O150" s="213">
        <v>1324900</v>
      </c>
      <c r="P150" s="214">
        <v>-3.5348977135980747E-3</v>
      </c>
    </row>
    <row r="151" spans="1:16" ht="12.75" customHeight="1">
      <c r="A151" s="206">
        <v>141</v>
      </c>
      <c r="B151" s="218" t="s">
        <v>45</v>
      </c>
      <c r="C151" s="210" t="s">
        <v>189</v>
      </c>
      <c r="D151" s="211">
        <v>45561</v>
      </c>
      <c r="E151" s="210">
        <v>286.10000000000002</v>
      </c>
      <c r="F151" s="210">
        <v>287.78333333333336</v>
      </c>
      <c r="G151" s="212">
        <v>282.41666666666674</v>
      </c>
      <c r="H151" s="212">
        <v>278.73333333333341</v>
      </c>
      <c r="I151" s="212">
        <v>273.36666666666679</v>
      </c>
      <c r="J151" s="212">
        <v>291.4666666666667</v>
      </c>
      <c r="K151" s="212">
        <v>296.83333333333337</v>
      </c>
      <c r="L151" s="212">
        <v>300.51666666666665</v>
      </c>
      <c r="M151" s="213">
        <v>293.14999999999998</v>
      </c>
      <c r="N151" s="213">
        <v>284.10000000000002</v>
      </c>
      <c r="O151" s="213">
        <v>133560350</v>
      </c>
      <c r="P151" s="214">
        <v>6.0773311725044722E-2</v>
      </c>
    </row>
    <row r="152" spans="1:16" ht="12.75" customHeight="1">
      <c r="A152" s="206">
        <v>142</v>
      </c>
      <c r="B152" s="218" t="s">
        <v>42</v>
      </c>
      <c r="C152" s="210" t="s">
        <v>190</v>
      </c>
      <c r="D152" s="211">
        <v>45561</v>
      </c>
      <c r="E152" s="210">
        <v>41951.4</v>
      </c>
      <c r="F152" s="210">
        <v>41678.400000000001</v>
      </c>
      <c r="G152" s="212">
        <v>40689.25</v>
      </c>
      <c r="H152" s="212">
        <v>39427.1</v>
      </c>
      <c r="I152" s="212">
        <v>38437.949999999997</v>
      </c>
      <c r="J152" s="212">
        <v>42940.55</v>
      </c>
      <c r="K152" s="212">
        <v>43929.700000000012</v>
      </c>
      <c r="L152" s="212">
        <v>45191.850000000006</v>
      </c>
      <c r="M152" s="213">
        <v>42667.55</v>
      </c>
      <c r="N152" s="213">
        <v>40416.25</v>
      </c>
      <c r="O152" s="213">
        <v>176310</v>
      </c>
      <c r="P152" s="214">
        <v>5.8823529411764705E-2</v>
      </c>
    </row>
    <row r="153" spans="1:16" ht="12.75" customHeight="1">
      <c r="A153" s="206">
        <v>143</v>
      </c>
      <c r="B153" s="218" t="s">
        <v>85</v>
      </c>
      <c r="C153" s="210" t="s">
        <v>191</v>
      </c>
      <c r="D153" s="211">
        <v>45561</v>
      </c>
      <c r="E153" s="210">
        <v>1046.1500000000001</v>
      </c>
      <c r="F153" s="210">
        <v>1052.6166666666666</v>
      </c>
      <c r="G153" s="212">
        <v>1033.6333333333332</v>
      </c>
      <c r="H153" s="212">
        <v>1021.1166666666666</v>
      </c>
      <c r="I153" s="212">
        <v>1002.1333333333332</v>
      </c>
      <c r="J153" s="212">
        <v>1065.1333333333332</v>
      </c>
      <c r="K153" s="212">
        <v>1084.1166666666663</v>
      </c>
      <c r="L153" s="212">
        <v>1096.6333333333332</v>
      </c>
      <c r="M153" s="213">
        <v>1071.5999999999999</v>
      </c>
      <c r="N153" s="213">
        <v>1040.0999999999999</v>
      </c>
      <c r="O153" s="213">
        <v>9930750</v>
      </c>
      <c r="P153" s="214">
        <v>1.5725682724762196E-2</v>
      </c>
    </row>
    <row r="154" spans="1:16" ht="12.75" customHeight="1">
      <c r="A154" s="206">
        <v>144</v>
      </c>
      <c r="B154" s="218" t="s">
        <v>82</v>
      </c>
      <c r="C154" s="215" t="s">
        <v>192</v>
      </c>
      <c r="D154" s="211">
        <v>45561</v>
      </c>
      <c r="E154" s="210">
        <v>5302.85</v>
      </c>
      <c r="F154" s="210">
        <v>5318.95</v>
      </c>
      <c r="G154" s="212">
        <v>5256.25</v>
      </c>
      <c r="H154" s="212">
        <v>5209.6500000000005</v>
      </c>
      <c r="I154" s="212">
        <v>5146.9500000000007</v>
      </c>
      <c r="J154" s="212">
        <v>5365.5499999999993</v>
      </c>
      <c r="K154" s="212">
        <v>5428.2499999999982</v>
      </c>
      <c r="L154" s="212">
        <v>5474.8499999999985</v>
      </c>
      <c r="M154" s="213">
        <v>5381.65</v>
      </c>
      <c r="N154" s="213">
        <v>5272.35</v>
      </c>
      <c r="O154" s="213">
        <v>1976800</v>
      </c>
      <c r="P154" s="214">
        <v>-2.0319159480622462E-2</v>
      </c>
    </row>
    <row r="155" spans="1:16" ht="12.75" customHeight="1">
      <c r="A155" s="206">
        <v>145</v>
      </c>
      <c r="B155" s="218" t="s">
        <v>66</v>
      </c>
      <c r="C155" s="210" t="s">
        <v>193</v>
      </c>
      <c r="D155" s="211">
        <v>45561</v>
      </c>
      <c r="E155" s="210">
        <v>336</v>
      </c>
      <c r="F155" s="210">
        <v>338.11666666666667</v>
      </c>
      <c r="G155" s="212">
        <v>332.23333333333335</v>
      </c>
      <c r="H155" s="212">
        <v>328.4666666666667</v>
      </c>
      <c r="I155" s="212">
        <v>322.58333333333337</v>
      </c>
      <c r="J155" s="212">
        <v>341.88333333333333</v>
      </c>
      <c r="K155" s="212">
        <v>347.76666666666665</v>
      </c>
      <c r="L155" s="212">
        <v>351.5333333333333</v>
      </c>
      <c r="M155" s="213">
        <v>344</v>
      </c>
      <c r="N155" s="213">
        <v>334.35</v>
      </c>
      <c r="O155" s="213">
        <v>33792000</v>
      </c>
      <c r="P155" s="214">
        <v>4.1900686458054741E-3</v>
      </c>
    </row>
    <row r="156" spans="1:16" ht="12.75" customHeight="1">
      <c r="A156" s="206">
        <v>146</v>
      </c>
      <c r="B156" s="218" t="s">
        <v>57</v>
      </c>
      <c r="C156" s="210" t="s">
        <v>194</v>
      </c>
      <c r="D156" s="211">
        <v>45561</v>
      </c>
      <c r="E156" s="210">
        <v>501.65</v>
      </c>
      <c r="F156" s="210">
        <v>505.88333333333327</v>
      </c>
      <c r="G156" s="212">
        <v>495.46666666666658</v>
      </c>
      <c r="H156" s="212">
        <v>489.2833333333333</v>
      </c>
      <c r="I156" s="212">
        <v>478.86666666666662</v>
      </c>
      <c r="J156" s="212">
        <v>512.06666666666661</v>
      </c>
      <c r="K156" s="212">
        <v>522.48333333333312</v>
      </c>
      <c r="L156" s="212">
        <v>528.66666666666652</v>
      </c>
      <c r="M156" s="213">
        <v>516.29999999999995</v>
      </c>
      <c r="N156" s="213">
        <v>499.7</v>
      </c>
      <c r="O156" s="213">
        <v>53990300</v>
      </c>
      <c r="P156" s="214">
        <v>2.1675256490535138E-4</v>
      </c>
    </row>
    <row r="157" spans="1:16" ht="12.75" customHeight="1">
      <c r="A157" s="206">
        <v>147</v>
      </c>
      <c r="B157" s="218" t="s">
        <v>831</v>
      </c>
      <c r="C157" s="210" t="s">
        <v>195</v>
      </c>
      <c r="D157" s="211">
        <v>45561</v>
      </c>
      <c r="E157" s="210">
        <v>3264.7</v>
      </c>
      <c r="F157" s="210">
        <v>3276.5666666666671</v>
      </c>
      <c r="G157" s="212">
        <v>3248.233333333334</v>
      </c>
      <c r="H157" s="212">
        <v>3231.7666666666669</v>
      </c>
      <c r="I157" s="212">
        <v>3203.4333333333338</v>
      </c>
      <c r="J157" s="212">
        <v>3293.0333333333342</v>
      </c>
      <c r="K157" s="212">
        <v>3321.3666666666672</v>
      </c>
      <c r="L157" s="212">
        <v>3337.8333333333344</v>
      </c>
      <c r="M157" s="213">
        <v>3304.9</v>
      </c>
      <c r="N157" s="213">
        <v>3260.1</v>
      </c>
      <c r="O157" s="213">
        <v>2721000</v>
      </c>
      <c r="P157" s="214">
        <v>1.2747743556341305E-2</v>
      </c>
    </row>
    <row r="158" spans="1:16" ht="12.75" customHeight="1">
      <c r="A158" s="206">
        <v>148</v>
      </c>
      <c r="B158" s="218" t="s">
        <v>61</v>
      </c>
      <c r="C158" s="210" t="s">
        <v>196</v>
      </c>
      <c r="D158" s="211">
        <v>45561</v>
      </c>
      <c r="E158" s="210">
        <v>4636</v>
      </c>
      <c r="F158" s="210">
        <v>4671.4666666666662</v>
      </c>
      <c r="G158" s="212">
        <v>4591.1333333333323</v>
      </c>
      <c r="H158" s="212">
        <v>4546.2666666666664</v>
      </c>
      <c r="I158" s="212">
        <v>4465.9333333333325</v>
      </c>
      <c r="J158" s="212">
        <v>4716.3333333333321</v>
      </c>
      <c r="K158" s="212">
        <v>4796.6666666666661</v>
      </c>
      <c r="L158" s="212">
        <v>4841.5333333333319</v>
      </c>
      <c r="M158" s="213">
        <v>4751.8</v>
      </c>
      <c r="N158" s="213">
        <v>4626.6000000000004</v>
      </c>
      <c r="O158" s="213">
        <v>1787750</v>
      </c>
      <c r="P158" s="214">
        <v>-1.5962570524287876E-2</v>
      </c>
    </row>
    <row r="159" spans="1:16" ht="12.75" customHeight="1">
      <c r="A159" s="206">
        <v>149</v>
      </c>
      <c r="B159" s="218" t="s">
        <v>40</v>
      </c>
      <c r="C159" s="210" t="s">
        <v>197</v>
      </c>
      <c r="D159" s="211">
        <v>45561</v>
      </c>
      <c r="E159" s="210">
        <v>107.88</v>
      </c>
      <c r="F159" s="210">
        <v>108.59999999999998</v>
      </c>
      <c r="G159" s="212">
        <v>106.34999999999997</v>
      </c>
      <c r="H159" s="212">
        <v>104.81999999999998</v>
      </c>
      <c r="I159" s="212">
        <v>102.56999999999996</v>
      </c>
      <c r="J159" s="212">
        <v>110.12999999999997</v>
      </c>
      <c r="K159" s="212">
        <v>112.38</v>
      </c>
      <c r="L159" s="212">
        <v>113.90999999999997</v>
      </c>
      <c r="M159" s="213">
        <v>110.85</v>
      </c>
      <c r="N159" s="213">
        <v>107.07</v>
      </c>
      <c r="O159" s="213">
        <v>337144000</v>
      </c>
      <c r="P159" s="214">
        <v>4.516145032488468E-2</v>
      </c>
    </row>
    <row r="160" spans="1:16" ht="12.75" customHeight="1">
      <c r="A160" s="206">
        <v>150</v>
      </c>
      <c r="B160" s="218" t="s">
        <v>185</v>
      </c>
      <c r="C160" s="217" t="s">
        <v>198</v>
      </c>
      <c r="D160" s="211">
        <v>45561</v>
      </c>
      <c r="E160" s="210">
        <v>6815.5</v>
      </c>
      <c r="F160" s="210">
        <v>6790.2333333333327</v>
      </c>
      <c r="G160" s="212">
        <v>6713.6666666666652</v>
      </c>
      <c r="H160" s="212">
        <v>6611.8333333333321</v>
      </c>
      <c r="I160" s="212">
        <v>6535.2666666666646</v>
      </c>
      <c r="J160" s="212">
        <v>6892.0666666666657</v>
      </c>
      <c r="K160" s="212">
        <v>6968.6333333333332</v>
      </c>
      <c r="L160" s="212">
        <v>7070.4666666666662</v>
      </c>
      <c r="M160" s="213">
        <v>6866.8</v>
      </c>
      <c r="N160" s="213">
        <v>6688.4</v>
      </c>
      <c r="O160" s="213">
        <v>2202250</v>
      </c>
      <c r="P160" s="214">
        <v>-7.4441817704229057E-2</v>
      </c>
    </row>
    <row r="161" spans="1:16" ht="12.75" customHeight="1">
      <c r="A161" s="206">
        <v>151</v>
      </c>
      <c r="B161" s="218" t="s">
        <v>200</v>
      </c>
      <c r="C161" s="210" t="s">
        <v>199</v>
      </c>
      <c r="D161" s="211">
        <v>45561</v>
      </c>
      <c r="E161" s="210">
        <v>333.3</v>
      </c>
      <c r="F161" s="210">
        <v>334.31666666666666</v>
      </c>
      <c r="G161" s="212">
        <v>331.13333333333333</v>
      </c>
      <c r="H161" s="212">
        <v>328.96666666666664</v>
      </c>
      <c r="I161" s="212">
        <v>325.7833333333333</v>
      </c>
      <c r="J161" s="212">
        <v>336.48333333333335</v>
      </c>
      <c r="K161" s="212">
        <v>339.66666666666663</v>
      </c>
      <c r="L161" s="212">
        <v>341.83333333333337</v>
      </c>
      <c r="M161" s="213">
        <v>337.5</v>
      </c>
      <c r="N161" s="213">
        <v>332.15</v>
      </c>
      <c r="O161" s="213">
        <v>70509600</v>
      </c>
      <c r="P161" s="214">
        <v>-2.51356328704395E-2</v>
      </c>
    </row>
    <row r="162" spans="1:16" ht="12.75" customHeight="1">
      <c r="A162" s="206">
        <v>152</v>
      </c>
      <c r="B162" s="218" t="s">
        <v>47</v>
      </c>
      <c r="C162" s="210" t="s">
        <v>201</v>
      </c>
      <c r="D162" s="211">
        <v>45561</v>
      </c>
      <c r="E162" s="210">
        <v>1582.7</v>
      </c>
      <c r="F162" s="210">
        <v>1587.0333333333335</v>
      </c>
      <c r="G162" s="212">
        <v>1574.116666666667</v>
      </c>
      <c r="H162" s="212">
        <v>1565.5333333333335</v>
      </c>
      <c r="I162" s="212">
        <v>1552.616666666667</v>
      </c>
      <c r="J162" s="212">
        <v>1595.616666666667</v>
      </c>
      <c r="K162" s="212">
        <v>1608.5333333333335</v>
      </c>
      <c r="L162" s="212">
        <v>1617.116666666667</v>
      </c>
      <c r="M162" s="213">
        <v>1599.95</v>
      </c>
      <c r="N162" s="213">
        <v>1578.45</v>
      </c>
      <c r="O162" s="213">
        <v>3660151</v>
      </c>
      <c r="P162" s="214">
        <v>-9.7996036115393093E-3</v>
      </c>
    </row>
    <row r="163" spans="1:16" ht="12.75" customHeight="1">
      <c r="A163" s="206">
        <v>153</v>
      </c>
      <c r="B163" s="218" t="s">
        <v>61</v>
      </c>
      <c r="C163" s="210" t="s">
        <v>202</v>
      </c>
      <c r="D163" s="211">
        <v>45561</v>
      </c>
      <c r="E163" s="210">
        <v>838.25</v>
      </c>
      <c r="F163" s="210">
        <v>841.86666666666667</v>
      </c>
      <c r="G163" s="212">
        <v>830.2833333333333</v>
      </c>
      <c r="H163" s="212">
        <v>822.31666666666661</v>
      </c>
      <c r="I163" s="212">
        <v>810.73333333333323</v>
      </c>
      <c r="J163" s="212">
        <v>849.83333333333337</v>
      </c>
      <c r="K163" s="212">
        <v>861.41666666666663</v>
      </c>
      <c r="L163" s="212">
        <v>869.38333333333344</v>
      </c>
      <c r="M163" s="213">
        <v>853.45</v>
      </c>
      <c r="N163" s="213">
        <v>833.9</v>
      </c>
      <c r="O163" s="213">
        <v>10173650</v>
      </c>
      <c r="P163" s="214">
        <v>1.5061501129612586E-3</v>
      </c>
    </row>
    <row r="164" spans="1:16" ht="12.75" customHeight="1">
      <c r="A164" s="206">
        <v>154</v>
      </c>
      <c r="B164" s="218" t="s">
        <v>66</v>
      </c>
      <c r="C164" s="210" t="s">
        <v>203</v>
      </c>
      <c r="D164" s="211">
        <v>45561</v>
      </c>
      <c r="E164" s="210">
        <v>210.43</v>
      </c>
      <c r="F164" s="210">
        <v>211.74666666666667</v>
      </c>
      <c r="G164" s="212">
        <v>208.04333333333335</v>
      </c>
      <c r="H164" s="212">
        <v>205.65666666666669</v>
      </c>
      <c r="I164" s="212">
        <v>201.95333333333338</v>
      </c>
      <c r="J164" s="212">
        <v>214.13333333333333</v>
      </c>
      <c r="K164" s="212">
        <v>217.83666666666664</v>
      </c>
      <c r="L164" s="212">
        <v>220.2233333333333</v>
      </c>
      <c r="M164" s="213">
        <v>215.45</v>
      </c>
      <c r="N164" s="213">
        <v>209.36</v>
      </c>
      <c r="O164" s="213">
        <v>78700000</v>
      </c>
      <c r="P164" s="214">
        <v>-5.7168124822336627E-3</v>
      </c>
    </row>
    <row r="165" spans="1:16" ht="12.75" customHeight="1">
      <c r="A165" s="206">
        <v>155</v>
      </c>
      <c r="B165" s="218" t="s">
        <v>82</v>
      </c>
      <c r="C165" s="210" t="s">
        <v>204</v>
      </c>
      <c r="D165" s="211">
        <v>45561</v>
      </c>
      <c r="E165" s="210">
        <v>564.1</v>
      </c>
      <c r="F165" s="210">
        <v>569.51666666666677</v>
      </c>
      <c r="G165" s="212">
        <v>556.23333333333358</v>
      </c>
      <c r="H165" s="212">
        <v>548.36666666666679</v>
      </c>
      <c r="I165" s="212">
        <v>535.0833333333336</v>
      </c>
      <c r="J165" s="212">
        <v>577.38333333333355</v>
      </c>
      <c r="K165" s="212">
        <v>590.66666666666663</v>
      </c>
      <c r="L165" s="212">
        <v>598.53333333333353</v>
      </c>
      <c r="M165" s="213">
        <v>582.79999999999995</v>
      </c>
      <c r="N165" s="213">
        <v>561.65</v>
      </c>
      <c r="O165" s="213">
        <v>59198000</v>
      </c>
      <c r="P165" s="214">
        <v>4.3577900786235586E-2</v>
      </c>
    </row>
    <row r="166" spans="1:16" ht="12.75" customHeight="1">
      <c r="A166" s="206">
        <v>156</v>
      </c>
      <c r="B166" s="218" t="s">
        <v>129</v>
      </c>
      <c r="C166" s="210" t="s">
        <v>205</v>
      </c>
      <c r="D166" s="211">
        <v>45561</v>
      </c>
      <c r="E166" s="210">
        <v>2905.35</v>
      </c>
      <c r="F166" s="210">
        <v>2915.1833333333329</v>
      </c>
      <c r="G166" s="212">
        <v>2888.6166666666659</v>
      </c>
      <c r="H166" s="212">
        <v>2871.8833333333328</v>
      </c>
      <c r="I166" s="212">
        <v>2845.3166666666657</v>
      </c>
      <c r="J166" s="212">
        <v>2931.9166666666661</v>
      </c>
      <c r="K166" s="212">
        <v>2958.4833333333327</v>
      </c>
      <c r="L166" s="212">
        <v>2975.2166666666662</v>
      </c>
      <c r="M166" s="213">
        <v>2941.75</v>
      </c>
      <c r="N166" s="213">
        <v>2898.45</v>
      </c>
      <c r="O166" s="213">
        <v>58531500</v>
      </c>
      <c r="P166" s="214">
        <v>7.5612495642706215E-3</v>
      </c>
    </row>
    <row r="167" spans="1:16" ht="12.75" customHeight="1">
      <c r="A167" s="206">
        <v>157</v>
      </c>
      <c r="B167" s="218" t="s">
        <v>66</v>
      </c>
      <c r="C167" s="210" t="s">
        <v>206</v>
      </c>
      <c r="D167" s="211">
        <v>45561</v>
      </c>
      <c r="E167" s="210">
        <v>126.09</v>
      </c>
      <c r="F167" s="210">
        <v>127.00333333333333</v>
      </c>
      <c r="G167" s="212">
        <v>124.44666666666666</v>
      </c>
      <c r="H167" s="212">
        <v>122.80333333333333</v>
      </c>
      <c r="I167" s="212">
        <v>120.24666666666666</v>
      </c>
      <c r="J167" s="212">
        <v>128.64666666666665</v>
      </c>
      <c r="K167" s="212">
        <v>131.20333333333332</v>
      </c>
      <c r="L167" s="212">
        <v>132.84666666666666</v>
      </c>
      <c r="M167" s="213">
        <v>129.56</v>
      </c>
      <c r="N167" s="213">
        <v>125.36</v>
      </c>
      <c r="O167" s="213">
        <v>156020000</v>
      </c>
      <c r="P167" s="214">
        <v>3.2666289418179948E-3</v>
      </c>
    </row>
    <row r="168" spans="1:16" ht="12.75" customHeight="1">
      <c r="A168" s="206">
        <v>158</v>
      </c>
      <c r="B168" s="218" t="s">
        <v>66</v>
      </c>
      <c r="C168" s="215" t="s">
        <v>207</v>
      </c>
      <c r="D168" s="211">
        <v>45561</v>
      </c>
      <c r="E168" s="210">
        <v>797.35</v>
      </c>
      <c r="F168" s="210">
        <v>799.56666666666661</v>
      </c>
      <c r="G168" s="212">
        <v>791.58333333333326</v>
      </c>
      <c r="H168" s="212">
        <v>785.81666666666661</v>
      </c>
      <c r="I168" s="212">
        <v>777.83333333333326</v>
      </c>
      <c r="J168" s="212">
        <v>805.33333333333326</v>
      </c>
      <c r="K168" s="212">
        <v>813.31666666666661</v>
      </c>
      <c r="L168" s="212">
        <v>819.08333333333326</v>
      </c>
      <c r="M168" s="213">
        <v>807.55</v>
      </c>
      <c r="N168" s="213">
        <v>793.8</v>
      </c>
      <c r="O168" s="213">
        <v>19036800</v>
      </c>
      <c r="P168" s="214">
        <v>-2.1183826251491095E-2</v>
      </c>
    </row>
    <row r="169" spans="1:16" ht="12.75" customHeight="1">
      <c r="A169" s="206">
        <v>159</v>
      </c>
      <c r="B169" s="218" t="s">
        <v>61</v>
      </c>
      <c r="C169" s="210" t="s">
        <v>208</v>
      </c>
      <c r="D169" s="211">
        <v>45561</v>
      </c>
      <c r="E169" s="210">
        <v>1860.4</v>
      </c>
      <c r="F169" s="210">
        <v>1859.8166666666668</v>
      </c>
      <c r="G169" s="212">
        <v>1847.6833333333336</v>
      </c>
      <c r="H169" s="212">
        <v>1834.9666666666667</v>
      </c>
      <c r="I169" s="212">
        <v>1822.8333333333335</v>
      </c>
      <c r="J169" s="212">
        <v>1872.5333333333338</v>
      </c>
      <c r="K169" s="212">
        <v>1884.666666666667</v>
      </c>
      <c r="L169" s="212">
        <v>1897.3833333333339</v>
      </c>
      <c r="M169" s="213">
        <v>1871.95</v>
      </c>
      <c r="N169" s="213">
        <v>1847.1</v>
      </c>
      <c r="O169" s="213">
        <v>7461750</v>
      </c>
      <c r="P169" s="214">
        <v>-1.0542018896071606E-2</v>
      </c>
    </row>
    <row r="170" spans="1:16" ht="12.75" customHeight="1">
      <c r="A170" s="206">
        <v>160</v>
      </c>
      <c r="B170" s="218" t="s">
        <v>47</v>
      </c>
      <c r="C170" s="210" t="s">
        <v>209</v>
      </c>
      <c r="D170" s="211">
        <v>45561</v>
      </c>
      <c r="E170" s="210">
        <v>771.25</v>
      </c>
      <c r="F170" s="210">
        <v>776.25</v>
      </c>
      <c r="G170" s="212">
        <v>762.9</v>
      </c>
      <c r="H170" s="212">
        <v>754.55</v>
      </c>
      <c r="I170" s="212">
        <v>741.19999999999993</v>
      </c>
      <c r="J170" s="212">
        <v>784.6</v>
      </c>
      <c r="K170" s="212">
        <v>797.94999999999993</v>
      </c>
      <c r="L170" s="212">
        <v>806.30000000000007</v>
      </c>
      <c r="M170" s="213">
        <v>789.6</v>
      </c>
      <c r="N170" s="213">
        <v>767.9</v>
      </c>
      <c r="O170" s="213">
        <v>111767250</v>
      </c>
      <c r="P170" s="214">
        <v>4.5071390501837359E-2</v>
      </c>
    </row>
    <row r="171" spans="1:16" ht="12.75" customHeight="1">
      <c r="A171" s="206">
        <v>161</v>
      </c>
      <c r="B171" s="218" t="s">
        <v>40</v>
      </c>
      <c r="C171" s="210" t="s">
        <v>210</v>
      </c>
      <c r="D171" s="211">
        <v>45561</v>
      </c>
      <c r="E171" s="210">
        <v>25615.8</v>
      </c>
      <c r="F171" s="210">
        <v>25689.100000000002</v>
      </c>
      <c r="G171" s="212">
        <v>25433.250000000004</v>
      </c>
      <c r="H171" s="212">
        <v>25250.7</v>
      </c>
      <c r="I171" s="212">
        <v>24994.850000000002</v>
      </c>
      <c r="J171" s="212">
        <v>25871.650000000005</v>
      </c>
      <c r="K171" s="212">
        <v>26127.500000000004</v>
      </c>
      <c r="L171" s="212">
        <v>26310.050000000007</v>
      </c>
      <c r="M171" s="213">
        <v>25944.95</v>
      </c>
      <c r="N171" s="213">
        <v>25506.55</v>
      </c>
      <c r="O171" s="213">
        <v>224350</v>
      </c>
      <c r="P171" s="214">
        <v>-1.8913304908713239E-2</v>
      </c>
    </row>
    <row r="172" spans="1:16" ht="12.75" customHeight="1">
      <c r="A172" s="206">
        <v>162</v>
      </c>
      <c r="B172" s="218" t="s">
        <v>45</v>
      </c>
      <c r="C172" s="210" t="s">
        <v>211</v>
      </c>
      <c r="D172" s="211">
        <v>45561</v>
      </c>
      <c r="E172" s="210">
        <v>6610.1</v>
      </c>
      <c r="F172" s="210">
        <v>6639.5666666666666</v>
      </c>
      <c r="G172" s="212">
        <v>6559.1333333333332</v>
      </c>
      <c r="H172" s="212">
        <v>6508.166666666667</v>
      </c>
      <c r="I172" s="212">
        <v>6427.7333333333336</v>
      </c>
      <c r="J172" s="212">
        <v>6690.5333333333328</v>
      </c>
      <c r="K172" s="212">
        <v>6770.9666666666653</v>
      </c>
      <c r="L172" s="212">
        <v>6821.9333333333325</v>
      </c>
      <c r="M172" s="213">
        <v>6720</v>
      </c>
      <c r="N172" s="213">
        <v>6588.6</v>
      </c>
      <c r="O172" s="213">
        <v>2788500</v>
      </c>
      <c r="P172" s="214">
        <v>1.7181002407529001E-2</v>
      </c>
    </row>
    <row r="173" spans="1:16" ht="12.75" customHeight="1">
      <c r="A173" s="206">
        <v>163</v>
      </c>
      <c r="B173" s="218" t="s">
        <v>66</v>
      </c>
      <c r="C173" s="210" t="s">
        <v>212</v>
      </c>
      <c r="D173" s="211">
        <v>45561</v>
      </c>
      <c r="E173" s="210">
        <v>2486.9</v>
      </c>
      <c r="F173" s="210">
        <v>2507.4499999999998</v>
      </c>
      <c r="G173" s="212">
        <v>2461.1499999999996</v>
      </c>
      <c r="H173" s="212">
        <v>2435.3999999999996</v>
      </c>
      <c r="I173" s="212">
        <v>2389.0999999999995</v>
      </c>
      <c r="J173" s="212">
        <v>2533.1999999999998</v>
      </c>
      <c r="K173" s="212">
        <v>2579.5</v>
      </c>
      <c r="L173" s="212">
        <v>2605.25</v>
      </c>
      <c r="M173" s="213">
        <v>2553.75</v>
      </c>
      <c r="N173" s="213">
        <v>2481.6999999999998</v>
      </c>
      <c r="O173" s="213">
        <v>5826375</v>
      </c>
      <c r="P173" s="214">
        <v>1.795190984734325E-2</v>
      </c>
    </row>
    <row r="174" spans="1:16" ht="12.75" customHeight="1">
      <c r="A174" s="206">
        <v>164</v>
      </c>
      <c r="B174" s="218" t="s">
        <v>42</v>
      </c>
      <c r="C174" s="210" t="s">
        <v>213</v>
      </c>
      <c r="D174" s="211">
        <v>45561</v>
      </c>
      <c r="E174" s="210">
        <v>3283.35</v>
      </c>
      <c r="F174" s="210">
        <v>3284.1833333333329</v>
      </c>
      <c r="G174" s="212">
        <v>3261.6666666666661</v>
      </c>
      <c r="H174" s="212">
        <v>3239.9833333333331</v>
      </c>
      <c r="I174" s="212">
        <v>3217.4666666666662</v>
      </c>
      <c r="J174" s="212">
        <v>3305.8666666666659</v>
      </c>
      <c r="K174" s="212">
        <v>3328.3833333333332</v>
      </c>
      <c r="L174" s="212">
        <v>3350.0666666666657</v>
      </c>
      <c r="M174" s="213">
        <v>3306.7</v>
      </c>
      <c r="N174" s="213">
        <v>3262.5</v>
      </c>
      <c r="O174" s="213">
        <v>5925900</v>
      </c>
      <c r="P174" s="214">
        <v>-4.5356044952880106E-3</v>
      </c>
    </row>
    <row r="175" spans="1:16" ht="12.75" customHeight="1">
      <c r="A175" s="206">
        <v>165</v>
      </c>
      <c r="B175" s="218" t="s">
        <v>200</v>
      </c>
      <c r="C175" s="210" t="s">
        <v>214</v>
      </c>
      <c r="D175" s="211">
        <v>45561</v>
      </c>
      <c r="E175" s="210">
        <v>1846.4</v>
      </c>
      <c r="F175" s="210">
        <v>1845.3333333333333</v>
      </c>
      <c r="G175" s="212">
        <v>1833.4666666666665</v>
      </c>
      <c r="H175" s="212">
        <v>1820.5333333333333</v>
      </c>
      <c r="I175" s="212">
        <v>1808.6666666666665</v>
      </c>
      <c r="J175" s="212">
        <v>1858.2666666666664</v>
      </c>
      <c r="K175" s="212">
        <v>1870.1333333333332</v>
      </c>
      <c r="L175" s="212">
        <v>1883.0666666666664</v>
      </c>
      <c r="M175" s="213">
        <v>1857.2</v>
      </c>
      <c r="N175" s="213">
        <v>1832.4</v>
      </c>
      <c r="O175" s="213">
        <v>15312150</v>
      </c>
      <c r="P175" s="214">
        <v>3.6313246162592384E-2</v>
      </c>
    </row>
    <row r="176" spans="1:16" ht="12.75" customHeight="1">
      <c r="A176" s="206">
        <v>166</v>
      </c>
      <c r="B176" s="218" t="s">
        <v>42</v>
      </c>
      <c r="C176" s="210" t="s">
        <v>215</v>
      </c>
      <c r="D176" s="211">
        <v>45561</v>
      </c>
      <c r="E176" s="210">
        <v>797.35</v>
      </c>
      <c r="F176" s="210">
        <v>801.04999999999984</v>
      </c>
      <c r="G176" s="212">
        <v>789.34999999999968</v>
      </c>
      <c r="H176" s="212">
        <v>781.3499999999998</v>
      </c>
      <c r="I176" s="212">
        <v>769.64999999999964</v>
      </c>
      <c r="J176" s="212">
        <v>809.04999999999973</v>
      </c>
      <c r="K176" s="212">
        <v>820.74999999999977</v>
      </c>
      <c r="L176" s="212">
        <v>828.74999999999977</v>
      </c>
      <c r="M176" s="213">
        <v>812.75</v>
      </c>
      <c r="N176" s="213">
        <v>793.05</v>
      </c>
      <c r="O176" s="213">
        <v>5896500</v>
      </c>
      <c r="P176" s="214">
        <v>3.318019397651863E-3</v>
      </c>
    </row>
    <row r="177" spans="1:16" ht="12.75" customHeight="1">
      <c r="A177" s="206">
        <v>167</v>
      </c>
      <c r="B177" s="218" t="s">
        <v>831</v>
      </c>
      <c r="C177" s="217" t="s">
        <v>216</v>
      </c>
      <c r="D177" s="211">
        <v>45561</v>
      </c>
      <c r="E177" s="210">
        <v>914.9</v>
      </c>
      <c r="F177" s="210">
        <v>919.44999999999993</v>
      </c>
      <c r="G177" s="212">
        <v>907.79999999999984</v>
      </c>
      <c r="H177" s="212">
        <v>900.69999999999993</v>
      </c>
      <c r="I177" s="212">
        <v>889.04999999999984</v>
      </c>
      <c r="J177" s="212">
        <v>926.54999999999984</v>
      </c>
      <c r="K177" s="212">
        <v>938.19999999999993</v>
      </c>
      <c r="L177" s="212">
        <v>945.29999999999984</v>
      </c>
      <c r="M177" s="213">
        <v>931.1</v>
      </c>
      <c r="N177" s="213">
        <v>912.35</v>
      </c>
      <c r="O177" s="213">
        <v>6811000</v>
      </c>
      <c r="P177" s="214">
        <v>-2.8526601055484237E-2</v>
      </c>
    </row>
    <row r="178" spans="1:16" ht="12.75" customHeight="1">
      <c r="A178" s="206">
        <v>168</v>
      </c>
      <c r="B178" s="218" t="s">
        <v>77</v>
      </c>
      <c r="C178" s="210" t="s">
        <v>217</v>
      </c>
      <c r="D178" s="211">
        <v>45561</v>
      </c>
      <c r="E178" s="210">
        <v>1033.55</v>
      </c>
      <c r="F178" s="210">
        <v>1044.7166666666665</v>
      </c>
      <c r="G178" s="212">
        <v>1019.583333333333</v>
      </c>
      <c r="H178" s="212">
        <v>1005.6166666666666</v>
      </c>
      <c r="I178" s="212">
        <v>980.48333333333312</v>
      </c>
      <c r="J178" s="212">
        <v>1058.6833333333329</v>
      </c>
      <c r="K178" s="212">
        <v>1083.8166666666666</v>
      </c>
      <c r="L178" s="212">
        <v>1097.7833333333328</v>
      </c>
      <c r="M178" s="213">
        <v>1069.8499999999999</v>
      </c>
      <c r="N178" s="213">
        <v>1030.75</v>
      </c>
      <c r="O178" s="213">
        <v>11105600</v>
      </c>
      <c r="P178" s="214">
        <v>2.700778190326026E-2</v>
      </c>
    </row>
    <row r="179" spans="1:16" ht="12.75" customHeight="1">
      <c r="A179" s="206">
        <v>169</v>
      </c>
      <c r="B179" s="218" t="s">
        <v>57</v>
      </c>
      <c r="C179" s="216" t="s">
        <v>218</v>
      </c>
      <c r="D179" s="211">
        <v>45561</v>
      </c>
      <c r="E179" s="210">
        <v>1989.35</v>
      </c>
      <c r="F179" s="210">
        <v>2002.5166666666664</v>
      </c>
      <c r="G179" s="212">
        <v>1968.9833333333329</v>
      </c>
      <c r="H179" s="212">
        <v>1948.6166666666666</v>
      </c>
      <c r="I179" s="212">
        <v>1915.083333333333</v>
      </c>
      <c r="J179" s="212">
        <v>2022.8833333333328</v>
      </c>
      <c r="K179" s="212">
        <v>2056.4166666666665</v>
      </c>
      <c r="L179" s="212">
        <v>2076.7833333333328</v>
      </c>
      <c r="M179" s="213">
        <v>2036.05</v>
      </c>
      <c r="N179" s="213">
        <v>1982.15</v>
      </c>
      <c r="O179" s="213">
        <v>6907000</v>
      </c>
      <c r="P179" s="214">
        <v>4.8262255273941415E-2</v>
      </c>
    </row>
    <row r="180" spans="1:16" ht="12.75" customHeight="1">
      <c r="A180" s="206">
        <v>170</v>
      </c>
      <c r="B180" s="218" t="s">
        <v>54</v>
      </c>
      <c r="C180" s="210" t="s">
        <v>219</v>
      </c>
      <c r="D180" s="211">
        <v>45561</v>
      </c>
      <c r="E180" s="210">
        <v>1208.25</v>
      </c>
      <c r="F180" s="210">
        <v>1211.75</v>
      </c>
      <c r="G180" s="212">
        <v>1201.8</v>
      </c>
      <c r="H180" s="212">
        <v>1195.3499999999999</v>
      </c>
      <c r="I180" s="212">
        <v>1185.3999999999999</v>
      </c>
      <c r="J180" s="212">
        <v>1218.2</v>
      </c>
      <c r="K180" s="212">
        <v>1228.1499999999999</v>
      </c>
      <c r="L180" s="212">
        <v>1234.6000000000001</v>
      </c>
      <c r="M180" s="213">
        <v>1221.7</v>
      </c>
      <c r="N180" s="213">
        <v>1205.3</v>
      </c>
      <c r="O180" s="213">
        <v>13046616</v>
      </c>
      <c r="P180" s="214">
        <v>5.7297525309336333E-3</v>
      </c>
    </row>
    <row r="181" spans="1:16" ht="12.75" customHeight="1">
      <c r="A181" s="206">
        <v>171</v>
      </c>
      <c r="B181" s="218" t="s">
        <v>185</v>
      </c>
      <c r="C181" s="210" t="s">
        <v>220</v>
      </c>
      <c r="D181" s="211">
        <v>45561</v>
      </c>
      <c r="E181" s="210">
        <v>970.15</v>
      </c>
      <c r="F181" s="210">
        <v>987</v>
      </c>
      <c r="G181" s="212">
        <v>949</v>
      </c>
      <c r="H181" s="212">
        <v>927.85</v>
      </c>
      <c r="I181" s="212">
        <v>889.85</v>
      </c>
      <c r="J181" s="212">
        <v>1008.15</v>
      </c>
      <c r="K181" s="212">
        <v>1046.1500000000001</v>
      </c>
      <c r="L181" s="212">
        <v>1067.3</v>
      </c>
      <c r="M181" s="213">
        <v>1025</v>
      </c>
      <c r="N181" s="213">
        <v>965.85</v>
      </c>
      <c r="O181" s="213">
        <v>107478800</v>
      </c>
      <c r="P181" s="214">
        <v>0.14825630931045627</v>
      </c>
    </row>
    <row r="182" spans="1:16" ht="12.75" customHeight="1">
      <c r="A182" s="206">
        <v>172</v>
      </c>
      <c r="B182" s="218" t="s">
        <v>129</v>
      </c>
      <c r="C182" s="210" t="s">
        <v>221</v>
      </c>
      <c r="D182" s="211">
        <v>45561</v>
      </c>
      <c r="E182" s="210">
        <v>437.25</v>
      </c>
      <c r="F182" s="210">
        <v>440.7833333333333</v>
      </c>
      <c r="G182" s="212">
        <v>430.86666666666662</v>
      </c>
      <c r="H182" s="212">
        <v>424.48333333333329</v>
      </c>
      <c r="I182" s="212">
        <v>414.56666666666661</v>
      </c>
      <c r="J182" s="212">
        <v>447.16666666666663</v>
      </c>
      <c r="K182" s="212">
        <v>457.08333333333337</v>
      </c>
      <c r="L182" s="212">
        <v>463.46666666666664</v>
      </c>
      <c r="M182" s="213">
        <v>450.7</v>
      </c>
      <c r="N182" s="213">
        <v>434.4</v>
      </c>
      <c r="O182" s="213">
        <v>77425200</v>
      </c>
      <c r="P182" s="214">
        <v>1.9301176554224576E-2</v>
      </c>
    </row>
    <row r="183" spans="1:16" ht="12.75" customHeight="1">
      <c r="A183" s="206">
        <v>173</v>
      </c>
      <c r="B183" s="218" t="s">
        <v>85</v>
      </c>
      <c r="C183" s="210" t="s">
        <v>222</v>
      </c>
      <c r="D183" s="211">
        <v>45561</v>
      </c>
      <c r="E183" s="210">
        <v>148.28</v>
      </c>
      <c r="F183" s="210">
        <v>148.88999999999999</v>
      </c>
      <c r="G183" s="212">
        <v>147.13999999999999</v>
      </c>
      <c r="H183" s="212">
        <v>146</v>
      </c>
      <c r="I183" s="212">
        <v>144.25</v>
      </c>
      <c r="J183" s="212">
        <v>150.02999999999997</v>
      </c>
      <c r="K183" s="212">
        <v>151.77999999999997</v>
      </c>
      <c r="L183" s="212">
        <v>152.91999999999996</v>
      </c>
      <c r="M183" s="213">
        <v>150.63999999999999</v>
      </c>
      <c r="N183" s="213">
        <v>147.75</v>
      </c>
      <c r="O183" s="213">
        <v>296142000</v>
      </c>
      <c r="P183" s="214">
        <v>7.8427702386523156E-3</v>
      </c>
    </row>
    <row r="184" spans="1:16" ht="12.75" customHeight="1">
      <c r="A184" s="206">
        <v>174</v>
      </c>
      <c r="B184" s="218" t="s">
        <v>85</v>
      </c>
      <c r="C184" s="210" t="s">
        <v>223</v>
      </c>
      <c r="D184" s="211">
        <v>45561</v>
      </c>
      <c r="E184" s="210">
        <v>4485.75</v>
      </c>
      <c r="F184" s="210">
        <v>4505.4833333333327</v>
      </c>
      <c r="G184" s="212">
        <v>4457.1666666666652</v>
      </c>
      <c r="H184" s="212">
        <v>4428.5833333333321</v>
      </c>
      <c r="I184" s="212">
        <v>4380.2666666666646</v>
      </c>
      <c r="J184" s="212">
        <v>4534.0666666666657</v>
      </c>
      <c r="K184" s="212">
        <v>4582.3833333333332</v>
      </c>
      <c r="L184" s="212">
        <v>4610.9666666666662</v>
      </c>
      <c r="M184" s="213">
        <v>4553.8</v>
      </c>
      <c r="N184" s="213">
        <v>4476.8999999999996</v>
      </c>
      <c r="O184" s="213">
        <v>13715625</v>
      </c>
      <c r="P184" s="214">
        <v>-9.6875756841850323E-4</v>
      </c>
    </row>
    <row r="185" spans="1:16" ht="12.75" customHeight="1">
      <c r="A185" s="206">
        <v>175</v>
      </c>
      <c r="B185" s="218" t="s">
        <v>57</v>
      </c>
      <c r="C185" s="210" t="s">
        <v>224</v>
      </c>
      <c r="D185" s="211">
        <v>45561</v>
      </c>
      <c r="E185" s="210">
        <v>1604.65</v>
      </c>
      <c r="F185" s="210">
        <v>1611.0333333333335</v>
      </c>
      <c r="G185" s="212">
        <v>1594.5666666666671</v>
      </c>
      <c r="H185" s="212">
        <v>1584.4833333333336</v>
      </c>
      <c r="I185" s="212">
        <v>1568.0166666666671</v>
      </c>
      <c r="J185" s="212">
        <v>1621.116666666667</v>
      </c>
      <c r="K185" s="212">
        <v>1637.5833333333337</v>
      </c>
      <c r="L185" s="212">
        <v>1647.666666666667</v>
      </c>
      <c r="M185" s="213">
        <v>1627.5</v>
      </c>
      <c r="N185" s="213">
        <v>1600.95</v>
      </c>
      <c r="O185" s="213">
        <v>14128200</v>
      </c>
      <c r="P185" s="214">
        <v>1.5876439880926702E-2</v>
      </c>
    </row>
    <row r="186" spans="1:16" ht="12.75" customHeight="1">
      <c r="A186" s="206">
        <v>176</v>
      </c>
      <c r="B186" s="218" t="s">
        <v>42</v>
      </c>
      <c r="C186" s="210" t="s">
        <v>225</v>
      </c>
      <c r="D186" s="211">
        <v>45561</v>
      </c>
      <c r="E186" s="210">
        <v>3722.75</v>
      </c>
      <c r="F186" s="210">
        <v>3726.7833333333333</v>
      </c>
      <c r="G186" s="212">
        <v>3705.9666666666667</v>
      </c>
      <c r="H186" s="212">
        <v>3689.1833333333334</v>
      </c>
      <c r="I186" s="212">
        <v>3668.3666666666668</v>
      </c>
      <c r="J186" s="212">
        <v>3743.5666666666666</v>
      </c>
      <c r="K186" s="212">
        <v>3764.3833333333332</v>
      </c>
      <c r="L186" s="212">
        <v>3781.1666666666665</v>
      </c>
      <c r="M186" s="213">
        <v>3747.6</v>
      </c>
      <c r="N186" s="213">
        <v>3710</v>
      </c>
      <c r="O186" s="213">
        <v>8094975</v>
      </c>
      <c r="P186" s="214">
        <v>1.2808723068838675E-2</v>
      </c>
    </row>
    <row r="187" spans="1:16" ht="12.75" customHeight="1">
      <c r="A187" s="206">
        <v>177</v>
      </c>
      <c r="B187" s="218" t="s">
        <v>45</v>
      </c>
      <c r="C187" s="210" t="s">
        <v>226</v>
      </c>
      <c r="D187" s="211">
        <v>45561</v>
      </c>
      <c r="E187" s="210">
        <v>3446.9</v>
      </c>
      <c r="F187" s="210">
        <v>3454.0166666666664</v>
      </c>
      <c r="G187" s="212">
        <v>3425.5333333333328</v>
      </c>
      <c r="H187" s="212">
        <v>3404.1666666666665</v>
      </c>
      <c r="I187" s="212">
        <v>3375.6833333333329</v>
      </c>
      <c r="J187" s="212">
        <v>3475.3833333333328</v>
      </c>
      <c r="K187" s="212">
        <v>3503.8666666666663</v>
      </c>
      <c r="L187" s="212">
        <v>3525.2333333333327</v>
      </c>
      <c r="M187" s="213">
        <v>3482.5</v>
      </c>
      <c r="N187" s="213">
        <v>3432.65</v>
      </c>
      <c r="O187" s="213">
        <v>1749500</v>
      </c>
      <c r="P187" s="214">
        <v>-9.0625885018408379E-3</v>
      </c>
    </row>
    <row r="188" spans="1:16" ht="12.75" customHeight="1">
      <c r="A188" s="206">
        <v>178</v>
      </c>
      <c r="B188" s="218" t="s">
        <v>54</v>
      </c>
      <c r="C188" s="210" t="s">
        <v>227</v>
      </c>
      <c r="D188" s="211">
        <v>45561</v>
      </c>
      <c r="E188" s="210">
        <v>7155.25</v>
      </c>
      <c r="F188" s="210">
        <v>7168.0166666666664</v>
      </c>
      <c r="G188" s="212">
        <v>7108.9833333333327</v>
      </c>
      <c r="H188" s="212">
        <v>7062.7166666666662</v>
      </c>
      <c r="I188" s="212">
        <v>7003.6833333333325</v>
      </c>
      <c r="J188" s="212">
        <v>7214.2833333333328</v>
      </c>
      <c r="K188" s="212">
        <v>7273.3166666666657</v>
      </c>
      <c r="L188" s="212">
        <v>7319.583333333333</v>
      </c>
      <c r="M188" s="213">
        <v>7227.05</v>
      </c>
      <c r="N188" s="213">
        <v>7121.75</v>
      </c>
      <c r="O188" s="213">
        <v>3300200</v>
      </c>
      <c r="P188" s="214">
        <v>-3.4424447397028626E-3</v>
      </c>
    </row>
    <row r="189" spans="1:16" ht="12.75" customHeight="1">
      <c r="A189" s="206">
        <v>179</v>
      </c>
      <c r="B189" s="218" t="s">
        <v>57</v>
      </c>
      <c r="C189" s="210" t="s">
        <v>228</v>
      </c>
      <c r="D189" s="211">
        <v>45561</v>
      </c>
      <c r="E189" s="210">
        <v>2765</v>
      </c>
      <c r="F189" s="210">
        <v>2762.4500000000003</v>
      </c>
      <c r="G189" s="212">
        <v>2734.9000000000005</v>
      </c>
      <c r="H189" s="212">
        <v>2704.8</v>
      </c>
      <c r="I189" s="212">
        <v>2677.2500000000005</v>
      </c>
      <c r="J189" s="212">
        <v>2792.5500000000006</v>
      </c>
      <c r="K189" s="212">
        <v>2820.1000000000008</v>
      </c>
      <c r="L189" s="212">
        <v>2850.2000000000007</v>
      </c>
      <c r="M189" s="213">
        <v>2790</v>
      </c>
      <c r="N189" s="213">
        <v>2732.35</v>
      </c>
      <c r="O189" s="213">
        <v>7453600</v>
      </c>
      <c r="P189" s="214">
        <v>-4.2083606097446926E-3</v>
      </c>
    </row>
    <row r="190" spans="1:16" ht="12.75" customHeight="1">
      <c r="A190" s="206">
        <v>180</v>
      </c>
      <c r="B190" s="218" t="s">
        <v>47</v>
      </c>
      <c r="C190" s="210" t="s">
        <v>229</v>
      </c>
      <c r="D190" s="211">
        <v>45561</v>
      </c>
      <c r="E190" s="210">
        <v>2086.35</v>
      </c>
      <c r="F190" s="210">
        <v>2077.7166666666667</v>
      </c>
      <c r="G190" s="212">
        <v>2050.4333333333334</v>
      </c>
      <c r="H190" s="212">
        <v>2014.5166666666667</v>
      </c>
      <c r="I190" s="212">
        <v>1987.2333333333333</v>
      </c>
      <c r="J190" s="212">
        <v>2113.6333333333332</v>
      </c>
      <c r="K190" s="212">
        <v>2140.916666666667</v>
      </c>
      <c r="L190" s="212">
        <v>2176.8333333333335</v>
      </c>
      <c r="M190" s="213">
        <v>2105</v>
      </c>
      <c r="N190" s="213">
        <v>2041.8</v>
      </c>
      <c r="O190" s="213">
        <v>1788400</v>
      </c>
      <c r="P190" s="214">
        <v>-1.8010103228640457E-2</v>
      </c>
    </row>
    <row r="191" spans="1:16" ht="12.75" customHeight="1">
      <c r="A191" s="206">
        <v>181</v>
      </c>
      <c r="B191" s="218" t="s">
        <v>831</v>
      </c>
      <c r="C191" s="210" t="s">
        <v>230</v>
      </c>
      <c r="D191" s="211">
        <v>45561</v>
      </c>
      <c r="E191" s="210">
        <v>11496.9</v>
      </c>
      <c r="F191" s="210">
        <v>11537.566666666666</v>
      </c>
      <c r="G191" s="212">
        <v>11439.083333333332</v>
      </c>
      <c r="H191" s="212">
        <v>11381.266666666666</v>
      </c>
      <c r="I191" s="212">
        <v>11282.783333333333</v>
      </c>
      <c r="J191" s="212">
        <v>11595.383333333331</v>
      </c>
      <c r="K191" s="212">
        <v>11693.866666666665</v>
      </c>
      <c r="L191" s="212">
        <v>11751.683333333331</v>
      </c>
      <c r="M191" s="213">
        <v>11636.05</v>
      </c>
      <c r="N191" s="213">
        <v>11479.75</v>
      </c>
      <c r="O191" s="213">
        <v>2010900</v>
      </c>
      <c r="P191" s="214">
        <v>-1.5423031727379553E-2</v>
      </c>
    </row>
    <row r="192" spans="1:16" ht="12.75" customHeight="1">
      <c r="A192" s="206">
        <v>182</v>
      </c>
      <c r="B192" s="218" t="s">
        <v>129</v>
      </c>
      <c r="C192" s="210" t="s">
        <v>231</v>
      </c>
      <c r="D192" s="211">
        <v>45561</v>
      </c>
      <c r="E192" s="210">
        <v>611.5</v>
      </c>
      <c r="F192" s="210">
        <v>614.15</v>
      </c>
      <c r="G192" s="212">
        <v>607.44999999999993</v>
      </c>
      <c r="H192" s="212">
        <v>603.4</v>
      </c>
      <c r="I192" s="212">
        <v>596.69999999999993</v>
      </c>
      <c r="J192" s="212">
        <v>618.19999999999993</v>
      </c>
      <c r="K192" s="212">
        <v>624.9</v>
      </c>
      <c r="L192" s="212">
        <v>628.94999999999993</v>
      </c>
      <c r="M192" s="213">
        <v>620.85</v>
      </c>
      <c r="N192" s="213">
        <v>610.1</v>
      </c>
      <c r="O192" s="213">
        <v>36103600</v>
      </c>
      <c r="P192" s="214">
        <v>-7.1855003038644406E-3</v>
      </c>
    </row>
    <row r="193" spans="1:16" ht="12.75" customHeight="1">
      <c r="A193" s="206">
        <v>183</v>
      </c>
      <c r="B193" s="218" t="s">
        <v>40</v>
      </c>
      <c r="C193" s="210" t="s">
        <v>232</v>
      </c>
      <c r="D193" s="211">
        <v>45561</v>
      </c>
      <c r="E193" s="210">
        <v>427.2</v>
      </c>
      <c r="F193" s="210">
        <v>431.5333333333333</v>
      </c>
      <c r="G193" s="212">
        <v>421.86666666666662</v>
      </c>
      <c r="H193" s="212">
        <v>416.5333333333333</v>
      </c>
      <c r="I193" s="212">
        <v>406.86666666666662</v>
      </c>
      <c r="J193" s="212">
        <v>436.86666666666662</v>
      </c>
      <c r="K193" s="212">
        <v>446.53333333333336</v>
      </c>
      <c r="L193" s="212">
        <v>451.86666666666662</v>
      </c>
      <c r="M193" s="213">
        <v>441.2</v>
      </c>
      <c r="N193" s="213">
        <v>426.2</v>
      </c>
      <c r="O193" s="213">
        <v>136877600</v>
      </c>
      <c r="P193" s="214">
        <v>2.5944270359513459E-3</v>
      </c>
    </row>
    <row r="194" spans="1:16" ht="12.75" customHeight="1">
      <c r="A194" s="206">
        <v>184</v>
      </c>
      <c r="B194" s="218" t="s">
        <v>85</v>
      </c>
      <c r="C194" s="210" t="s">
        <v>233</v>
      </c>
      <c r="D194" s="211">
        <v>45561</v>
      </c>
      <c r="E194" s="210">
        <v>1826.65</v>
      </c>
      <c r="F194" s="210">
        <v>1835.2</v>
      </c>
      <c r="G194" s="212">
        <v>1807.8000000000002</v>
      </c>
      <c r="H194" s="212">
        <v>1788.95</v>
      </c>
      <c r="I194" s="212">
        <v>1761.5500000000002</v>
      </c>
      <c r="J194" s="212">
        <v>1854.0500000000002</v>
      </c>
      <c r="K194" s="212">
        <v>1881.4500000000003</v>
      </c>
      <c r="L194" s="212">
        <v>1900.3000000000002</v>
      </c>
      <c r="M194" s="213">
        <v>1862.6</v>
      </c>
      <c r="N194" s="213">
        <v>1816.35</v>
      </c>
      <c r="O194" s="213">
        <v>8278200</v>
      </c>
      <c r="P194" s="214">
        <v>2.0714655618850338E-2</v>
      </c>
    </row>
    <row r="195" spans="1:16" ht="12.75" customHeight="1">
      <c r="A195" s="206">
        <v>185</v>
      </c>
      <c r="B195" s="218" t="s">
        <v>42</v>
      </c>
      <c r="C195" s="210" t="s">
        <v>234</v>
      </c>
      <c r="D195" s="211">
        <v>45561</v>
      </c>
      <c r="E195" s="210">
        <v>516.15</v>
      </c>
      <c r="F195" s="210">
        <v>519.71666666666658</v>
      </c>
      <c r="G195" s="212">
        <v>511.48333333333312</v>
      </c>
      <c r="H195" s="212">
        <v>506.81666666666649</v>
      </c>
      <c r="I195" s="212">
        <v>498.58333333333303</v>
      </c>
      <c r="J195" s="212">
        <v>524.38333333333321</v>
      </c>
      <c r="K195" s="212">
        <v>532.61666666666656</v>
      </c>
      <c r="L195" s="212">
        <v>537.2833333333333</v>
      </c>
      <c r="M195" s="213">
        <v>527.95000000000005</v>
      </c>
      <c r="N195" s="213">
        <v>515.04999999999995</v>
      </c>
      <c r="O195" s="213">
        <v>60265500</v>
      </c>
      <c r="P195" s="214">
        <v>2.6048982302014967E-2</v>
      </c>
    </row>
    <row r="196" spans="1:16" ht="12.75" customHeight="1">
      <c r="A196" s="206"/>
      <c r="B196" s="218"/>
      <c r="C196" s="210" t="s">
        <v>236</v>
      </c>
      <c r="D196" s="211">
        <v>45561</v>
      </c>
      <c r="E196" s="210">
        <v>1113.3499999999999</v>
      </c>
      <c r="F196" s="210">
        <v>1117.8999999999999</v>
      </c>
      <c r="G196" s="212">
        <v>1105.9999999999998</v>
      </c>
      <c r="H196" s="212">
        <v>1098.6499999999999</v>
      </c>
      <c r="I196" s="212">
        <v>1086.7499999999998</v>
      </c>
      <c r="J196" s="212">
        <v>1125.2499999999998</v>
      </c>
      <c r="K196" s="212">
        <v>1137.1499999999999</v>
      </c>
      <c r="L196" s="212">
        <v>1144.4999999999998</v>
      </c>
      <c r="M196" s="213">
        <v>1129.8</v>
      </c>
      <c r="N196" s="213">
        <v>1110.55</v>
      </c>
      <c r="O196" s="213">
        <v>16913700</v>
      </c>
      <c r="P196" s="214">
        <v>-1.4266981379491214E-2</v>
      </c>
    </row>
    <row r="197" spans="1:16" ht="12.75" customHeight="1">
      <c r="A197" s="206"/>
      <c r="B197" s="43"/>
      <c r="C197" s="200"/>
      <c r="D197" s="201"/>
      <c r="E197" s="202"/>
      <c r="F197" s="202"/>
      <c r="G197" s="203"/>
      <c r="H197" s="203"/>
      <c r="I197" s="203"/>
      <c r="J197" s="203"/>
      <c r="K197" s="203"/>
      <c r="L197" s="203"/>
      <c r="M197" s="200"/>
      <c r="N197" s="200"/>
      <c r="O197" s="204"/>
      <c r="P197" s="205"/>
    </row>
    <row r="198" spans="1:16" ht="12.75" customHeight="1">
      <c r="A198" s="200"/>
      <c r="B198" s="43"/>
      <c r="C198" s="37"/>
      <c r="D198" s="38"/>
      <c r="E198" s="39"/>
      <c r="F198" s="39"/>
      <c r="G198" s="40"/>
      <c r="H198" s="40"/>
      <c r="I198" s="40"/>
      <c r="J198" s="40"/>
      <c r="K198" s="40"/>
      <c r="L198" s="40"/>
      <c r="M198" s="37"/>
      <c r="N198" s="37"/>
      <c r="O198" s="41"/>
      <c r="P198" s="42"/>
    </row>
    <row r="199" spans="1:16" ht="12.75" customHeight="1">
      <c r="A199" s="200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1"/>
      <c r="M199" s="1"/>
      <c r="N199" s="1"/>
      <c r="O199" s="1"/>
      <c r="P199" s="1"/>
    </row>
    <row r="200" spans="1:16" ht="12.75" customHeight="1">
      <c r="A200" s="200"/>
      <c r="B200" s="4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200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44" t="s">
        <v>237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24" t="s">
        <v>242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5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2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45547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9" t="s">
        <v>16</v>
      </c>
      <c r="B8" s="381"/>
      <c r="C8" s="384" t="s">
        <v>20</v>
      </c>
      <c r="D8" s="384" t="s">
        <v>21</v>
      </c>
      <c r="E8" s="376" t="s">
        <v>22</v>
      </c>
      <c r="F8" s="377"/>
      <c r="G8" s="378"/>
      <c r="H8" s="376" t="s">
        <v>23</v>
      </c>
      <c r="I8" s="377"/>
      <c r="J8" s="378"/>
      <c r="K8" s="26"/>
      <c r="L8" s="48"/>
      <c r="M8" s="48"/>
      <c r="N8" s="1"/>
      <c r="O8" s="1"/>
    </row>
    <row r="9" spans="1:15" ht="36" customHeight="1">
      <c r="A9" s="380"/>
      <c r="B9" s="383"/>
      <c r="C9" s="383"/>
      <c r="D9" s="38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24918.45</v>
      </c>
      <c r="D10" s="34">
        <v>24972.433333333334</v>
      </c>
      <c r="E10" s="34">
        <v>24831.166666666668</v>
      </c>
      <c r="F10" s="34">
        <v>24743.883333333335</v>
      </c>
      <c r="G10" s="34">
        <v>24602.616666666669</v>
      </c>
      <c r="H10" s="34">
        <v>25059.716666666667</v>
      </c>
      <c r="I10" s="34">
        <v>25200.98333333333</v>
      </c>
      <c r="J10" s="34">
        <v>25288.266666666666</v>
      </c>
      <c r="K10" s="34">
        <v>25113.7</v>
      </c>
      <c r="L10" s="34">
        <v>24885.15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51010</v>
      </c>
      <c r="D11" s="34">
        <v>51125.94999999999</v>
      </c>
      <c r="E11" s="34">
        <v>50831.749999999978</v>
      </c>
      <c r="F11" s="34">
        <v>50653.499999999985</v>
      </c>
      <c r="G11" s="34">
        <v>50359.299999999974</v>
      </c>
      <c r="H11" s="34">
        <v>51304.199999999983</v>
      </c>
      <c r="I11" s="34">
        <v>51598.399999999994</v>
      </c>
      <c r="J11" s="34">
        <v>51776.649999999987</v>
      </c>
      <c r="K11" s="34">
        <v>51420.15</v>
      </c>
      <c r="L11" s="34">
        <v>50947.7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6886.5</v>
      </c>
      <c r="D12" s="36">
        <v>6916.7833333333328</v>
      </c>
      <c r="E12" s="36">
        <v>6833.0666666666657</v>
      </c>
      <c r="F12" s="36">
        <v>6779.6333333333332</v>
      </c>
      <c r="G12" s="36">
        <v>6695.9166666666661</v>
      </c>
      <c r="H12" s="36">
        <v>6970.2166666666653</v>
      </c>
      <c r="I12" s="36">
        <v>7053.9333333333325</v>
      </c>
      <c r="J12" s="36">
        <v>7107.366666666665</v>
      </c>
      <c r="K12" s="36">
        <v>7000.5</v>
      </c>
      <c r="L12" s="36">
        <v>6863.35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9147.1</v>
      </c>
      <c r="D13" s="36">
        <v>9177.2833333333347</v>
      </c>
      <c r="E13" s="36">
        <v>9095.7666666666701</v>
      </c>
      <c r="F13" s="36">
        <v>9044.4333333333361</v>
      </c>
      <c r="G13" s="36">
        <v>8962.9166666666715</v>
      </c>
      <c r="H13" s="36">
        <v>9228.6166666666686</v>
      </c>
      <c r="I13" s="36">
        <v>9310.133333333335</v>
      </c>
      <c r="J13" s="36">
        <v>9361.4666666666672</v>
      </c>
      <c r="K13" s="36">
        <v>9258.7999999999993</v>
      </c>
      <c r="L13" s="36">
        <v>9125.9500000000007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42473.25</v>
      </c>
      <c r="D14" s="36">
        <v>42621.200000000004</v>
      </c>
      <c r="E14" s="36">
        <v>42258.200000000012</v>
      </c>
      <c r="F14" s="36">
        <v>42043.150000000009</v>
      </c>
      <c r="G14" s="36">
        <v>41680.150000000016</v>
      </c>
      <c r="H14" s="36">
        <v>42836.250000000007</v>
      </c>
      <c r="I14" s="36">
        <v>43199.249999999993</v>
      </c>
      <c r="J14" s="36">
        <v>43414.3</v>
      </c>
      <c r="K14" s="36">
        <v>42984.2</v>
      </c>
      <c r="L14" s="36">
        <v>42406.15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10750.1</v>
      </c>
      <c r="D15" s="36">
        <v>10808.633333333333</v>
      </c>
      <c r="E15" s="36">
        <v>10655.466666666667</v>
      </c>
      <c r="F15" s="36">
        <v>10560.833333333334</v>
      </c>
      <c r="G15" s="36">
        <v>10407.666666666668</v>
      </c>
      <c r="H15" s="36">
        <v>10903.266666666666</v>
      </c>
      <c r="I15" s="36">
        <v>11056.433333333334</v>
      </c>
      <c r="J15" s="36">
        <v>11151.066666666666</v>
      </c>
      <c r="K15" s="36">
        <v>10961.8</v>
      </c>
      <c r="L15" s="36">
        <v>10714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16545.849999999999</v>
      </c>
      <c r="D16" s="36">
        <v>16588.349999999999</v>
      </c>
      <c r="E16" s="36">
        <v>16463.599999999999</v>
      </c>
      <c r="F16" s="36">
        <v>16381.349999999999</v>
      </c>
      <c r="G16" s="36">
        <v>16256.599999999999</v>
      </c>
      <c r="H16" s="36">
        <v>16670.599999999999</v>
      </c>
      <c r="I16" s="36">
        <v>16795.349999999999</v>
      </c>
      <c r="J16" s="36">
        <v>16877.599999999999</v>
      </c>
      <c r="K16" s="36">
        <v>16713.099999999999</v>
      </c>
      <c r="L16" s="36">
        <v>16506.099999999999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7568.95</v>
      </c>
      <c r="D17" s="36">
        <v>7585.4666666666662</v>
      </c>
      <c r="E17" s="36">
        <v>7516.0333333333328</v>
      </c>
      <c r="F17" s="36">
        <v>7463.1166666666668</v>
      </c>
      <c r="G17" s="36">
        <v>7393.6833333333334</v>
      </c>
      <c r="H17" s="36">
        <v>7638.3833333333323</v>
      </c>
      <c r="I17" s="36">
        <v>7707.8166666666648</v>
      </c>
      <c r="J17" s="36">
        <v>7760.7333333333318</v>
      </c>
      <c r="K17" s="31">
        <v>7654.9</v>
      </c>
      <c r="L17" s="31">
        <v>7532.55</v>
      </c>
      <c r="M17" s="31">
        <v>1.3792800000000001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2440.65</v>
      </c>
      <c r="D18" s="36">
        <v>2448.2166666666667</v>
      </c>
      <c r="E18" s="36">
        <v>2422.4333333333334</v>
      </c>
      <c r="F18" s="36">
        <v>2404.2166666666667</v>
      </c>
      <c r="G18" s="36">
        <v>2378.4333333333334</v>
      </c>
      <c r="H18" s="36">
        <v>2466.4333333333334</v>
      </c>
      <c r="I18" s="36">
        <v>2492.2166666666672</v>
      </c>
      <c r="J18" s="36">
        <v>2510.4333333333334</v>
      </c>
      <c r="K18" s="31">
        <v>2474</v>
      </c>
      <c r="L18" s="31">
        <v>2430</v>
      </c>
      <c r="M18" s="31">
        <v>4.8213600000000003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1429.3</v>
      </c>
      <c r="D19" s="36">
        <v>1428.0833333333333</v>
      </c>
      <c r="E19" s="36">
        <v>1409.1666666666665</v>
      </c>
      <c r="F19" s="36">
        <v>1389.0333333333333</v>
      </c>
      <c r="G19" s="36">
        <v>1370.1166666666666</v>
      </c>
      <c r="H19" s="36">
        <v>1448.2166666666665</v>
      </c>
      <c r="I19" s="36">
        <v>1467.133333333333</v>
      </c>
      <c r="J19" s="36">
        <v>1487.2666666666664</v>
      </c>
      <c r="K19" s="31">
        <v>1447</v>
      </c>
      <c r="L19" s="31">
        <v>1407.95</v>
      </c>
      <c r="M19" s="31">
        <v>3.40978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722.25</v>
      </c>
      <c r="D20" s="36">
        <v>720.7833333333333</v>
      </c>
      <c r="E20" s="36">
        <v>714.61666666666656</v>
      </c>
      <c r="F20" s="36">
        <v>706.98333333333323</v>
      </c>
      <c r="G20" s="36">
        <v>700.81666666666649</v>
      </c>
      <c r="H20" s="36">
        <v>728.41666666666663</v>
      </c>
      <c r="I20" s="36">
        <v>734.58333333333337</v>
      </c>
      <c r="J20" s="36">
        <v>742.2166666666667</v>
      </c>
      <c r="K20" s="31">
        <v>726.95</v>
      </c>
      <c r="L20" s="31">
        <v>713.15</v>
      </c>
      <c r="M20" s="31">
        <v>27.459800000000001</v>
      </c>
      <c r="N20" s="1"/>
      <c r="O20" s="1"/>
    </row>
    <row r="21" spans="1:15" ht="12.75" customHeight="1">
      <c r="A21" s="51">
        <v>12</v>
      </c>
      <c r="B21" s="53" t="s">
        <v>816</v>
      </c>
      <c r="C21" s="31">
        <v>998.1</v>
      </c>
      <c r="D21" s="36">
        <v>1000.6166666666667</v>
      </c>
      <c r="E21" s="36">
        <v>988.38333333333333</v>
      </c>
      <c r="F21" s="36">
        <v>978.66666666666663</v>
      </c>
      <c r="G21" s="36">
        <v>966.43333333333328</v>
      </c>
      <c r="H21" s="36">
        <v>1010.3333333333334</v>
      </c>
      <c r="I21" s="36">
        <v>1022.5666666666667</v>
      </c>
      <c r="J21" s="36">
        <v>1032.2833333333333</v>
      </c>
      <c r="K21" s="31">
        <v>1012.85</v>
      </c>
      <c r="L21" s="31">
        <v>990.9</v>
      </c>
      <c r="M21" s="31">
        <v>6.2840400000000001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2937.85</v>
      </c>
      <c r="D22" s="36">
        <v>2952.9333333333329</v>
      </c>
      <c r="E22" s="36">
        <v>2912.9166666666661</v>
      </c>
      <c r="F22" s="36">
        <v>2887.9833333333331</v>
      </c>
      <c r="G22" s="36">
        <v>2847.9666666666662</v>
      </c>
      <c r="H22" s="36">
        <v>2977.8666666666659</v>
      </c>
      <c r="I22" s="36">
        <v>3017.8833333333332</v>
      </c>
      <c r="J22" s="36">
        <v>3042.8166666666657</v>
      </c>
      <c r="K22" s="31">
        <v>2992.95</v>
      </c>
      <c r="L22" s="31">
        <v>2928</v>
      </c>
      <c r="M22" s="31">
        <v>8.8862799999999993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1814.45</v>
      </c>
      <c r="D23" s="36">
        <v>1829.5166666666664</v>
      </c>
      <c r="E23" s="36">
        <v>1794.0333333333328</v>
      </c>
      <c r="F23" s="36">
        <v>1773.6166666666663</v>
      </c>
      <c r="G23" s="36">
        <v>1738.1333333333328</v>
      </c>
      <c r="H23" s="36">
        <v>1849.9333333333329</v>
      </c>
      <c r="I23" s="36">
        <v>1885.4166666666665</v>
      </c>
      <c r="J23" s="36">
        <v>1905.833333333333</v>
      </c>
      <c r="K23" s="31">
        <v>1865</v>
      </c>
      <c r="L23" s="31">
        <v>1809.1</v>
      </c>
      <c r="M23" s="31">
        <v>5.15632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1430.6</v>
      </c>
      <c r="D24" s="36">
        <v>1437.8499999999997</v>
      </c>
      <c r="E24" s="36">
        <v>1417.8499999999995</v>
      </c>
      <c r="F24" s="36">
        <v>1405.0999999999997</v>
      </c>
      <c r="G24" s="36">
        <v>1385.0999999999995</v>
      </c>
      <c r="H24" s="36">
        <v>1450.5999999999995</v>
      </c>
      <c r="I24" s="36">
        <v>1470.6</v>
      </c>
      <c r="J24" s="36">
        <v>1483.3499999999995</v>
      </c>
      <c r="K24" s="31">
        <v>1457.85</v>
      </c>
      <c r="L24" s="31">
        <v>1425.1</v>
      </c>
      <c r="M24" s="31">
        <v>16.375959999999999</v>
      </c>
      <c r="N24" s="1"/>
      <c r="O24" s="1"/>
    </row>
    <row r="25" spans="1:15" ht="12.75" customHeight="1">
      <c r="A25" s="51">
        <v>16</v>
      </c>
      <c r="B25" s="53" t="s">
        <v>784</v>
      </c>
      <c r="C25" s="31">
        <v>627.20000000000005</v>
      </c>
      <c r="D25" s="36">
        <v>630.73333333333323</v>
      </c>
      <c r="E25" s="36">
        <v>621.56666666666649</v>
      </c>
      <c r="F25" s="36">
        <v>615.93333333333328</v>
      </c>
      <c r="G25" s="36">
        <v>606.76666666666654</v>
      </c>
      <c r="H25" s="36">
        <v>636.36666666666645</v>
      </c>
      <c r="I25" s="36">
        <v>645.53333333333319</v>
      </c>
      <c r="J25" s="36">
        <v>651.1666666666664</v>
      </c>
      <c r="K25" s="31">
        <v>639.9</v>
      </c>
      <c r="L25" s="31">
        <v>625.1</v>
      </c>
      <c r="M25" s="31">
        <v>16.532350000000001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804.8</v>
      </c>
      <c r="D26" s="36">
        <v>808.25</v>
      </c>
      <c r="E26" s="36">
        <v>796.55</v>
      </c>
      <c r="F26" s="36">
        <v>788.3</v>
      </c>
      <c r="G26" s="36">
        <v>776.59999999999991</v>
      </c>
      <c r="H26" s="36">
        <v>816.5</v>
      </c>
      <c r="I26" s="36">
        <v>828.2</v>
      </c>
      <c r="J26" s="36">
        <v>836.45</v>
      </c>
      <c r="K26" s="31">
        <v>819.95</v>
      </c>
      <c r="L26" s="31">
        <v>800</v>
      </c>
      <c r="M26" s="31">
        <v>4.4330100000000003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357.2</v>
      </c>
      <c r="D27" s="36">
        <v>359.43333333333334</v>
      </c>
      <c r="E27" s="36">
        <v>353.81666666666666</v>
      </c>
      <c r="F27" s="36">
        <v>350.43333333333334</v>
      </c>
      <c r="G27" s="36">
        <v>344.81666666666666</v>
      </c>
      <c r="H27" s="36">
        <v>362.81666666666666</v>
      </c>
      <c r="I27" s="36">
        <v>368.43333333333334</v>
      </c>
      <c r="J27" s="36">
        <v>371.81666666666666</v>
      </c>
      <c r="K27" s="31">
        <v>365.05</v>
      </c>
      <c r="L27" s="31">
        <v>356.05</v>
      </c>
      <c r="M27" s="31">
        <v>13.11768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213.86</v>
      </c>
      <c r="D28" s="36">
        <v>215.54666666666671</v>
      </c>
      <c r="E28" s="36">
        <v>211.11333333333343</v>
      </c>
      <c r="F28" s="36">
        <v>208.36666666666673</v>
      </c>
      <c r="G28" s="36">
        <v>203.93333333333345</v>
      </c>
      <c r="H28" s="36">
        <v>218.29333333333341</v>
      </c>
      <c r="I28" s="36">
        <v>222.72666666666669</v>
      </c>
      <c r="J28" s="36">
        <v>225.47333333333339</v>
      </c>
      <c r="K28" s="31">
        <v>219.98</v>
      </c>
      <c r="L28" s="31">
        <v>212.8</v>
      </c>
      <c r="M28" s="31">
        <v>31.803619999999999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317.35000000000002</v>
      </c>
      <c r="D29" s="36">
        <v>317.51666666666671</v>
      </c>
      <c r="E29" s="36">
        <v>313.93333333333339</v>
      </c>
      <c r="F29" s="36">
        <v>310.51666666666671</v>
      </c>
      <c r="G29" s="36">
        <v>306.93333333333339</v>
      </c>
      <c r="H29" s="36">
        <v>320.93333333333339</v>
      </c>
      <c r="I29" s="36">
        <v>324.51666666666677</v>
      </c>
      <c r="J29" s="36">
        <v>327.93333333333339</v>
      </c>
      <c r="K29" s="31">
        <v>321.10000000000002</v>
      </c>
      <c r="L29" s="31">
        <v>314.10000000000002</v>
      </c>
      <c r="M29" s="31">
        <v>42.007649999999998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6277.95</v>
      </c>
      <c r="D30" s="36">
        <v>6298.5333333333328</v>
      </c>
      <c r="E30" s="36">
        <v>6237.5166666666655</v>
      </c>
      <c r="F30" s="36">
        <v>6197.083333333333</v>
      </c>
      <c r="G30" s="36">
        <v>6136.0666666666657</v>
      </c>
      <c r="H30" s="36">
        <v>6338.9666666666653</v>
      </c>
      <c r="I30" s="36">
        <v>6399.9833333333318</v>
      </c>
      <c r="J30" s="36">
        <v>6440.4166666666652</v>
      </c>
      <c r="K30" s="31">
        <v>6359.55</v>
      </c>
      <c r="L30" s="31">
        <v>6258.1</v>
      </c>
      <c r="M30" s="31">
        <v>1.41919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623</v>
      </c>
      <c r="D31" s="36">
        <v>625.2166666666667</v>
      </c>
      <c r="E31" s="36">
        <v>618.43333333333339</v>
      </c>
      <c r="F31" s="36">
        <v>613.86666666666667</v>
      </c>
      <c r="G31" s="36">
        <v>607.08333333333337</v>
      </c>
      <c r="H31" s="36">
        <v>629.78333333333342</v>
      </c>
      <c r="I31" s="36">
        <v>636.56666666666672</v>
      </c>
      <c r="J31" s="36">
        <v>641.13333333333344</v>
      </c>
      <c r="K31" s="31">
        <v>632</v>
      </c>
      <c r="L31" s="31">
        <v>620.65</v>
      </c>
      <c r="M31" s="31">
        <v>16.594100000000001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6900.25</v>
      </c>
      <c r="D32" s="36">
        <v>6909.2166666666672</v>
      </c>
      <c r="E32" s="36">
        <v>6864.4833333333345</v>
      </c>
      <c r="F32" s="36">
        <v>6828.7166666666672</v>
      </c>
      <c r="G32" s="36">
        <v>6783.9833333333345</v>
      </c>
      <c r="H32" s="36">
        <v>6944.9833333333345</v>
      </c>
      <c r="I32" s="36">
        <v>6989.7166666666681</v>
      </c>
      <c r="J32" s="36">
        <v>7025.4833333333345</v>
      </c>
      <c r="K32" s="31">
        <v>6953.95</v>
      </c>
      <c r="L32" s="31">
        <v>6873.45</v>
      </c>
      <c r="M32" s="31">
        <v>2.23028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523.65</v>
      </c>
      <c r="D33" s="36">
        <v>521.68333333333328</v>
      </c>
      <c r="E33" s="36">
        <v>517.06666666666661</v>
      </c>
      <c r="F33" s="36">
        <v>510.48333333333335</v>
      </c>
      <c r="G33" s="36">
        <v>505.86666666666667</v>
      </c>
      <c r="H33" s="36">
        <v>528.26666666666654</v>
      </c>
      <c r="I33" s="36">
        <v>532.8833333333331</v>
      </c>
      <c r="J33" s="36">
        <v>539.46666666666647</v>
      </c>
      <c r="K33" s="31">
        <v>526.29999999999995</v>
      </c>
      <c r="L33" s="31">
        <v>515.1</v>
      </c>
      <c r="M33" s="31">
        <v>21.094349999999999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241.55</v>
      </c>
      <c r="D34" s="36">
        <v>243.71666666666667</v>
      </c>
      <c r="E34" s="36">
        <v>237.98333333333335</v>
      </c>
      <c r="F34" s="36">
        <v>234.41666666666669</v>
      </c>
      <c r="G34" s="36">
        <v>228.68333333333337</v>
      </c>
      <c r="H34" s="36">
        <v>247.28333333333333</v>
      </c>
      <c r="I34" s="36">
        <v>253.01666666666662</v>
      </c>
      <c r="J34" s="36">
        <v>256.58333333333331</v>
      </c>
      <c r="K34" s="31">
        <v>249.45</v>
      </c>
      <c r="L34" s="31">
        <v>240.15</v>
      </c>
      <c r="M34" s="31">
        <v>73.306650000000005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3367.45</v>
      </c>
      <c r="D35" s="36">
        <v>3355.1333333333332</v>
      </c>
      <c r="E35" s="36">
        <v>3327.3166666666666</v>
      </c>
      <c r="F35" s="36">
        <v>3287.1833333333334</v>
      </c>
      <c r="G35" s="36">
        <v>3259.3666666666668</v>
      </c>
      <c r="H35" s="36">
        <v>3395.2666666666664</v>
      </c>
      <c r="I35" s="36">
        <v>3423.083333333333</v>
      </c>
      <c r="J35" s="36">
        <v>3463.2166666666662</v>
      </c>
      <c r="K35" s="31">
        <v>3382.95</v>
      </c>
      <c r="L35" s="31">
        <v>3315</v>
      </c>
      <c r="M35" s="31">
        <v>25.618919999999999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1923.1</v>
      </c>
      <c r="D36" s="36">
        <v>1932.4666666666665</v>
      </c>
      <c r="E36" s="36">
        <v>1904.9333333333329</v>
      </c>
      <c r="F36" s="36">
        <v>1886.7666666666664</v>
      </c>
      <c r="G36" s="36">
        <v>1859.2333333333329</v>
      </c>
      <c r="H36" s="36">
        <v>1950.633333333333</v>
      </c>
      <c r="I36" s="36">
        <v>1978.1666666666663</v>
      </c>
      <c r="J36" s="36">
        <v>1996.333333333333</v>
      </c>
      <c r="K36" s="31">
        <v>1960</v>
      </c>
      <c r="L36" s="31">
        <v>1914.3</v>
      </c>
      <c r="M36" s="31">
        <v>3.3556599999999999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1507.4</v>
      </c>
      <c r="D37" s="36">
        <v>1518.6666666666667</v>
      </c>
      <c r="E37" s="36">
        <v>1491.1333333333334</v>
      </c>
      <c r="F37" s="36">
        <v>1474.8666666666668</v>
      </c>
      <c r="G37" s="36">
        <v>1447.3333333333335</v>
      </c>
      <c r="H37" s="36">
        <v>1534.9333333333334</v>
      </c>
      <c r="I37" s="36">
        <v>1562.4666666666667</v>
      </c>
      <c r="J37" s="36">
        <v>1578.7333333333333</v>
      </c>
      <c r="K37" s="31">
        <v>1546.2</v>
      </c>
      <c r="L37" s="31">
        <v>1502.4</v>
      </c>
      <c r="M37" s="31">
        <v>9.7990300000000001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5299.1</v>
      </c>
      <c r="D38" s="36">
        <v>5342.4000000000005</v>
      </c>
      <c r="E38" s="36">
        <v>5235.8000000000011</v>
      </c>
      <c r="F38" s="36">
        <v>5172.5000000000009</v>
      </c>
      <c r="G38" s="36">
        <v>5065.9000000000015</v>
      </c>
      <c r="H38" s="36">
        <v>5405.7000000000007</v>
      </c>
      <c r="I38" s="36">
        <v>5512.3000000000011</v>
      </c>
      <c r="J38" s="36">
        <v>5575.6</v>
      </c>
      <c r="K38" s="31">
        <v>5449</v>
      </c>
      <c r="L38" s="31">
        <v>5279.1</v>
      </c>
      <c r="M38" s="31">
        <v>4.6177999999999999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1186.0999999999999</v>
      </c>
      <c r="D39" s="36">
        <v>1187.3166666666666</v>
      </c>
      <c r="E39" s="36">
        <v>1179.7833333333333</v>
      </c>
      <c r="F39" s="36">
        <v>1173.4666666666667</v>
      </c>
      <c r="G39" s="36">
        <v>1165.9333333333334</v>
      </c>
      <c r="H39" s="36">
        <v>1193.6333333333332</v>
      </c>
      <c r="I39" s="36">
        <v>1201.1666666666665</v>
      </c>
      <c r="J39" s="36">
        <v>1207.4833333333331</v>
      </c>
      <c r="K39" s="31">
        <v>1194.8499999999999</v>
      </c>
      <c r="L39" s="31">
        <v>1181</v>
      </c>
      <c r="M39" s="31">
        <v>60.00329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11420.75</v>
      </c>
      <c r="D40" s="36">
        <v>11302.883333333333</v>
      </c>
      <c r="E40" s="36">
        <v>11104.466666666667</v>
      </c>
      <c r="F40" s="36">
        <v>10788.183333333334</v>
      </c>
      <c r="G40" s="36">
        <v>10589.766666666668</v>
      </c>
      <c r="H40" s="36">
        <v>11619.166666666666</v>
      </c>
      <c r="I40" s="36">
        <v>11817.583333333334</v>
      </c>
      <c r="J40" s="36">
        <v>12133.866666666665</v>
      </c>
      <c r="K40" s="31">
        <v>11501.3</v>
      </c>
      <c r="L40" s="31">
        <v>10986.6</v>
      </c>
      <c r="M40" s="31">
        <v>12.83385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7345.55</v>
      </c>
      <c r="D41" s="36">
        <v>7327.95</v>
      </c>
      <c r="E41" s="36">
        <v>7223.9</v>
      </c>
      <c r="F41" s="36">
        <v>7102.25</v>
      </c>
      <c r="G41" s="36">
        <v>6998.2</v>
      </c>
      <c r="H41" s="36">
        <v>7449.5999999999995</v>
      </c>
      <c r="I41" s="36">
        <v>7553.6500000000005</v>
      </c>
      <c r="J41" s="36">
        <v>7675.2999999999993</v>
      </c>
      <c r="K41" s="31">
        <v>7432</v>
      </c>
      <c r="L41" s="31">
        <v>7206.3</v>
      </c>
      <c r="M41" s="31">
        <v>11.0489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1833.15</v>
      </c>
      <c r="D42" s="36">
        <v>1833.7333333333333</v>
      </c>
      <c r="E42" s="36">
        <v>1813.6666666666667</v>
      </c>
      <c r="F42" s="36">
        <v>1794.1833333333334</v>
      </c>
      <c r="G42" s="36">
        <v>1774.1166666666668</v>
      </c>
      <c r="H42" s="36">
        <v>1853.2166666666667</v>
      </c>
      <c r="I42" s="36">
        <v>1873.2833333333333</v>
      </c>
      <c r="J42" s="36">
        <v>1892.7666666666667</v>
      </c>
      <c r="K42" s="31">
        <v>1853.8</v>
      </c>
      <c r="L42" s="31">
        <v>1814.25</v>
      </c>
      <c r="M42" s="31">
        <v>14.9245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10314.65</v>
      </c>
      <c r="D43" s="36">
        <v>10367.633333333333</v>
      </c>
      <c r="E43" s="36">
        <v>10218.966666666667</v>
      </c>
      <c r="F43" s="36">
        <v>10123.283333333335</v>
      </c>
      <c r="G43" s="36">
        <v>9974.6166666666686</v>
      </c>
      <c r="H43" s="36">
        <v>10463.316666666666</v>
      </c>
      <c r="I43" s="36">
        <v>10611.983333333334</v>
      </c>
      <c r="J43" s="36">
        <v>10707.666666666664</v>
      </c>
      <c r="K43" s="31">
        <v>10516.3</v>
      </c>
      <c r="L43" s="31">
        <v>10271.950000000001</v>
      </c>
      <c r="M43" s="31">
        <v>1.1609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3063.45</v>
      </c>
      <c r="D44" s="36">
        <v>3071.75</v>
      </c>
      <c r="E44" s="36">
        <v>3044.7</v>
      </c>
      <c r="F44" s="36">
        <v>3025.95</v>
      </c>
      <c r="G44" s="36">
        <v>2998.8999999999996</v>
      </c>
      <c r="H44" s="36">
        <v>3090.5</v>
      </c>
      <c r="I44" s="36">
        <v>3117.55</v>
      </c>
      <c r="J44" s="36">
        <v>3136.3</v>
      </c>
      <c r="K44" s="31">
        <v>3098.8</v>
      </c>
      <c r="L44" s="31">
        <v>3053</v>
      </c>
      <c r="M44" s="31">
        <v>2.30572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195.69</v>
      </c>
      <c r="D45" s="36">
        <v>197.13333333333333</v>
      </c>
      <c r="E45" s="36">
        <v>193.66666666666666</v>
      </c>
      <c r="F45" s="36">
        <v>191.64333333333335</v>
      </c>
      <c r="G45" s="36">
        <v>188.17666666666668</v>
      </c>
      <c r="H45" s="36">
        <v>199.15666666666664</v>
      </c>
      <c r="I45" s="36">
        <v>202.62333333333333</v>
      </c>
      <c r="J45" s="36">
        <v>204.64666666666662</v>
      </c>
      <c r="K45" s="31">
        <v>200.6</v>
      </c>
      <c r="L45" s="31">
        <v>195.11</v>
      </c>
      <c r="M45" s="31">
        <v>121.90835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232.8</v>
      </c>
      <c r="D46" s="36">
        <v>233.91666666666666</v>
      </c>
      <c r="E46" s="36">
        <v>230.63333333333333</v>
      </c>
      <c r="F46" s="36">
        <v>228.46666666666667</v>
      </c>
      <c r="G46" s="36">
        <v>225.18333333333334</v>
      </c>
      <c r="H46" s="36">
        <v>236.08333333333331</v>
      </c>
      <c r="I46" s="36">
        <v>239.36666666666667</v>
      </c>
      <c r="J46" s="36">
        <v>241.5333333333333</v>
      </c>
      <c r="K46" s="31">
        <v>237.2</v>
      </c>
      <c r="L46" s="31">
        <v>231.75</v>
      </c>
      <c r="M46" s="31">
        <v>115.6508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111.23</v>
      </c>
      <c r="D47" s="36">
        <v>111.77666666666669</v>
      </c>
      <c r="E47" s="36">
        <v>110.35333333333337</v>
      </c>
      <c r="F47" s="36">
        <v>109.47666666666669</v>
      </c>
      <c r="G47" s="36">
        <v>108.05333333333337</v>
      </c>
      <c r="H47" s="36">
        <v>112.65333333333336</v>
      </c>
      <c r="I47" s="36">
        <v>114.07666666666668</v>
      </c>
      <c r="J47" s="36">
        <v>114.95333333333336</v>
      </c>
      <c r="K47" s="31">
        <v>113.2</v>
      </c>
      <c r="L47" s="31">
        <v>110.9</v>
      </c>
      <c r="M47" s="31">
        <v>61.767130000000002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1417.2</v>
      </c>
      <c r="D48" s="36">
        <v>1424</v>
      </c>
      <c r="E48" s="36">
        <v>1406.8</v>
      </c>
      <c r="F48" s="36">
        <v>1396.3999999999999</v>
      </c>
      <c r="G48" s="36">
        <v>1379.1999999999998</v>
      </c>
      <c r="H48" s="36">
        <v>1434.4</v>
      </c>
      <c r="I48" s="36">
        <v>1451.6</v>
      </c>
      <c r="J48" s="36">
        <v>1462.0000000000002</v>
      </c>
      <c r="K48" s="31">
        <v>1441.2</v>
      </c>
      <c r="L48" s="31">
        <v>1413.6</v>
      </c>
      <c r="M48" s="31">
        <v>1.8787499999999999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618</v>
      </c>
      <c r="D49" s="36">
        <v>614.93333333333328</v>
      </c>
      <c r="E49" s="36">
        <v>607.56666666666661</v>
      </c>
      <c r="F49" s="36">
        <v>597.13333333333333</v>
      </c>
      <c r="G49" s="36">
        <v>589.76666666666665</v>
      </c>
      <c r="H49" s="36">
        <v>625.36666666666656</v>
      </c>
      <c r="I49" s="36">
        <v>632.73333333333312</v>
      </c>
      <c r="J49" s="36">
        <v>643.16666666666652</v>
      </c>
      <c r="K49" s="31">
        <v>622.29999999999995</v>
      </c>
      <c r="L49" s="31">
        <v>604.5</v>
      </c>
      <c r="M49" s="31">
        <v>50.294710000000002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1237.7</v>
      </c>
      <c r="D50" s="36">
        <v>1244.45</v>
      </c>
      <c r="E50" s="36">
        <v>1225.3000000000002</v>
      </c>
      <c r="F50" s="36">
        <v>1212.9000000000001</v>
      </c>
      <c r="G50" s="36">
        <v>1193.7500000000002</v>
      </c>
      <c r="H50" s="36">
        <v>1256.8500000000001</v>
      </c>
      <c r="I50" s="36">
        <v>1276.0000000000002</v>
      </c>
      <c r="J50" s="36">
        <v>1288.4000000000001</v>
      </c>
      <c r="K50" s="31">
        <v>1263.5999999999999</v>
      </c>
      <c r="L50" s="31">
        <v>1232.05</v>
      </c>
      <c r="M50" s="31">
        <v>3.5503499999999999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288.05</v>
      </c>
      <c r="D51" s="36">
        <v>287.61666666666667</v>
      </c>
      <c r="E51" s="36">
        <v>284.78333333333336</v>
      </c>
      <c r="F51" s="36">
        <v>281.51666666666671</v>
      </c>
      <c r="G51" s="36">
        <v>278.68333333333339</v>
      </c>
      <c r="H51" s="36">
        <v>290.88333333333333</v>
      </c>
      <c r="I51" s="36">
        <v>293.71666666666658</v>
      </c>
      <c r="J51" s="36">
        <v>296.98333333333329</v>
      </c>
      <c r="K51" s="31">
        <v>290.45</v>
      </c>
      <c r="L51" s="31">
        <v>284.35000000000002</v>
      </c>
      <c r="M51" s="31">
        <v>216.50737000000001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1561.7</v>
      </c>
      <c r="D52" s="36">
        <v>1565.1833333333334</v>
      </c>
      <c r="E52" s="36">
        <v>1548.7666666666669</v>
      </c>
      <c r="F52" s="36">
        <v>1535.8333333333335</v>
      </c>
      <c r="G52" s="36">
        <v>1519.416666666667</v>
      </c>
      <c r="H52" s="36">
        <v>1578.1166666666668</v>
      </c>
      <c r="I52" s="36">
        <v>1594.5333333333333</v>
      </c>
      <c r="J52" s="36">
        <v>1607.4666666666667</v>
      </c>
      <c r="K52" s="31">
        <v>1581.6</v>
      </c>
      <c r="L52" s="31">
        <v>1552.25</v>
      </c>
      <c r="M52" s="31">
        <v>11.22926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258.75</v>
      </c>
      <c r="D53" s="36">
        <v>261.10000000000002</v>
      </c>
      <c r="E53" s="36">
        <v>255.00000000000006</v>
      </c>
      <c r="F53" s="36">
        <v>251.25000000000006</v>
      </c>
      <c r="G53" s="36">
        <v>245.15000000000009</v>
      </c>
      <c r="H53" s="36">
        <v>264.85000000000002</v>
      </c>
      <c r="I53" s="36">
        <v>270.94999999999993</v>
      </c>
      <c r="J53" s="36">
        <v>274.7</v>
      </c>
      <c r="K53" s="31">
        <v>267.2</v>
      </c>
      <c r="L53" s="31">
        <v>257.35000000000002</v>
      </c>
      <c r="M53" s="31">
        <v>101.64458999999999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340.25</v>
      </c>
      <c r="D54" s="36">
        <v>343.86666666666662</v>
      </c>
      <c r="E54" s="36">
        <v>334.93333333333322</v>
      </c>
      <c r="F54" s="36">
        <v>329.61666666666662</v>
      </c>
      <c r="G54" s="36">
        <v>320.68333333333322</v>
      </c>
      <c r="H54" s="36">
        <v>349.18333333333322</v>
      </c>
      <c r="I54" s="36">
        <v>358.11666666666662</v>
      </c>
      <c r="J54" s="36">
        <v>363.43333333333322</v>
      </c>
      <c r="K54" s="31">
        <v>352.8</v>
      </c>
      <c r="L54" s="31">
        <v>338.55</v>
      </c>
      <c r="M54" s="31">
        <v>121.94591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1577.8</v>
      </c>
      <c r="D55" s="36">
        <v>1583.7166666666665</v>
      </c>
      <c r="E55" s="36">
        <v>1568.5333333333328</v>
      </c>
      <c r="F55" s="36">
        <v>1559.2666666666664</v>
      </c>
      <c r="G55" s="36">
        <v>1544.0833333333328</v>
      </c>
      <c r="H55" s="36">
        <v>1592.9833333333329</v>
      </c>
      <c r="I55" s="36">
        <v>1608.1666666666667</v>
      </c>
      <c r="J55" s="36">
        <v>1617.4333333333329</v>
      </c>
      <c r="K55" s="31">
        <v>1598.9</v>
      </c>
      <c r="L55" s="31">
        <v>1574.45</v>
      </c>
      <c r="M55" s="31">
        <v>59.94914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385.3</v>
      </c>
      <c r="D56" s="36">
        <v>387.56666666666666</v>
      </c>
      <c r="E56" s="36">
        <v>380.23333333333335</v>
      </c>
      <c r="F56" s="36">
        <v>375.16666666666669</v>
      </c>
      <c r="G56" s="36">
        <v>367.83333333333337</v>
      </c>
      <c r="H56" s="36">
        <v>392.63333333333333</v>
      </c>
      <c r="I56" s="36">
        <v>399.9666666666667</v>
      </c>
      <c r="J56" s="36">
        <v>405.0333333333333</v>
      </c>
      <c r="K56" s="31">
        <v>394.9</v>
      </c>
      <c r="L56" s="31">
        <v>382.5</v>
      </c>
      <c r="M56" s="31">
        <v>116.87316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33209.599999999999</v>
      </c>
      <c r="D57" s="36">
        <v>33328.716666666667</v>
      </c>
      <c r="E57" s="36">
        <v>32864.783333333333</v>
      </c>
      <c r="F57" s="36">
        <v>32519.966666666667</v>
      </c>
      <c r="G57" s="36">
        <v>32056.033333333333</v>
      </c>
      <c r="H57" s="36">
        <v>33673.533333333333</v>
      </c>
      <c r="I57" s="36">
        <v>34137.466666666667</v>
      </c>
      <c r="J57" s="36">
        <v>34482.283333333333</v>
      </c>
      <c r="K57" s="31">
        <v>33792.65</v>
      </c>
      <c r="L57" s="31">
        <v>32983.9</v>
      </c>
      <c r="M57" s="31">
        <v>0.51903999999999995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6008.65</v>
      </c>
      <c r="D58" s="36">
        <v>6000.9833333333336</v>
      </c>
      <c r="E58" s="36">
        <v>5954.916666666667</v>
      </c>
      <c r="F58" s="36">
        <v>5901.1833333333334</v>
      </c>
      <c r="G58" s="36">
        <v>5855.1166666666668</v>
      </c>
      <c r="H58" s="36">
        <v>6054.7166666666672</v>
      </c>
      <c r="I58" s="36">
        <v>6100.7833333333328</v>
      </c>
      <c r="J58" s="36">
        <v>6154.5166666666673</v>
      </c>
      <c r="K58" s="31">
        <v>6047.05</v>
      </c>
      <c r="L58" s="31">
        <v>5947.25</v>
      </c>
      <c r="M58" s="31">
        <v>4.3705999999999996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689.75</v>
      </c>
      <c r="D59" s="36">
        <v>683</v>
      </c>
      <c r="E59" s="36">
        <v>670</v>
      </c>
      <c r="F59" s="36">
        <v>650.25</v>
      </c>
      <c r="G59" s="36">
        <v>637.25</v>
      </c>
      <c r="H59" s="36">
        <v>702.75</v>
      </c>
      <c r="I59" s="36">
        <v>715.75</v>
      </c>
      <c r="J59" s="36">
        <v>735.5</v>
      </c>
      <c r="K59" s="31">
        <v>696</v>
      </c>
      <c r="L59" s="31">
        <v>663.25</v>
      </c>
      <c r="M59" s="31">
        <v>34.235250000000001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101.75</v>
      </c>
      <c r="D60" s="36">
        <v>102.31666666666666</v>
      </c>
      <c r="E60" s="36">
        <v>100.53333333333333</v>
      </c>
      <c r="F60" s="36">
        <v>99.316666666666663</v>
      </c>
      <c r="G60" s="36">
        <v>97.533333333333331</v>
      </c>
      <c r="H60" s="36">
        <v>103.53333333333333</v>
      </c>
      <c r="I60" s="36">
        <v>105.31666666666666</v>
      </c>
      <c r="J60" s="36">
        <v>106.53333333333333</v>
      </c>
      <c r="K60" s="31">
        <v>104.1</v>
      </c>
      <c r="L60" s="31">
        <v>101.1</v>
      </c>
      <c r="M60" s="31">
        <v>207.77047999999999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1521.45</v>
      </c>
      <c r="D61" s="36">
        <v>1519.5833333333333</v>
      </c>
      <c r="E61" s="36">
        <v>1505.2666666666664</v>
      </c>
      <c r="F61" s="36">
        <v>1489.0833333333333</v>
      </c>
      <c r="G61" s="36">
        <v>1474.7666666666664</v>
      </c>
      <c r="H61" s="36">
        <v>1535.7666666666664</v>
      </c>
      <c r="I61" s="36">
        <v>1550.0833333333335</v>
      </c>
      <c r="J61" s="36">
        <v>1566.2666666666664</v>
      </c>
      <c r="K61" s="31">
        <v>1533.9</v>
      </c>
      <c r="L61" s="31">
        <v>1503.4</v>
      </c>
      <c r="M61" s="31">
        <v>6.5330700000000004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1628.35</v>
      </c>
      <c r="D62" s="36">
        <v>1634.9666666666665</v>
      </c>
      <c r="E62" s="36">
        <v>1617.633333333333</v>
      </c>
      <c r="F62" s="36">
        <v>1606.9166666666665</v>
      </c>
      <c r="G62" s="36">
        <v>1589.583333333333</v>
      </c>
      <c r="H62" s="36">
        <v>1645.6833333333329</v>
      </c>
      <c r="I62" s="36">
        <v>1663.0166666666664</v>
      </c>
      <c r="J62" s="36">
        <v>1673.7333333333329</v>
      </c>
      <c r="K62" s="31">
        <v>1652.3</v>
      </c>
      <c r="L62" s="31">
        <v>1624.25</v>
      </c>
      <c r="M62" s="31">
        <v>12.437379999999999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483.95</v>
      </c>
      <c r="D63" s="36">
        <v>486.48333333333335</v>
      </c>
      <c r="E63" s="36">
        <v>479.41666666666669</v>
      </c>
      <c r="F63" s="36">
        <v>474.88333333333333</v>
      </c>
      <c r="G63" s="36">
        <v>467.81666666666666</v>
      </c>
      <c r="H63" s="36">
        <v>491.01666666666671</v>
      </c>
      <c r="I63" s="36">
        <v>498.08333333333331</v>
      </c>
      <c r="J63" s="36">
        <v>502.61666666666673</v>
      </c>
      <c r="K63" s="31">
        <v>493.55</v>
      </c>
      <c r="L63" s="31">
        <v>481.95</v>
      </c>
      <c r="M63" s="31">
        <v>81.344970000000004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6841.1</v>
      </c>
      <c r="D64" s="36">
        <v>6843.4666666666672</v>
      </c>
      <c r="E64" s="36">
        <v>6774.6333333333341</v>
      </c>
      <c r="F64" s="36">
        <v>6708.166666666667</v>
      </c>
      <c r="G64" s="36">
        <v>6639.3333333333339</v>
      </c>
      <c r="H64" s="36">
        <v>6909.9333333333343</v>
      </c>
      <c r="I64" s="36">
        <v>6978.7666666666664</v>
      </c>
      <c r="J64" s="36">
        <v>7045.2333333333345</v>
      </c>
      <c r="K64" s="31">
        <v>6912.3</v>
      </c>
      <c r="L64" s="31">
        <v>6777</v>
      </c>
      <c r="M64" s="31">
        <v>4.4116600000000004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3653.7</v>
      </c>
      <c r="D65" s="36">
        <v>3661.6833333333329</v>
      </c>
      <c r="E65" s="36">
        <v>3637.0666666666657</v>
      </c>
      <c r="F65" s="36">
        <v>3620.4333333333329</v>
      </c>
      <c r="G65" s="36">
        <v>3595.8166666666657</v>
      </c>
      <c r="H65" s="36">
        <v>3678.3166666666657</v>
      </c>
      <c r="I65" s="36">
        <v>3702.9333333333334</v>
      </c>
      <c r="J65" s="36">
        <v>3719.5666666666657</v>
      </c>
      <c r="K65" s="31">
        <v>3686.3</v>
      </c>
      <c r="L65" s="31">
        <v>3645.05</v>
      </c>
      <c r="M65" s="31">
        <v>2.9188800000000001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937.05</v>
      </c>
      <c r="D66" s="36">
        <v>938.35</v>
      </c>
      <c r="E66" s="36">
        <v>929.7</v>
      </c>
      <c r="F66" s="36">
        <v>922.35</v>
      </c>
      <c r="G66" s="36">
        <v>913.7</v>
      </c>
      <c r="H66" s="36">
        <v>945.7</v>
      </c>
      <c r="I66" s="36">
        <v>954.34999999999991</v>
      </c>
      <c r="J66" s="36">
        <v>961.7</v>
      </c>
      <c r="K66" s="31">
        <v>947</v>
      </c>
      <c r="L66" s="31">
        <v>931</v>
      </c>
      <c r="M66" s="31">
        <v>16.348269999999999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1697.55</v>
      </c>
      <c r="D67" s="36">
        <v>1705.8833333333332</v>
      </c>
      <c r="E67" s="36">
        <v>1683.5166666666664</v>
      </c>
      <c r="F67" s="36">
        <v>1669.4833333333331</v>
      </c>
      <c r="G67" s="36">
        <v>1647.1166666666663</v>
      </c>
      <c r="H67" s="36">
        <v>1719.9166666666665</v>
      </c>
      <c r="I67" s="36">
        <v>1742.2833333333333</v>
      </c>
      <c r="J67" s="36">
        <v>1756.3166666666666</v>
      </c>
      <c r="K67" s="31">
        <v>1728.25</v>
      </c>
      <c r="L67" s="31">
        <v>1691.85</v>
      </c>
      <c r="M67" s="31">
        <v>3.40943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459.3</v>
      </c>
      <c r="D68" s="36">
        <v>461.78333333333336</v>
      </c>
      <c r="E68" s="36">
        <v>453.9666666666667</v>
      </c>
      <c r="F68" s="36">
        <v>448.63333333333333</v>
      </c>
      <c r="G68" s="36">
        <v>440.81666666666666</v>
      </c>
      <c r="H68" s="36">
        <v>467.11666666666673</v>
      </c>
      <c r="I68" s="36">
        <v>474.93333333333345</v>
      </c>
      <c r="J68" s="36">
        <v>480.26666666666677</v>
      </c>
      <c r="K68" s="31">
        <v>469.6</v>
      </c>
      <c r="L68" s="31">
        <v>456.45</v>
      </c>
      <c r="M68" s="31">
        <v>21.08614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3797.4</v>
      </c>
      <c r="D69" s="36">
        <v>3802.1</v>
      </c>
      <c r="E69" s="36">
        <v>3741.2999999999997</v>
      </c>
      <c r="F69" s="36">
        <v>3685.2</v>
      </c>
      <c r="G69" s="36">
        <v>3624.3999999999996</v>
      </c>
      <c r="H69" s="36">
        <v>3858.2</v>
      </c>
      <c r="I69" s="36">
        <v>3919</v>
      </c>
      <c r="J69" s="36">
        <v>3975.1</v>
      </c>
      <c r="K69" s="31">
        <v>3862.9</v>
      </c>
      <c r="L69" s="31">
        <v>3746</v>
      </c>
      <c r="M69" s="31">
        <v>3.93675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824</v>
      </c>
      <c r="D70" s="36">
        <v>826.55000000000007</v>
      </c>
      <c r="E70" s="36">
        <v>817.70000000000016</v>
      </c>
      <c r="F70" s="36">
        <v>811.40000000000009</v>
      </c>
      <c r="G70" s="36">
        <v>802.55000000000018</v>
      </c>
      <c r="H70" s="36">
        <v>832.85000000000014</v>
      </c>
      <c r="I70" s="36">
        <v>841.7</v>
      </c>
      <c r="J70" s="36">
        <v>848.00000000000011</v>
      </c>
      <c r="K70" s="31">
        <v>835.4</v>
      </c>
      <c r="L70" s="31">
        <v>820.25</v>
      </c>
      <c r="M70" s="31">
        <v>15.437569999999999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663.9</v>
      </c>
      <c r="D71" s="36">
        <v>665.80000000000007</v>
      </c>
      <c r="E71" s="36">
        <v>660.10000000000014</v>
      </c>
      <c r="F71" s="36">
        <v>656.30000000000007</v>
      </c>
      <c r="G71" s="36">
        <v>650.60000000000014</v>
      </c>
      <c r="H71" s="36">
        <v>669.60000000000014</v>
      </c>
      <c r="I71" s="36">
        <v>675.30000000000018</v>
      </c>
      <c r="J71" s="36">
        <v>679.10000000000014</v>
      </c>
      <c r="K71" s="31">
        <v>671.5</v>
      </c>
      <c r="L71" s="31">
        <v>662</v>
      </c>
      <c r="M71" s="31">
        <v>31.344560000000001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1898.85</v>
      </c>
      <c r="D72" s="36">
        <v>1892.9666666666665</v>
      </c>
      <c r="E72" s="36">
        <v>1880.9333333333329</v>
      </c>
      <c r="F72" s="36">
        <v>1863.0166666666664</v>
      </c>
      <c r="G72" s="36">
        <v>1850.9833333333329</v>
      </c>
      <c r="H72" s="36">
        <v>1910.883333333333</v>
      </c>
      <c r="I72" s="36">
        <v>1922.9166666666663</v>
      </c>
      <c r="J72" s="36">
        <v>1940.833333333333</v>
      </c>
      <c r="K72" s="31">
        <v>1905</v>
      </c>
      <c r="L72" s="31">
        <v>1875.05</v>
      </c>
      <c r="M72" s="31">
        <v>2.7980900000000002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2919.3</v>
      </c>
      <c r="D73" s="36">
        <v>2940.1666666666665</v>
      </c>
      <c r="E73" s="36">
        <v>2892.333333333333</v>
      </c>
      <c r="F73" s="36">
        <v>2865.3666666666663</v>
      </c>
      <c r="G73" s="36">
        <v>2817.5333333333328</v>
      </c>
      <c r="H73" s="36">
        <v>2967.1333333333332</v>
      </c>
      <c r="I73" s="36">
        <v>3014.9666666666662</v>
      </c>
      <c r="J73" s="36">
        <v>3041.9333333333334</v>
      </c>
      <c r="K73" s="31">
        <v>2988</v>
      </c>
      <c r="L73" s="31">
        <v>2913.2</v>
      </c>
      <c r="M73" s="31">
        <v>1.3045100000000001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410.45</v>
      </c>
      <c r="D74" s="36">
        <v>412.08333333333331</v>
      </c>
      <c r="E74" s="36">
        <v>405.41666666666663</v>
      </c>
      <c r="F74" s="36">
        <v>400.38333333333333</v>
      </c>
      <c r="G74" s="36">
        <v>393.71666666666664</v>
      </c>
      <c r="H74" s="36">
        <v>417.11666666666662</v>
      </c>
      <c r="I74" s="36">
        <v>423.78333333333325</v>
      </c>
      <c r="J74" s="36">
        <v>428.81666666666661</v>
      </c>
      <c r="K74" s="31">
        <v>418.75</v>
      </c>
      <c r="L74" s="31">
        <v>407.05</v>
      </c>
      <c r="M74" s="31">
        <v>8.6026000000000007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188.94</v>
      </c>
      <c r="D75" s="36">
        <v>189.15</v>
      </c>
      <c r="E75" s="36">
        <v>187.3</v>
      </c>
      <c r="F75" s="36">
        <v>185.66</v>
      </c>
      <c r="G75" s="36">
        <v>183.81</v>
      </c>
      <c r="H75" s="36">
        <v>190.79000000000002</v>
      </c>
      <c r="I75" s="36">
        <v>192.64</v>
      </c>
      <c r="J75" s="36">
        <v>194.28000000000003</v>
      </c>
      <c r="K75" s="31">
        <v>191</v>
      </c>
      <c r="L75" s="31">
        <v>187.51</v>
      </c>
      <c r="M75" s="31">
        <v>26.200959999999998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5439.3</v>
      </c>
      <c r="D76" s="36">
        <v>5429.75</v>
      </c>
      <c r="E76" s="36">
        <v>5389.6</v>
      </c>
      <c r="F76" s="36">
        <v>5339.9000000000005</v>
      </c>
      <c r="G76" s="36">
        <v>5299.7500000000009</v>
      </c>
      <c r="H76" s="36">
        <v>5479.45</v>
      </c>
      <c r="I76" s="36">
        <v>5519.5999999999995</v>
      </c>
      <c r="J76" s="36">
        <v>5569.2999999999993</v>
      </c>
      <c r="K76" s="31">
        <v>5469.9</v>
      </c>
      <c r="L76" s="31">
        <v>5380.05</v>
      </c>
      <c r="M76" s="31">
        <v>5.9568899999999996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12724.3</v>
      </c>
      <c r="D77" s="36">
        <v>12727.033333333333</v>
      </c>
      <c r="E77" s="36">
        <v>12477.266666666666</v>
      </c>
      <c r="F77" s="36">
        <v>12230.233333333334</v>
      </c>
      <c r="G77" s="36">
        <v>11980.466666666667</v>
      </c>
      <c r="H77" s="36">
        <v>12974.066666666666</v>
      </c>
      <c r="I77" s="36">
        <v>13223.833333333332</v>
      </c>
      <c r="J77" s="36">
        <v>13470.866666666665</v>
      </c>
      <c r="K77" s="31">
        <v>12976.8</v>
      </c>
      <c r="L77" s="31">
        <v>12480</v>
      </c>
      <c r="M77" s="31">
        <v>6.1410499999999999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3396.15</v>
      </c>
      <c r="D78" s="36">
        <v>3395.2833333333328</v>
      </c>
      <c r="E78" s="36">
        <v>3381.0666666666657</v>
      </c>
      <c r="F78" s="36">
        <v>3365.9833333333327</v>
      </c>
      <c r="G78" s="36">
        <v>3351.7666666666655</v>
      </c>
      <c r="H78" s="36">
        <v>3410.3666666666659</v>
      </c>
      <c r="I78" s="36">
        <v>3424.583333333333</v>
      </c>
      <c r="J78" s="36">
        <v>3439.6666666666661</v>
      </c>
      <c r="K78" s="31">
        <v>3409.5</v>
      </c>
      <c r="L78" s="31">
        <v>3380.2</v>
      </c>
      <c r="M78" s="31">
        <v>0.74231000000000003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6612.5</v>
      </c>
      <c r="D79" s="36">
        <v>6652.583333333333</v>
      </c>
      <c r="E79" s="36">
        <v>6555.8166666666657</v>
      </c>
      <c r="F79" s="36">
        <v>6499.1333333333323</v>
      </c>
      <c r="G79" s="36">
        <v>6402.366666666665</v>
      </c>
      <c r="H79" s="36">
        <v>6709.2666666666664</v>
      </c>
      <c r="I79" s="36">
        <v>6806.0333333333347</v>
      </c>
      <c r="J79" s="36">
        <v>6862.7166666666672</v>
      </c>
      <c r="K79" s="31">
        <v>6749.35</v>
      </c>
      <c r="L79" s="31">
        <v>6595.9</v>
      </c>
      <c r="M79" s="31">
        <v>3.66744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4726.6499999999996</v>
      </c>
      <c r="D80" s="36">
        <v>4736.05</v>
      </c>
      <c r="E80" s="36">
        <v>4692.6000000000004</v>
      </c>
      <c r="F80" s="36">
        <v>4658.55</v>
      </c>
      <c r="G80" s="36">
        <v>4615.1000000000004</v>
      </c>
      <c r="H80" s="36">
        <v>4770.1000000000004</v>
      </c>
      <c r="I80" s="36">
        <v>4813.5499999999993</v>
      </c>
      <c r="J80" s="36">
        <v>4847.6000000000004</v>
      </c>
      <c r="K80" s="31">
        <v>4779.5</v>
      </c>
      <c r="L80" s="31">
        <v>4702</v>
      </c>
      <c r="M80" s="31">
        <v>3.8421400000000001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3761.55</v>
      </c>
      <c r="D81" s="36">
        <v>3764.75</v>
      </c>
      <c r="E81" s="36">
        <v>3731.95</v>
      </c>
      <c r="F81" s="36">
        <v>3702.35</v>
      </c>
      <c r="G81" s="36">
        <v>3669.5499999999997</v>
      </c>
      <c r="H81" s="36">
        <v>3794.35</v>
      </c>
      <c r="I81" s="36">
        <v>3827.15</v>
      </c>
      <c r="J81" s="36">
        <v>3856.75</v>
      </c>
      <c r="K81" s="31">
        <v>3797.55</v>
      </c>
      <c r="L81" s="31">
        <v>3735.15</v>
      </c>
      <c r="M81" s="31">
        <v>2.1080000000000001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211.93</v>
      </c>
      <c r="D82" s="36">
        <v>213.01666666666665</v>
      </c>
      <c r="E82" s="36">
        <v>209.52333333333331</v>
      </c>
      <c r="F82" s="36">
        <v>207.11666666666667</v>
      </c>
      <c r="G82" s="36">
        <v>203.62333333333333</v>
      </c>
      <c r="H82" s="36">
        <v>215.42333333333329</v>
      </c>
      <c r="I82" s="36">
        <v>218.91666666666663</v>
      </c>
      <c r="J82" s="36">
        <v>221.32333333333327</v>
      </c>
      <c r="K82" s="31">
        <v>216.51</v>
      </c>
      <c r="L82" s="31">
        <v>210.61</v>
      </c>
      <c r="M82" s="31">
        <v>43.121180000000003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183.18</v>
      </c>
      <c r="D83" s="36">
        <v>184.15333333333334</v>
      </c>
      <c r="E83" s="36">
        <v>181.62666666666667</v>
      </c>
      <c r="F83" s="36">
        <v>180.07333333333332</v>
      </c>
      <c r="G83" s="36">
        <v>177.54666666666665</v>
      </c>
      <c r="H83" s="36">
        <v>185.70666666666668</v>
      </c>
      <c r="I83" s="36">
        <v>188.23333333333338</v>
      </c>
      <c r="J83" s="36">
        <v>189.78666666666669</v>
      </c>
      <c r="K83" s="31">
        <v>186.68</v>
      </c>
      <c r="L83" s="31">
        <v>182.6</v>
      </c>
      <c r="M83" s="31">
        <v>68.171800000000005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973.5</v>
      </c>
      <c r="D84" s="36">
        <v>990.23333333333323</v>
      </c>
      <c r="E84" s="36">
        <v>952.26666666666642</v>
      </c>
      <c r="F84" s="36">
        <v>931.03333333333319</v>
      </c>
      <c r="G84" s="36">
        <v>893.06666666666638</v>
      </c>
      <c r="H84" s="36">
        <v>1011.4666666666665</v>
      </c>
      <c r="I84" s="36">
        <v>1049.4333333333334</v>
      </c>
      <c r="J84" s="36">
        <v>1070.6666666666665</v>
      </c>
      <c r="K84" s="31">
        <v>1028.2</v>
      </c>
      <c r="L84" s="31">
        <v>969</v>
      </c>
      <c r="M84" s="31">
        <v>7.1452400000000003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567.04999999999995</v>
      </c>
      <c r="D85" s="36">
        <v>567.7833333333333</v>
      </c>
      <c r="E85" s="36">
        <v>558.61666666666656</v>
      </c>
      <c r="F85" s="36">
        <v>550.18333333333328</v>
      </c>
      <c r="G85" s="36">
        <v>541.01666666666654</v>
      </c>
      <c r="H85" s="36">
        <v>576.21666666666658</v>
      </c>
      <c r="I85" s="36">
        <v>585.38333333333333</v>
      </c>
      <c r="J85" s="36">
        <v>593.81666666666661</v>
      </c>
      <c r="K85" s="31">
        <v>576.95000000000005</v>
      </c>
      <c r="L85" s="31">
        <v>559.35</v>
      </c>
      <c r="M85" s="31">
        <v>15.32277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217.19</v>
      </c>
      <c r="D86" s="36">
        <v>217.81666666666669</v>
      </c>
      <c r="E86" s="36">
        <v>214.37333333333339</v>
      </c>
      <c r="F86" s="36">
        <v>211.5566666666667</v>
      </c>
      <c r="G86" s="36">
        <v>208.1133333333334</v>
      </c>
      <c r="H86" s="36">
        <v>220.63333333333338</v>
      </c>
      <c r="I86" s="36">
        <v>224.07666666666671</v>
      </c>
      <c r="J86" s="36">
        <v>226.89333333333337</v>
      </c>
      <c r="K86" s="31">
        <v>221.26</v>
      </c>
      <c r="L86" s="31">
        <v>215</v>
      </c>
      <c r="M86" s="31">
        <v>127.0902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1888.2</v>
      </c>
      <c r="D87" s="36">
        <v>1904.55</v>
      </c>
      <c r="E87" s="36">
        <v>1863.1499999999999</v>
      </c>
      <c r="F87" s="36">
        <v>1838.1</v>
      </c>
      <c r="G87" s="36">
        <v>1796.6999999999998</v>
      </c>
      <c r="H87" s="36">
        <v>1929.6</v>
      </c>
      <c r="I87" s="36">
        <v>1971</v>
      </c>
      <c r="J87" s="36">
        <v>1996.05</v>
      </c>
      <c r="K87" s="31">
        <v>1945.95</v>
      </c>
      <c r="L87" s="31">
        <v>1879.5</v>
      </c>
      <c r="M87" s="31">
        <v>1.20885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1499.95</v>
      </c>
      <c r="D88" s="36">
        <v>1512.3333333333333</v>
      </c>
      <c r="E88" s="36">
        <v>1482.8166666666666</v>
      </c>
      <c r="F88" s="36">
        <v>1465.6833333333334</v>
      </c>
      <c r="G88" s="36">
        <v>1436.1666666666667</v>
      </c>
      <c r="H88" s="36">
        <v>1529.4666666666665</v>
      </c>
      <c r="I88" s="36">
        <v>1558.9833333333333</v>
      </c>
      <c r="J88" s="36">
        <v>1576.1166666666663</v>
      </c>
      <c r="K88" s="31">
        <v>1541.85</v>
      </c>
      <c r="L88" s="31">
        <v>1495.2</v>
      </c>
      <c r="M88" s="31">
        <v>12.999000000000001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2832.9</v>
      </c>
      <c r="D89" s="36">
        <v>2851.6166666666668</v>
      </c>
      <c r="E89" s="36">
        <v>2804.3333333333335</v>
      </c>
      <c r="F89" s="36">
        <v>2775.7666666666669</v>
      </c>
      <c r="G89" s="36">
        <v>2728.4833333333336</v>
      </c>
      <c r="H89" s="36">
        <v>2880.1833333333334</v>
      </c>
      <c r="I89" s="36">
        <v>2927.4666666666662</v>
      </c>
      <c r="J89" s="36">
        <v>2956.0333333333333</v>
      </c>
      <c r="K89" s="31">
        <v>2898.9</v>
      </c>
      <c r="L89" s="31">
        <v>2823.05</v>
      </c>
      <c r="M89" s="31">
        <v>1.9764600000000001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2681.15</v>
      </c>
      <c r="D90" s="36">
        <v>2694.9166666666665</v>
      </c>
      <c r="E90" s="36">
        <v>2660.333333333333</v>
      </c>
      <c r="F90" s="36">
        <v>2639.5166666666664</v>
      </c>
      <c r="G90" s="36">
        <v>2604.9333333333329</v>
      </c>
      <c r="H90" s="36">
        <v>2715.7333333333331</v>
      </c>
      <c r="I90" s="36">
        <v>2750.3166666666662</v>
      </c>
      <c r="J90" s="36">
        <v>2771.1333333333332</v>
      </c>
      <c r="K90" s="31">
        <v>2729.5</v>
      </c>
      <c r="L90" s="31">
        <v>2674.1</v>
      </c>
      <c r="M90" s="31">
        <v>3.47845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4033.65</v>
      </c>
      <c r="D91" s="36">
        <v>3982.5499999999997</v>
      </c>
      <c r="E91" s="36">
        <v>3916.0999999999995</v>
      </c>
      <c r="F91" s="36">
        <v>3798.5499999999997</v>
      </c>
      <c r="G91" s="36">
        <v>3732.0999999999995</v>
      </c>
      <c r="H91" s="36">
        <v>4100.0999999999995</v>
      </c>
      <c r="I91" s="36">
        <v>4166.5499999999993</v>
      </c>
      <c r="J91" s="36">
        <v>4284.0999999999995</v>
      </c>
      <c r="K91" s="31">
        <v>4049</v>
      </c>
      <c r="L91" s="31">
        <v>3865</v>
      </c>
      <c r="M91" s="31">
        <v>3.5987800000000001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644.6</v>
      </c>
      <c r="D92" s="36">
        <v>646.88333333333333</v>
      </c>
      <c r="E92" s="36">
        <v>635.56666666666661</v>
      </c>
      <c r="F92" s="36">
        <v>626.5333333333333</v>
      </c>
      <c r="G92" s="36">
        <v>615.21666666666658</v>
      </c>
      <c r="H92" s="36">
        <v>655.91666666666663</v>
      </c>
      <c r="I92" s="36">
        <v>667.23333333333346</v>
      </c>
      <c r="J92" s="36">
        <v>676.26666666666665</v>
      </c>
      <c r="K92" s="31">
        <v>658.2</v>
      </c>
      <c r="L92" s="31">
        <v>637.85</v>
      </c>
      <c r="M92" s="31">
        <v>9.5937000000000001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1778.75</v>
      </c>
      <c r="D93" s="36">
        <v>1783.1000000000001</v>
      </c>
      <c r="E93" s="36">
        <v>1769.3500000000004</v>
      </c>
      <c r="F93" s="36">
        <v>1759.9500000000003</v>
      </c>
      <c r="G93" s="36">
        <v>1746.2000000000005</v>
      </c>
      <c r="H93" s="36">
        <v>1792.5000000000002</v>
      </c>
      <c r="I93" s="36">
        <v>1806.2499999999998</v>
      </c>
      <c r="J93" s="36">
        <v>1815.65</v>
      </c>
      <c r="K93" s="31">
        <v>1796.85</v>
      </c>
      <c r="L93" s="31">
        <v>1773.7</v>
      </c>
      <c r="M93" s="31">
        <v>23.039300000000001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4401.8500000000004</v>
      </c>
      <c r="D94" s="36">
        <v>4412.2833333333328</v>
      </c>
      <c r="E94" s="36">
        <v>4365.6166666666659</v>
      </c>
      <c r="F94" s="36">
        <v>4329.3833333333332</v>
      </c>
      <c r="G94" s="36">
        <v>4282.7166666666662</v>
      </c>
      <c r="H94" s="36">
        <v>4448.5166666666655</v>
      </c>
      <c r="I94" s="36">
        <v>4495.1833333333334</v>
      </c>
      <c r="J94" s="36">
        <v>4531.4166666666652</v>
      </c>
      <c r="K94" s="31">
        <v>4458.95</v>
      </c>
      <c r="L94" s="31">
        <v>4376.05</v>
      </c>
      <c r="M94" s="31">
        <v>2.7759299999999998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1643.9</v>
      </c>
      <c r="D95" s="36">
        <v>1645.2</v>
      </c>
      <c r="E95" s="36">
        <v>1637.9</v>
      </c>
      <c r="F95" s="36">
        <v>1631.9</v>
      </c>
      <c r="G95" s="36">
        <v>1624.6000000000001</v>
      </c>
      <c r="H95" s="36">
        <v>1651.2</v>
      </c>
      <c r="I95" s="36">
        <v>1658.4999999999998</v>
      </c>
      <c r="J95" s="36">
        <v>1664.5</v>
      </c>
      <c r="K95" s="31">
        <v>1652.5</v>
      </c>
      <c r="L95" s="31">
        <v>1639.2</v>
      </c>
      <c r="M95" s="31">
        <v>111.13342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700.15</v>
      </c>
      <c r="D96" s="36">
        <v>700.15</v>
      </c>
      <c r="E96" s="36">
        <v>696</v>
      </c>
      <c r="F96" s="36">
        <v>691.85</v>
      </c>
      <c r="G96" s="36">
        <v>687.7</v>
      </c>
      <c r="H96" s="36">
        <v>704.3</v>
      </c>
      <c r="I96" s="36">
        <v>708.44999999999982</v>
      </c>
      <c r="J96" s="36">
        <v>712.59999999999991</v>
      </c>
      <c r="K96" s="31">
        <v>704.3</v>
      </c>
      <c r="L96" s="31">
        <v>696</v>
      </c>
      <c r="M96" s="31">
        <v>46.041840000000001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1957.6</v>
      </c>
      <c r="D97" s="36">
        <v>1950.1833333333334</v>
      </c>
      <c r="E97" s="36">
        <v>1932.3666666666668</v>
      </c>
      <c r="F97" s="36">
        <v>1907.1333333333334</v>
      </c>
      <c r="G97" s="36">
        <v>1889.3166666666668</v>
      </c>
      <c r="H97" s="36">
        <v>1975.4166666666667</v>
      </c>
      <c r="I97" s="36">
        <v>1993.2333333333333</v>
      </c>
      <c r="J97" s="36">
        <v>2018.4666666666667</v>
      </c>
      <c r="K97" s="31">
        <v>1968</v>
      </c>
      <c r="L97" s="31">
        <v>1924.95</v>
      </c>
      <c r="M97" s="31">
        <v>11.755140000000001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5654.45</v>
      </c>
      <c r="D98" s="36">
        <v>5655.166666666667</v>
      </c>
      <c r="E98" s="36">
        <v>5601.6333333333341</v>
      </c>
      <c r="F98" s="36">
        <v>5548.8166666666675</v>
      </c>
      <c r="G98" s="36">
        <v>5495.2833333333347</v>
      </c>
      <c r="H98" s="36">
        <v>5707.9833333333336</v>
      </c>
      <c r="I98" s="36">
        <v>5761.5166666666664</v>
      </c>
      <c r="J98" s="36">
        <v>5814.333333333333</v>
      </c>
      <c r="K98" s="31">
        <v>5708.7</v>
      </c>
      <c r="L98" s="31">
        <v>5602.35</v>
      </c>
      <c r="M98" s="31">
        <v>5.9221000000000004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647.70000000000005</v>
      </c>
      <c r="D99" s="36">
        <v>650.56666666666672</v>
      </c>
      <c r="E99" s="36">
        <v>642.53333333333342</v>
      </c>
      <c r="F99" s="36">
        <v>637.36666666666667</v>
      </c>
      <c r="G99" s="36">
        <v>629.33333333333337</v>
      </c>
      <c r="H99" s="36">
        <v>655.73333333333346</v>
      </c>
      <c r="I99" s="36">
        <v>663.76666666666677</v>
      </c>
      <c r="J99" s="36">
        <v>668.93333333333351</v>
      </c>
      <c r="K99" s="31">
        <v>658.6</v>
      </c>
      <c r="L99" s="31">
        <v>645.4</v>
      </c>
      <c r="M99" s="31">
        <v>38.258229999999998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4598.75</v>
      </c>
      <c r="D100" s="36">
        <v>4630.7166666666662</v>
      </c>
      <c r="E100" s="36">
        <v>4553.0333333333328</v>
      </c>
      <c r="F100" s="36">
        <v>4507.3166666666666</v>
      </c>
      <c r="G100" s="36">
        <v>4429.6333333333332</v>
      </c>
      <c r="H100" s="36">
        <v>4676.4333333333325</v>
      </c>
      <c r="I100" s="36">
        <v>4754.116666666665</v>
      </c>
      <c r="J100" s="36">
        <v>4799.8333333333321</v>
      </c>
      <c r="K100" s="31">
        <v>4708.3999999999996</v>
      </c>
      <c r="L100" s="31">
        <v>4585</v>
      </c>
      <c r="M100" s="31">
        <v>11.73915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409.45</v>
      </c>
      <c r="D101" s="36">
        <v>417.65000000000003</v>
      </c>
      <c r="E101" s="36">
        <v>399.35000000000008</v>
      </c>
      <c r="F101" s="36">
        <v>389.25000000000006</v>
      </c>
      <c r="G101" s="36">
        <v>370.9500000000001</v>
      </c>
      <c r="H101" s="36">
        <v>427.75000000000006</v>
      </c>
      <c r="I101" s="36">
        <v>446.05</v>
      </c>
      <c r="J101" s="36">
        <v>456.15000000000003</v>
      </c>
      <c r="K101" s="31">
        <v>435.95</v>
      </c>
      <c r="L101" s="31">
        <v>407.55</v>
      </c>
      <c r="M101" s="31">
        <v>125.29867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2904.15</v>
      </c>
      <c r="D102" s="36">
        <v>2917.4166666666665</v>
      </c>
      <c r="E102" s="36">
        <v>2884.833333333333</v>
      </c>
      <c r="F102" s="36">
        <v>2865.5166666666664</v>
      </c>
      <c r="G102" s="36">
        <v>2832.9333333333329</v>
      </c>
      <c r="H102" s="36">
        <v>2936.7333333333331</v>
      </c>
      <c r="I102" s="36">
        <v>2969.3166666666662</v>
      </c>
      <c r="J102" s="36">
        <v>2988.6333333333332</v>
      </c>
      <c r="K102" s="31">
        <v>2950</v>
      </c>
      <c r="L102" s="31">
        <v>2898.1</v>
      </c>
      <c r="M102" s="31">
        <v>19.136649999999999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1236.3499999999999</v>
      </c>
      <c r="D103" s="36">
        <v>1234.0166666666667</v>
      </c>
      <c r="E103" s="36">
        <v>1228.7333333333333</v>
      </c>
      <c r="F103" s="36">
        <v>1221.1166666666668</v>
      </c>
      <c r="G103" s="36">
        <v>1215.8333333333335</v>
      </c>
      <c r="H103" s="36">
        <v>1241.6333333333332</v>
      </c>
      <c r="I103" s="36">
        <v>1246.9166666666665</v>
      </c>
      <c r="J103" s="36">
        <v>1254.5333333333331</v>
      </c>
      <c r="K103" s="31">
        <v>1239.3</v>
      </c>
      <c r="L103" s="31">
        <v>1226.4000000000001</v>
      </c>
      <c r="M103" s="31">
        <v>119.93241999999999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2129.9499999999998</v>
      </c>
      <c r="D104" s="36">
        <v>2145.1833333333329</v>
      </c>
      <c r="E104" s="36">
        <v>2110.6166666666659</v>
      </c>
      <c r="F104" s="36">
        <v>2091.2833333333328</v>
      </c>
      <c r="G104" s="36">
        <v>2056.7166666666658</v>
      </c>
      <c r="H104" s="36">
        <v>2164.516666666666</v>
      </c>
      <c r="I104" s="36">
        <v>2199.0833333333326</v>
      </c>
      <c r="J104" s="36">
        <v>2218.4166666666661</v>
      </c>
      <c r="K104" s="31">
        <v>2179.75</v>
      </c>
      <c r="L104" s="31">
        <v>2125.85</v>
      </c>
      <c r="M104" s="31">
        <v>4.9232500000000003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750.9</v>
      </c>
      <c r="D105" s="36">
        <v>750.58333333333337</v>
      </c>
      <c r="E105" s="36">
        <v>742.01666666666677</v>
      </c>
      <c r="F105" s="36">
        <v>733.13333333333344</v>
      </c>
      <c r="G105" s="36">
        <v>724.56666666666683</v>
      </c>
      <c r="H105" s="36">
        <v>759.4666666666667</v>
      </c>
      <c r="I105" s="36">
        <v>768.0333333333333</v>
      </c>
      <c r="J105" s="36">
        <v>776.91666666666663</v>
      </c>
      <c r="K105" s="31">
        <v>759.15</v>
      </c>
      <c r="L105" s="31">
        <v>741.7</v>
      </c>
      <c r="M105" s="31">
        <v>14.815239999999999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71.52</v>
      </c>
      <c r="D106" s="36">
        <v>71.873333333333335</v>
      </c>
      <c r="E106" s="36">
        <v>71.006666666666675</v>
      </c>
      <c r="F106" s="36">
        <v>70.493333333333339</v>
      </c>
      <c r="G106" s="36">
        <v>69.626666666666679</v>
      </c>
      <c r="H106" s="36">
        <v>72.38666666666667</v>
      </c>
      <c r="I106" s="36">
        <v>73.253333333333345</v>
      </c>
      <c r="J106" s="36">
        <v>73.766666666666666</v>
      </c>
      <c r="K106" s="31">
        <v>72.739999999999995</v>
      </c>
      <c r="L106" s="31">
        <v>71.36</v>
      </c>
      <c r="M106" s="31">
        <v>333.91591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514.35</v>
      </c>
      <c r="D107" s="36">
        <v>515.26666666666665</v>
      </c>
      <c r="E107" s="36">
        <v>511.0333333333333</v>
      </c>
      <c r="F107" s="36">
        <v>507.71666666666664</v>
      </c>
      <c r="G107" s="36">
        <v>503.48333333333329</v>
      </c>
      <c r="H107" s="36">
        <v>518.58333333333326</v>
      </c>
      <c r="I107" s="36">
        <v>522.81666666666661</v>
      </c>
      <c r="J107" s="36">
        <v>526.13333333333333</v>
      </c>
      <c r="K107" s="31">
        <v>519.5</v>
      </c>
      <c r="L107" s="31">
        <v>511.95</v>
      </c>
      <c r="M107" s="31">
        <v>149.22832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510</v>
      </c>
      <c r="D108" s="36">
        <v>513.4</v>
      </c>
      <c r="E108" s="36">
        <v>503.4</v>
      </c>
      <c r="F108" s="36">
        <v>496.8</v>
      </c>
      <c r="G108" s="36">
        <v>486.8</v>
      </c>
      <c r="H108" s="36">
        <v>520</v>
      </c>
      <c r="I108" s="36">
        <v>530</v>
      </c>
      <c r="J108" s="36">
        <v>536.59999999999991</v>
      </c>
      <c r="K108" s="31">
        <v>523.4</v>
      </c>
      <c r="L108" s="31">
        <v>506.8</v>
      </c>
      <c r="M108" s="31">
        <v>31.348600000000001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684.75</v>
      </c>
      <c r="D109" s="36">
        <v>687.16666666666663</v>
      </c>
      <c r="E109" s="36">
        <v>679.33333333333326</v>
      </c>
      <c r="F109" s="36">
        <v>673.91666666666663</v>
      </c>
      <c r="G109" s="36">
        <v>666.08333333333326</v>
      </c>
      <c r="H109" s="36">
        <v>692.58333333333326</v>
      </c>
      <c r="I109" s="36">
        <v>700.41666666666652</v>
      </c>
      <c r="J109" s="36">
        <v>705.83333333333326</v>
      </c>
      <c r="K109" s="31">
        <v>695</v>
      </c>
      <c r="L109" s="31">
        <v>681.75</v>
      </c>
      <c r="M109" s="31">
        <v>21.875599999999999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169.74</v>
      </c>
      <c r="D110" s="36">
        <v>172.24</v>
      </c>
      <c r="E110" s="36">
        <v>166.59000000000003</v>
      </c>
      <c r="F110" s="36">
        <v>163.44000000000003</v>
      </c>
      <c r="G110" s="36">
        <v>157.79000000000005</v>
      </c>
      <c r="H110" s="36">
        <v>175.39000000000001</v>
      </c>
      <c r="I110" s="36">
        <v>181.04</v>
      </c>
      <c r="J110" s="36">
        <v>184.19</v>
      </c>
      <c r="K110" s="31">
        <v>177.89</v>
      </c>
      <c r="L110" s="31">
        <v>169.09</v>
      </c>
      <c r="M110" s="31">
        <v>297.31171999999998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923.25</v>
      </c>
      <c r="D111" s="36">
        <v>925.7833333333333</v>
      </c>
      <c r="E111" s="36">
        <v>917.56666666666661</v>
      </c>
      <c r="F111" s="36">
        <v>911.88333333333333</v>
      </c>
      <c r="G111" s="36">
        <v>903.66666666666663</v>
      </c>
      <c r="H111" s="36">
        <v>931.46666666666658</v>
      </c>
      <c r="I111" s="36">
        <v>939.68333333333328</v>
      </c>
      <c r="J111" s="36">
        <v>945.36666666666656</v>
      </c>
      <c r="K111" s="31">
        <v>934</v>
      </c>
      <c r="L111" s="31">
        <v>920.1</v>
      </c>
      <c r="M111" s="31">
        <v>12.72594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165.88</v>
      </c>
      <c r="D112" s="36">
        <v>167.14333333333332</v>
      </c>
      <c r="E112" s="36">
        <v>163.83666666666664</v>
      </c>
      <c r="F112" s="36">
        <v>161.79333333333332</v>
      </c>
      <c r="G112" s="36">
        <v>158.48666666666665</v>
      </c>
      <c r="H112" s="36">
        <v>169.18666666666664</v>
      </c>
      <c r="I112" s="36">
        <v>172.49333333333331</v>
      </c>
      <c r="J112" s="36">
        <v>174.53666666666663</v>
      </c>
      <c r="K112" s="31">
        <v>170.45</v>
      </c>
      <c r="L112" s="31">
        <v>165.1</v>
      </c>
      <c r="M112" s="31">
        <v>117.65516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527.85</v>
      </c>
      <c r="D113" s="36">
        <v>531.30000000000007</v>
      </c>
      <c r="E113" s="36">
        <v>521.20000000000016</v>
      </c>
      <c r="F113" s="36">
        <v>514.55000000000007</v>
      </c>
      <c r="G113" s="36">
        <v>504.45000000000016</v>
      </c>
      <c r="H113" s="36">
        <v>537.95000000000016</v>
      </c>
      <c r="I113" s="36">
        <v>548.05000000000007</v>
      </c>
      <c r="J113" s="36">
        <v>554.70000000000016</v>
      </c>
      <c r="K113" s="31">
        <v>541.4</v>
      </c>
      <c r="L113" s="31">
        <v>524.65</v>
      </c>
      <c r="M113" s="31">
        <v>11.933759999999999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428</v>
      </c>
      <c r="D114" s="36">
        <v>429.38333333333338</v>
      </c>
      <c r="E114" s="36">
        <v>422.56666666666678</v>
      </c>
      <c r="F114" s="36">
        <v>417.13333333333338</v>
      </c>
      <c r="G114" s="36">
        <v>410.31666666666678</v>
      </c>
      <c r="H114" s="36">
        <v>434.81666666666678</v>
      </c>
      <c r="I114" s="36">
        <v>441.63333333333338</v>
      </c>
      <c r="J114" s="36">
        <v>447.06666666666678</v>
      </c>
      <c r="K114" s="31">
        <v>436.2</v>
      </c>
      <c r="L114" s="31">
        <v>423.95</v>
      </c>
      <c r="M114" s="31">
        <v>133.00174000000001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1421.2</v>
      </c>
      <c r="D115" s="36">
        <v>1425.9833333333333</v>
      </c>
      <c r="E115" s="36">
        <v>1413.0166666666667</v>
      </c>
      <c r="F115" s="36">
        <v>1404.8333333333333</v>
      </c>
      <c r="G115" s="36">
        <v>1391.8666666666666</v>
      </c>
      <c r="H115" s="36">
        <v>1434.1666666666667</v>
      </c>
      <c r="I115" s="36">
        <v>1447.1333333333334</v>
      </c>
      <c r="J115" s="36">
        <v>1455.3166666666668</v>
      </c>
      <c r="K115" s="31">
        <v>1438.95</v>
      </c>
      <c r="L115" s="31">
        <v>1417.8</v>
      </c>
      <c r="M115" s="31">
        <v>26.229019999999998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7669.75</v>
      </c>
      <c r="D116" s="36">
        <v>7641.5</v>
      </c>
      <c r="E116" s="36">
        <v>7506</v>
      </c>
      <c r="F116" s="36">
        <v>7342.25</v>
      </c>
      <c r="G116" s="36">
        <v>7206.75</v>
      </c>
      <c r="H116" s="36">
        <v>7805.25</v>
      </c>
      <c r="I116" s="36">
        <v>7940.75</v>
      </c>
      <c r="J116" s="36">
        <v>8104.5</v>
      </c>
      <c r="K116" s="31">
        <v>7777</v>
      </c>
      <c r="L116" s="31">
        <v>7477.75</v>
      </c>
      <c r="M116" s="31">
        <v>4.5073299999999996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1910.15</v>
      </c>
      <c r="D117" s="36">
        <v>1913.7166666666665</v>
      </c>
      <c r="E117" s="36">
        <v>1901.4333333333329</v>
      </c>
      <c r="F117" s="36">
        <v>1892.7166666666665</v>
      </c>
      <c r="G117" s="36">
        <v>1880.4333333333329</v>
      </c>
      <c r="H117" s="36">
        <v>1922.4333333333329</v>
      </c>
      <c r="I117" s="36">
        <v>1934.7166666666662</v>
      </c>
      <c r="J117" s="36">
        <v>1943.4333333333329</v>
      </c>
      <c r="K117" s="31">
        <v>1926</v>
      </c>
      <c r="L117" s="31">
        <v>1905</v>
      </c>
      <c r="M117" s="31">
        <v>53.129460000000002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4900.3999999999996</v>
      </c>
      <c r="D118" s="36">
        <v>4890.3166666666666</v>
      </c>
      <c r="E118" s="36">
        <v>4857.2833333333328</v>
      </c>
      <c r="F118" s="36">
        <v>4814.1666666666661</v>
      </c>
      <c r="G118" s="36">
        <v>4781.1333333333323</v>
      </c>
      <c r="H118" s="36">
        <v>4933.4333333333334</v>
      </c>
      <c r="I118" s="36">
        <v>4966.4666666666681</v>
      </c>
      <c r="J118" s="36">
        <v>5009.5833333333339</v>
      </c>
      <c r="K118" s="31">
        <v>4923.3500000000004</v>
      </c>
      <c r="L118" s="31">
        <v>4847.2</v>
      </c>
      <c r="M118" s="31">
        <v>16.30528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1436.15</v>
      </c>
      <c r="D119" s="36">
        <v>1438.0333333333335</v>
      </c>
      <c r="E119" s="36">
        <v>1421.116666666667</v>
      </c>
      <c r="F119" s="36">
        <v>1406.0833333333335</v>
      </c>
      <c r="G119" s="36">
        <v>1389.166666666667</v>
      </c>
      <c r="H119" s="36">
        <v>1453.0666666666671</v>
      </c>
      <c r="I119" s="36">
        <v>1469.9833333333336</v>
      </c>
      <c r="J119" s="36">
        <v>1485.0166666666671</v>
      </c>
      <c r="K119" s="31">
        <v>1454.95</v>
      </c>
      <c r="L119" s="31">
        <v>1423</v>
      </c>
      <c r="M119" s="31">
        <v>3.4749500000000002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741.8</v>
      </c>
      <c r="D120" s="36">
        <v>746.91666666666663</v>
      </c>
      <c r="E120" s="36">
        <v>729.0333333333333</v>
      </c>
      <c r="F120" s="36">
        <v>716.26666666666665</v>
      </c>
      <c r="G120" s="36">
        <v>698.38333333333333</v>
      </c>
      <c r="H120" s="36">
        <v>759.68333333333328</v>
      </c>
      <c r="I120" s="36">
        <v>777.56666666666672</v>
      </c>
      <c r="J120" s="36">
        <v>790.33333333333326</v>
      </c>
      <c r="K120" s="31">
        <v>764.8</v>
      </c>
      <c r="L120" s="31">
        <v>734.15</v>
      </c>
      <c r="M120" s="31">
        <v>43.402459999999998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927.75</v>
      </c>
      <c r="D121" s="36">
        <v>932.1</v>
      </c>
      <c r="E121" s="36">
        <v>919.90000000000009</v>
      </c>
      <c r="F121" s="36">
        <v>912.05000000000007</v>
      </c>
      <c r="G121" s="36">
        <v>899.85000000000014</v>
      </c>
      <c r="H121" s="36">
        <v>939.95</v>
      </c>
      <c r="I121" s="36">
        <v>952.15000000000009</v>
      </c>
      <c r="J121" s="36">
        <v>960</v>
      </c>
      <c r="K121" s="31">
        <v>944.3</v>
      </c>
      <c r="L121" s="31">
        <v>924.25</v>
      </c>
      <c r="M121" s="31">
        <v>10.8749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966.9</v>
      </c>
      <c r="D122" s="36">
        <v>963.0333333333333</v>
      </c>
      <c r="E122" s="36">
        <v>955.16666666666663</v>
      </c>
      <c r="F122" s="36">
        <v>943.43333333333328</v>
      </c>
      <c r="G122" s="36">
        <v>935.56666666666661</v>
      </c>
      <c r="H122" s="36">
        <v>974.76666666666665</v>
      </c>
      <c r="I122" s="36">
        <v>982.63333333333344</v>
      </c>
      <c r="J122" s="36">
        <v>994.36666666666667</v>
      </c>
      <c r="K122" s="31">
        <v>970.9</v>
      </c>
      <c r="L122" s="31">
        <v>951.3</v>
      </c>
      <c r="M122" s="31">
        <v>16.755890000000001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663.1</v>
      </c>
      <c r="D123" s="36">
        <v>665.33333333333337</v>
      </c>
      <c r="E123" s="36">
        <v>657.81666666666672</v>
      </c>
      <c r="F123" s="36">
        <v>652.5333333333333</v>
      </c>
      <c r="G123" s="36">
        <v>645.01666666666665</v>
      </c>
      <c r="H123" s="36">
        <v>670.61666666666679</v>
      </c>
      <c r="I123" s="36">
        <v>678.13333333333344</v>
      </c>
      <c r="J123" s="36">
        <v>683.41666666666686</v>
      </c>
      <c r="K123" s="31">
        <v>672.85</v>
      </c>
      <c r="L123" s="31">
        <v>660.05</v>
      </c>
      <c r="M123" s="31">
        <v>19.052489999999999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1789.35</v>
      </c>
      <c r="D124" s="36">
        <v>1776</v>
      </c>
      <c r="E124" s="36">
        <v>1754</v>
      </c>
      <c r="F124" s="36">
        <v>1718.65</v>
      </c>
      <c r="G124" s="36">
        <v>1696.65</v>
      </c>
      <c r="H124" s="36">
        <v>1811.35</v>
      </c>
      <c r="I124" s="36">
        <v>1833.35</v>
      </c>
      <c r="J124" s="36">
        <v>1868.6999999999998</v>
      </c>
      <c r="K124" s="31">
        <v>1798</v>
      </c>
      <c r="L124" s="31">
        <v>1740.65</v>
      </c>
      <c r="M124" s="31">
        <v>5.84091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1789.25</v>
      </c>
      <c r="D125" s="36">
        <v>1793.2333333333333</v>
      </c>
      <c r="E125" s="36">
        <v>1781.0166666666667</v>
      </c>
      <c r="F125" s="36">
        <v>1772.7833333333333</v>
      </c>
      <c r="G125" s="36">
        <v>1760.5666666666666</v>
      </c>
      <c r="H125" s="36">
        <v>1801.4666666666667</v>
      </c>
      <c r="I125" s="36">
        <v>1813.6833333333334</v>
      </c>
      <c r="J125" s="36">
        <v>1821.9166666666667</v>
      </c>
      <c r="K125" s="31">
        <v>1805.45</v>
      </c>
      <c r="L125" s="31">
        <v>1785</v>
      </c>
      <c r="M125" s="31">
        <v>37.338720000000002</v>
      </c>
      <c r="N125" s="1"/>
      <c r="O125" s="1"/>
    </row>
    <row r="126" spans="1:15" ht="12.75" customHeight="1">
      <c r="A126" s="51">
        <v>117</v>
      </c>
      <c r="B126" s="53" t="s">
        <v>833</v>
      </c>
      <c r="C126" s="31">
        <v>166.25</v>
      </c>
      <c r="D126" s="36">
        <v>168.29999999999998</v>
      </c>
      <c r="E126" s="36">
        <v>163.60999999999996</v>
      </c>
      <c r="F126" s="36">
        <v>160.96999999999997</v>
      </c>
      <c r="G126" s="36">
        <v>156.27999999999994</v>
      </c>
      <c r="H126" s="36">
        <v>170.93999999999997</v>
      </c>
      <c r="I126" s="36">
        <v>175.62999999999997</v>
      </c>
      <c r="J126" s="36">
        <v>178.26999999999998</v>
      </c>
      <c r="K126" s="31">
        <v>172.99</v>
      </c>
      <c r="L126" s="31">
        <v>165.66</v>
      </c>
      <c r="M126" s="31">
        <v>56.136560000000003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5675.5</v>
      </c>
      <c r="D127" s="36">
        <v>5688.8166666666666</v>
      </c>
      <c r="E127" s="36">
        <v>5626.6833333333334</v>
      </c>
      <c r="F127" s="36">
        <v>5577.8666666666668</v>
      </c>
      <c r="G127" s="36">
        <v>5515.7333333333336</v>
      </c>
      <c r="H127" s="36">
        <v>5737.6333333333332</v>
      </c>
      <c r="I127" s="36">
        <v>5799.7666666666664</v>
      </c>
      <c r="J127" s="36">
        <v>5848.583333333333</v>
      </c>
      <c r="K127" s="31">
        <v>5750.95</v>
      </c>
      <c r="L127" s="31">
        <v>5640</v>
      </c>
      <c r="M127" s="31">
        <v>0.87222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676.3</v>
      </c>
      <c r="D128" s="36">
        <v>681.43333333333328</v>
      </c>
      <c r="E128" s="36">
        <v>666.86666666666656</v>
      </c>
      <c r="F128" s="36">
        <v>657.43333333333328</v>
      </c>
      <c r="G128" s="36">
        <v>642.86666666666656</v>
      </c>
      <c r="H128" s="36">
        <v>690.86666666666656</v>
      </c>
      <c r="I128" s="36">
        <v>705.43333333333339</v>
      </c>
      <c r="J128" s="36">
        <v>714.86666666666656</v>
      </c>
      <c r="K128" s="31">
        <v>696</v>
      </c>
      <c r="L128" s="31">
        <v>672</v>
      </c>
      <c r="M128" s="31">
        <v>26.567299999999999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6299.3</v>
      </c>
      <c r="D129" s="36">
        <v>6313.0999999999995</v>
      </c>
      <c r="E129" s="36">
        <v>6261.1999999999989</v>
      </c>
      <c r="F129" s="36">
        <v>6223.0999999999995</v>
      </c>
      <c r="G129" s="36">
        <v>6171.1999999999989</v>
      </c>
      <c r="H129" s="36">
        <v>6351.1999999999989</v>
      </c>
      <c r="I129" s="36">
        <v>6403.0999999999985</v>
      </c>
      <c r="J129" s="36">
        <v>6441.1999999999989</v>
      </c>
      <c r="K129" s="31">
        <v>6365</v>
      </c>
      <c r="L129" s="31">
        <v>6275</v>
      </c>
      <c r="M129" s="31">
        <v>3.31331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3536.95</v>
      </c>
      <c r="D130" s="36">
        <v>3552.4333333333329</v>
      </c>
      <c r="E130" s="36">
        <v>3500.9166666666661</v>
      </c>
      <c r="F130" s="36">
        <v>3464.8833333333332</v>
      </c>
      <c r="G130" s="36">
        <v>3413.3666666666663</v>
      </c>
      <c r="H130" s="36">
        <v>3588.4666666666658</v>
      </c>
      <c r="I130" s="36">
        <v>3639.9833333333331</v>
      </c>
      <c r="J130" s="36">
        <v>3676.0166666666655</v>
      </c>
      <c r="K130" s="31">
        <v>3603.95</v>
      </c>
      <c r="L130" s="31">
        <v>3516.4</v>
      </c>
      <c r="M130" s="31">
        <v>18.65165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506.8</v>
      </c>
      <c r="D131" s="36">
        <v>508.73333333333335</v>
      </c>
      <c r="E131" s="36">
        <v>502.56666666666672</v>
      </c>
      <c r="F131" s="36">
        <v>498.33333333333337</v>
      </c>
      <c r="G131" s="36">
        <v>492.16666666666674</v>
      </c>
      <c r="H131" s="36">
        <v>512.9666666666667</v>
      </c>
      <c r="I131" s="36">
        <v>519.13333333333333</v>
      </c>
      <c r="J131" s="36">
        <v>523.36666666666667</v>
      </c>
      <c r="K131" s="31">
        <v>514.9</v>
      </c>
      <c r="L131" s="31">
        <v>504.5</v>
      </c>
      <c r="M131" s="31">
        <v>29.428550000000001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1013.7</v>
      </c>
      <c r="D132" s="36">
        <v>1018.4666666666667</v>
      </c>
      <c r="E132" s="36">
        <v>1000.0833333333335</v>
      </c>
      <c r="F132" s="36">
        <v>986.46666666666681</v>
      </c>
      <c r="G132" s="36">
        <v>968.0833333333336</v>
      </c>
      <c r="H132" s="36">
        <v>1032.0833333333335</v>
      </c>
      <c r="I132" s="36">
        <v>1050.4666666666667</v>
      </c>
      <c r="J132" s="36">
        <v>1064.0833333333333</v>
      </c>
      <c r="K132" s="31">
        <v>1036.8499999999999</v>
      </c>
      <c r="L132" s="31">
        <v>1004.85</v>
      </c>
      <c r="M132" s="31">
        <v>9.7375900000000009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2209.4</v>
      </c>
      <c r="D133" s="36">
        <v>2222.6166666666668</v>
      </c>
      <c r="E133" s="36">
        <v>2187.2833333333338</v>
      </c>
      <c r="F133" s="36">
        <v>2165.166666666667</v>
      </c>
      <c r="G133" s="36">
        <v>2129.8333333333339</v>
      </c>
      <c r="H133" s="36">
        <v>2244.7333333333336</v>
      </c>
      <c r="I133" s="36">
        <v>2280.0666666666666</v>
      </c>
      <c r="J133" s="36">
        <v>2302.1833333333334</v>
      </c>
      <c r="K133" s="31">
        <v>2257.9499999999998</v>
      </c>
      <c r="L133" s="31">
        <v>2200.5</v>
      </c>
      <c r="M133" s="31">
        <v>12.027430000000001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135345.95000000001</v>
      </c>
      <c r="D134" s="36">
        <v>135712.58333333334</v>
      </c>
      <c r="E134" s="36">
        <v>134775.16666666669</v>
      </c>
      <c r="F134" s="36">
        <v>134204.38333333333</v>
      </c>
      <c r="G134" s="36">
        <v>133266.96666666667</v>
      </c>
      <c r="H134" s="36">
        <v>136283.3666666667</v>
      </c>
      <c r="I134" s="36">
        <v>137220.78333333338</v>
      </c>
      <c r="J134" s="36">
        <v>137791.56666666671</v>
      </c>
      <c r="K134" s="31">
        <v>136650</v>
      </c>
      <c r="L134" s="31">
        <v>135141.79999999999</v>
      </c>
      <c r="M134" s="31">
        <v>5.1670000000000001E-2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1197.8</v>
      </c>
      <c r="D135" s="36">
        <v>1189.4666666666667</v>
      </c>
      <c r="E135" s="36">
        <v>1173.9333333333334</v>
      </c>
      <c r="F135" s="36">
        <v>1150.0666666666666</v>
      </c>
      <c r="G135" s="36">
        <v>1134.5333333333333</v>
      </c>
      <c r="H135" s="36">
        <v>1213.3333333333335</v>
      </c>
      <c r="I135" s="36">
        <v>1228.8666666666668</v>
      </c>
      <c r="J135" s="36">
        <v>1252.7333333333336</v>
      </c>
      <c r="K135" s="31">
        <v>1205</v>
      </c>
      <c r="L135" s="31">
        <v>1165.5999999999999</v>
      </c>
      <c r="M135" s="31">
        <v>6.5534400000000002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322.39999999999998</v>
      </c>
      <c r="D136" s="36">
        <v>323.63333333333333</v>
      </c>
      <c r="E136" s="36">
        <v>319.26666666666665</v>
      </c>
      <c r="F136" s="36">
        <v>316.13333333333333</v>
      </c>
      <c r="G136" s="36">
        <v>311.76666666666665</v>
      </c>
      <c r="H136" s="36">
        <v>326.76666666666665</v>
      </c>
      <c r="I136" s="36">
        <v>331.13333333333333</v>
      </c>
      <c r="J136" s="36">
        <v>334.26666666666665</v>
      </c>
      <c r="K136" s="31">
        <v>328</v>
      </c>
      <c r="L136" s="31">
        <v>320.5</v>
      </c>
      <c r="M136" s="31">
        <v>15.29533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2654.25</v>
      </c>
      <c r="D137" s="36">
        <v>2668.7833333333333</v>
      </c>
      <c r="E137" s="36">
        <v>2629.5666666666666</v>
      </c>
      <c r="F137" s="36">
        <v>2604.8833333333332</v>
      </c>
      <c r="G137" s="36">
        <v>2565.6666666666665</v>
      </c>
      <c r="H137" s="36">
        <v>2693.4666666666667</v>
      </c>
      <c r="I137" s="36">
        <v>2732.6833333333329</v>
      </c>
      <c r="J137" s="36">
        <v>2757.3666666666668</v>
      </c>
      <c r="K137" s="31">
        <v>2708</v>
      </c>
      <c r="L137" s="31">
        <v>2644.1</v>
      </c>
      <c r="M137" s="31">
        <v>20.342449999999999</v>
      </c>
      <c r="N137" s="1"/>
      <c r="O137" s="1"/>
    </row>
    <row r="138" spans="1:15" ht="12.75" customHeight="1">
      <c r="A138" s="51">
        <v>129</v>
      </c>
      <c r="B138" s="53" t="s">
        <v>799</v>
      </c>
      <c r="C138" s="31">
        <v>2432.75</v>
      </c>
      <c r="D138" s="36">
        <v>2435.6333333333337</v>
      </c>
      <c r="E138" s="36">
        <v>2417.6666666666674</v>
      </c>
      <c r="F138" s="36">
        <v>2402.5833333333339</v>
      </c>
      <c r="G138" s="36">
        <v>2384.6166666666677</v>
      </c>
      <c r="H138" s="36">
        <v>2450.7166666666672</v>
      </c>
      <c r="I138" s="36">
        <v>2468.6833333333334</v>
      </c>
      <c r="J138" s="36">
        <v>2483.7666666666669</v>
      </c>
      <c r="K138" s="31">
        <v>2453.6</v>
      </c>
      <c r="L138" s="31">
        <v>2420.5500000000002</v>
      </c>
      <c r="M138" s="31">
        <v>2.2577199999999999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680.45</v>
      </c>
      <c r="D139" s="36">
        <v>682.25</v>
      </c>
      <c r="E139" s="36">
        <v>674.5</v>
      </c>
      <c r="F139" s="36">
        <v>668.55</v>
      </c>
      <c r="G139" s="36">
        <v>660.8</v>
      </c>
      <c r="H139" s="36">
        <v>688.2</v>
      </c>
      <c r="I139" s="36">
        <v>695.95</v>
      </c>
      <c r="J139" s="36">
        <v>701.90000000000009</v>
      </c>
      <c r="K139" s="31">
        <v>690</v>
      </c>
      <c r="L139" s="31">
        <v>676.3</v>
      </c>
      <c r="M139" s="31">
        <v>31.496729999999999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12242.6</v>
      </c>
      <c r="D140" s="36">
        <v>12247.199999999999</v>
      </c>
      <c r="E140" s="36">
        <v>12160.399999999998</v>
      </c>
      <c r="F140" s="36">
        <v>12078.199999999999</v>
      </c>
      <c r="G140" s="36">
        <v>11991.399999999998</v>
      </c>
      <c r="H140" s="36">
        <v>12329.399999999998</v>
      </c>
      <c r="I140" s="36">
        <v>12416.199999999997</v>
      </c>
      <c r="J140" s="36">
        <v>12498.399999999998</v>
      </c>
      <c r="K140" s="31">
        <v>12334</v>
      </c>
      <c r="L140" s="31">
        <v>12165</v>
      </c>
      <c r="M140" s="31">
        <v>3.4979900000000002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1142.8</v>
      </c>
      <c r="D141" s="36">
        <v>1143.8500000000001</v>
      </c>
      <c r="E141" s="36">
        <v>1132.7000000000003</v>
      </c>
      <c r="F141" s="36">
        <v>1122.6000000000001</v>
      </c>
      <c r="G141" s="36">
        <v>1111.4500000000003</v>
      </c>
      <c r="H141" s="36">
        <v>1153.9500000000003</v>
      </c>
      <c r="I141" s="36">
        <v>1165.1000000000004</v>
      </c>
      <c r="J141" s="36">
        <v>1175.2000000000003</v>
      </c>
      <c r="K141" s="31">
        <v>1155</v>
      </c>
      <c r="L141" s="31">
        <v>1133.75</v>
      </c>
      <c r="M141" s="31">
        <v>12.831020000000001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877</v>
      </c>
      <c r="D142" s="36">
        <v>884.43333333333339</v>
      </c>
      <c r="E142" s="36">
        <v>866.86666666666679</v>
      </c>
      <c r="F142" s="36">
        <v>856.73333333333335</v>
      </c>
      <c r="G142" s="36">
        <v>839.16666666666674</v>
      </c>
      <c r="H142" s="36">
        <v>894.56666666666683</v>
      </c>
      <c r="I142" s="36">
        <v>912.13333333333344</v>
      </c>
      <c r="J142" s="36">
        <v>922.26666666666688</v>
      </c>
      <c r="K142" s="31">
        <v>902</v>
      </c>
      <c r="L142" s="31">
        <v>874.3</v>
      </c>
      <c r="M142" s="31">
        <v>11.742800000000001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4313.55</v>
      </c>
      <c r="D143" s="36">
        <v>4338.4333333333334</v>
      </c>
      <c r="E143" s="36">
        <v>4276.8666666666668</v>
      </c>
      <c r="F143" s="36">
        <v>4240.1833333333334</v>
      </c>
      <c r="G143" s="36">
        <v>4178.6166666666668</v>
      </c>
      <c r="H143" s="36">
        <v>4375.1166666666668</v>
      </c>
      <c r="I143" s="36">
        <v>4436.6833333333343</v>
      </c>
      <c r="J143" s="36">
        <v>4473.3666666666668</v>
      </c>
      <c r="K143" s="31">
        <v>4400</v>
      </c>
      <c r="L143" s="31">
        <v>4301.75</v>
      </c>
      <c r="M143" s="31">
        <v>8.2330500000000004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69.73</v>
      </c>
      <c r="D144" s="36">
        <v>69.820000000000007</v>
      </c>
      <c r="E144" s="36">
        <v>69.510000000000019</v>
      </c>
      <c r="F144" s="36">
        <v>69.290000000000006</v>
      </c>
      <c r="G144" s="36">
        <v>68.980000000000018</v>
      </c>
      <c r="H144" s="36">
        <v>70.04000000000002</v>
      </c>
      <c r="I144" s="36">
        <v>70.349999999999994</v>
      </c>
      <c r="J144" s="36">
        <v>70.570000000000022</v>
      </c>
      <c r="K144" s="31">
        <v>70.13</v>
      </c>
      <c r="L144" s="31">
        <v>69.599999999999994</v>
      </c>
      <c r="M144" s="31">
        <v>29.22522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3066.6</v>
      </c>
      <c r="D145" s="36">
        <v>3077.9833333333336</v>
      </c>
      <c r="E145" s="36">
        <v>3038.6166666666672</v>
      </c>
      <c r="F145" s="36">
        <v>3010.6333333333337</v>
      </c>
      <c r="G145" s="36">
        <v>2971.2666666666673</v>
      </c>
      <c r="H145" s="36">
        <v>3105.9666666666672</v>
      </c>
      <c r="I145" s="36">
        <v>3145.3333333333339</v>
      </c>
      <c r="J145" s="36">
        <v>3173.3166666666671</v>
      </c>
      <c r="K145" s="31">
        <v>3117.35</v>
      </c>
      <c r="L145" s="31">
        <v>3050</v>
      </c>
      <c r="M145" s="31">
        <v>2.49403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1948.6</v>
      </c>
      <c r="D146" s="36">
        <v>1957.1666666666667</v>
      </c>
      <c r="E146" s="36">
        <v>1934.4333333333334</v>
      </c>
      <c r="F146" s="36">
        <v>1920.2666666666667</v>
      </c>
      <c r="G146" s="36">
        <v>1897.5333333333333</v>
      </c>
      <c r="H146" s="36">
        <v>1971.3333333333335</v>
      </c>
      <c r="I146" s="36">
        <v>1994.0666666666666</v>
      </c>
      <c r="J146" s="36">
        <v>2008.2333333333336</v>
      </c>
      <c r="K146" s="31">
        <v>1979.9</v>
      </c>
      <c r="L146" s="31">
        <v>1943</v>
      </c>
      <c r="M146" s="31">
        <v>2.8755000000000002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94.38</v>
      </c>
      <c r="D147" s="36">
        <v>94.783333333333346</v>
      </c>
      <c r="E147" s="36">
        <v>93.696666666666687</v>
      </c>
      <c r="F147" s="36">
        <v>93.013333333333335</v>
      </c>
      <c r="G147" s="36">
        <v>91.926666666666677</v>
      </c>
      <c r="H147" s="36">
        <v>95.466666666666697</v>
      </c>
      <c r="I147" s="36">
        <v>96.55333333333337</v>
      </c>
      <c r="J147" s="36">
        <v>97.236666666666707</v>
      </c>
      <c r="K147" s="31">
        <v>95.87</v>
      </c>
      <c r="L147" s="31">
        <v>94.1</v>
      </c>
      <c r="M147" s="31">
        <v>117.17823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206.79</v>
      </c>
      <c r="D148" s="36">
        <v>208.16666666666666</v>
      </c>
      <c r="E148" s="36">
        <v>204.33333333333331</v>
      </c>
      <c r="F148" s="36">
        <v>201.87666666666667</v>
      </c>
      <c r="G148" s="36">
        <v>198.04333333333332</v>
      </c>
      <c r="H148" s="36">
        <v>210.62333333333331</v>
      </c>
      <c r="I148" s="36">
        <v>214.45666666666662</v>
      </c>
      <c r="J148" s="36">
        <v>216.9133333333333</v>
      </c>
      <c r="K148" s="31">
        <v>212</v>
      </c>
      <c r="L148" s="31">
        <v>205.71</v>
      </c>
      <c r="M148" s="31">
        <v>59.43141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389.65</v>
      </c>
      <c r="D149" s="36">
        <v>392.15000000000003</v>
      </c>
      <c r="E149" s="36">
        <v>385.00000000000006</v>
      </c>
      <c r="F149" s="36">
        <v>380.35</v>
      </c>
      <c r="G149" s="36">
        <v>373.20000000000005</v>
      </c>
      <c r="H149" s="36">
        <v>396.80000000000007</v>
      </c>
      <c r="I149" s="36">
        <v>403.95000000000005</v>
      </c>
      <c r="J149" s="36">
        <v>408.60000000000008</v>
      </c>
      <c r="K149" s="31">
        <v>399.3</v>
      </c>
      <c r="L149" s="31">
        <v>387.5</v>
      </c>
      <c r="M149" s="31">
        <v>114.92592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3302.2</v>
      </c>
      <c r="D150" s="36">
        <v>3327.7333333333336</v>
      </c>
      <c r="E150" s="36">
        <v>3271.4666666666672</v>
      </c>
      <c r="F150" s="36">
        <v>3240.7333333333336</v>
      </c>
      <c r="G150" s="36">
        <v>3184.4666666666672</v>
      </c>
      <c r="H150" s="36">
        <v>3358.4666666666672</v>
      </c>
      <c r="I150" s="36">
        <v>3414.7333333333336</v>
      </c>
      <c r="J150" s="36">
        <v>3445.4666666666672</v>
      </c>
      <c r="K150" s="31">
        <v>3384</v>
      </c>
      <c r="L150" s="31">
        <v>3297</v>
      </c>
      <c r="M150" s="31">
        <v>1.35118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2526.85</v>
      </c>
      <c r="D151" s="36">
        <v>2535.9666666666667</v>
      </c>
      <c r="E151" s="36">
        <v>2510.3333333333335</v>
      </c>
      <c r="F151" s="36">
        <v>2493.8166666666666</v>
      </c>
      <c r="G151" s="36">
        <v>2468.1833333333334</v>
      </c>
      <c r="H151" s="36">
        <v>2552.4833333333336</v>
      </c>
      <c r="I151" s="36">
        <v>2578.1166666666668</v>
      </c>
      <c r="J151" s="36">
        <v>2594.6333333333337</v>
      </c>
      <c r="K151" s="31">
        <v>2561.6</v>
      </c>
      <c r="L151" s="31">
        <v>2519.4499999999998</v>
      </c>
      <c r="M151" s="31">
        <v>9.7993799999999993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1751.65</v>
      </c>
      <c r="D152" s="36">
        <v>1761.8833333333332</v>
      </c>
      <c r="E152" s="36">
        <v>1734.4666666666665</v>
      </c>
      <c r="F152" s="36">
        <v>1717.2833333333333</v>
      </c>
      <c r="G152" s="36">
        <v>1689.8666666666666</v>
      </c>
      <c r="H152" s="36">
        <v>1779.0666666666664</v>
      </c>
      <c r="I152" s="36">
        <v>1806.4833333333333</v>
      </c>
      <c r="J152" s="36">
        <v>1823.6666666666663</v>
      </c>
      <c r="K152" s="31">
        <v>1789.3</v>
      </c>
      <c r="L152" s="31">
        <v>1744.7</v>
      </c>
      <c r="M152" s="31">
        <v>5.3429000000000002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285.3</v>
      </c>
      <c r="D153" s="36">
        <v>286.98333333333335</v>
      </c>
      <c r="E153" s="36">
        <v>281.56666666666672</v>
      </c>
      <c r="F153" s="36">
        <v>277.83333333333337</v>
      </c>
      <c r="G153" s="36">
        <v>272.41666666666674</v>
      </c>
      <c r="H153" s="36">
        <v>290.7166666666667</v>
      </c>
      <c r="I153" s="36">
        <v>296.13333333333333</v>
      </c>
      <c r="J153" s="36">
        <v>299.86666666666667</v>
      </c>
      <c r="K153" s="31">
        <v>292.39999999999998</v>
      </c>
      <c r="L153" s="31">
        <v>283.25</v>
      </c>
      <c r="M153" s="31">
        <v>448.26299999999998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581.70000000000005</v>
      </c>
      <c r="D154" s="36">
        <v>586.56666666666672</v>
      </c>
      <c r="E154" s="36">
        <v>565.13333333333344</v>
      </c>
      <c r="F154" s="36">
        <v>548.56666666666672</v>
      </c>
      <c r="G154" s="36">
        <v>527.13333333333344</v>
      </c>
      <c r="H154" s="36">
        <v>603.13333333333344</v>
      </c>
      <c r="I154" s="36">
        <v>624.56666666666661</v>
      </c>
      <c r="J154" s="36">
        <v>641.13333333333344</v>
      </c>
      <c r="K154" s="31">
        <v>608</v>
      </c>
      <c r="L154" s="31">
        <v>570</v>
      </c>
      <c r="M154" s="31">
        <v>122.83035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666.5</v>
      </c>
      <c r="D155" s="36">
        <v>666.93333333333328</v>
      </c>
      <c r="E155" s="36">
        <v>650.56666666666661</v>
      </c>
      <c r="F155" s="36">
        <v>634.63333333333333</v>
      </c>
      <c r="G155" s="36">
        <v>618.26666666666665</v>
      </c>
      <c r="H155" s="36">
        <v>682.86666666666656</v>
      </c>
      <c r="I155" s="36">
        <v>699.23333333333312</v>
      </c>
      <c r="J155" s="36">
        <v>715.16666666666652</v>
      </c>
      <c r="K155" s="31">
        <v>683.3</v>
      </c>
      <c r="L155" s="31">
        <v>651</v>
      </c>
      <c r="M155" s="31">
        <v>223.53276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1782.65</v>
      </c>
      <c r="D156" s="36">
        <v>1771.3666666666668</v>
      </c>
      <c r="E156" s="36">
        <v>1749.8333333333335</v>
      </c>
      <c r="F156" s="36">
        <v>1717.0166666666667</v>
      </c>
      <c r="G156" s="36">
        <v>1695.4833333333333</v>
      </c>
      <c r="H156" s="36">
        <v>1804.1833333333336</v>
      </c>
      <c r="I156" s="36">
        <v>1825.7166666666669</v>
      </c>
      <c r="J156" s="36">
        <v>1858.5333333333338</v>
      </c>
      <c r="K156" s="31">
        <v>1792.9</v>
      </c>
      <c r="L156" s="31">
        <v>1738.55</v>
      </c>
      <c r="M156" s="31">
        <v>10.110150000000001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4623.45</v>
      </c>
      <c r="D157" s="36">
        <v>4660.9666666666662</v>
      </c>
      <c r="E157" s="36">
        <v>4573.0333333333328</v>
      </c>
      <c r="F157" s="36">
        <v>4522.6166666666668</v>
      </c>
      <c r="G157" s="36">
        <v>4434.6833333333334</v>
      </c>
      <c r="H157" s="36">
        <v>4711.3833333333323</v>
      </c>
      <c r="I157" s="36">
        <v>4799.3166666666648</v>
      </c>
      <c r="J157" s="36">
        <v>4849.7333333333318</v>
      </c>
      <c r="K157" s="31">
        <v>4748.8999999999996</v>
      </c>
      <c r="L157" s="31">
        <v>4610.55</v>
      </c>
      <c r="M157" s="31">
        <v>2.7574299999999998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41823.199999999997</v>
      </c>
      <c r="D158" s="36">
        <v>41558.383333333331</v>
      </c>
      <c r="E158" s="36">
        <v>40564.816666666666</v>
      </c>
      <c r="F158" s="36">
        <v>39306.433333333334</v>
      </c>
      <c r="G158" s="36">
        <v>38312.866666666669</v>
      </c>
      <c r="H158" s="36">
        <v>42816.766666666663</v>
      </c>
      <c r="I158" s="36">
        <v>43810.333333333328</v>
      </c>
      <c r="J158" s="36">
        <v>45068.71666666666</v>
      </c>
      <c r="K158" s="31">
        <v>42551.95</v>
      </c>
      <c r="L158" s="31">
        <v>40300</v>
      </c>
      <c r="M158" s="31">
        <v>0.54335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1916.2</v>
      </c>
      <c r="D159" s="36">
        <v>1918.25</v>
      </c>
      <c r="E159" s="36">
        <v>1896.95</v>
      </c>
      <c r="F159" s="36">
        <v>1877.7</v>
      </c>
      <c r="G159" s="36">
        <v>1856.4</v>
      </c>
      <c r="H159" s="36">
        <v>1937.5</v>
      </c>
      <c r="I159" s="36">
        <v>1958.8000000000002</v>
      </c>
      <c r="J159" s="36">
        <v>1978.05</v>
      </c>
      <c r="K159" s="31">
        <v>1939.55</v>
      </c>
      <c r="L159" s="31">
        <v>1899</v>
      </c>
      <c r="M159" s="31">
        <v>5.1993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5290.05</v>
      </c>
      <c r="D160" s="36">
        <v>5308.5166666666664</v>
      </c>
      <c r="E160" s="36">
        <v>5246.083333333333</v>
      </c>
      <c r="F160" s="36">
        <v>5202.1166666666668</v>
      </c>
      <c r="G160" s="36">
        <v>5139.6833333333334</v>
      </c>
      <c r="H160" s="36">
        <v>5352.4833333333327</v>
      </c>
      <c r="I160" s="36">
        <v>5414.916666666667</v>
      </c>
      <c r="J160" s="36">
        <v>5458.8833333333323</v>
      </c>
      <c r="K160" s="31">
        <v>5370.95</v>
      </c>
      <c r="L160" s="31">
        <v>5264.55</v>
      </c>
      <c r="M160" s="31">
        <v>3.0802999999999998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335.45</v>
      </c>
      <c r="D161" s="36">
        <v>337.55</v>
      </c>
      <c r="E161" s="36">
        <v>332</v>
      </c>
      <c r="F161" s="36">
        <v>328.55</v>
      </c>
      <c r="G161" s="36">
        <v>323</v>
      </c>
      <c r="H161" s="36">
        <v>341</v>
      </c>
      <c r="I161" s="36">
        <v>346.55000000000007</v>
      </c>
      <c r="J161" s="36">
        <v>350</v>
      </c>
      <c r="K161" s="31">
        <v>343.1</v>
      </c>
      <c r="L161" s="31">
        <v>334.1</v>
      </c>
      <c r="M161" s="31">
        <v>23.417590000000001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3254.3</v>
      </c>
      <c r="D162" s="36">
        <v>3266.9833333333336</v>
      </c>
      <c r="E162" s="36">
        <v>3237.2166666666672</v>
      </c>
      <c r="F162" s="36">
        <v>3220.1333333333337</v>
      </c>
      <c r="G162" s="36">
        <v>3190.3666666666672</v>
      </c>
      <c r="H162" s="36">
        <v>3284.0666666666671</v>
      </c>
      <c r="I162" s="36">
        <v>3313.8333333333335</v>
      </c>
      <c r="J162" s="36">
        <v>3330.916666666667</v>
      </c>
      <c r="K162" s="31">
        <v>3296.75</v>
      </c>
      <c r="L162" s="31">
        <v>3249.9</v>
      </c>
      <c r="M162" s="31">
        <v>5.34809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1043.3499999999999</v>
      </c>
      <c r="D163" s="36">
        <v>1049.7333333333333</v>
      </c>
      <c r="E163" s="36">
        <v>1030.4666666666667</v>
      </c>
      <c r="F163" s="36">
        <v>1017.5833333333333</v>
      </c>
      <c r="G163" s="36">
        <v>998.31666666666661</v>
      </c>
      <c r="H163" s="36">
        <v>1062.6166666666668</v>
      </c>
      <c r="I163" s="36">
        <v>1081.8833333333337</v>
      </c>
      <c r="J163" s="36">
        <v>1094.7666666666669</v>
      </c>
      <c r="K163" s="31">
        <v>1069</v>
      </c>
      <c r="L163" s="31">
        <v>1036.8499999999999</v>
      </c>
      <c r="M163" s="31">
        <v>4.72159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6811</v>
      </c>
      <c r="D164" s="36">
        <v>6775.8166666666666</v>
      </c>
      <c r="E164" s="36">
        <v>6707.1833333333334</v>
      </c>
      <c r="F164" s="36">
        <v>6603.3666666666668</v>
      </c>
      <c r="G164" s="36">
        <v>6534.7333333333336</v>
      </c>
      <c r="H164" s="36">
        <v>6879.6333333333332</v>
      </c>
      <c r="I164" s="36">
        <v>6948.2666666666664</v>
      </c>
      <c r="J164" s="36">
        <v>7052.083333333333</v>
      </c>
      <c r="K164" s="31">
        <v>6844.45</v>
      </c>
      <c r="L164" s="31">
        <v>6672</v>
      </c>
      <c r="M164" s="31">
        <v>5.8126699999999998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394</v>
      </c>
      <c r="D165" s="36">
        <v>395.41666666666669</v>
      </c>
      <c r="E165" s="36">
        <v>389.83333333333337</v>
      </c>
      <c r="F165" s="36">
        <v>385.66666666666669</v>
      </c>
      <c r="G165" s="36">
        <v>380.08333333333337</v>
      </c>
      <c r="H165" s="36">
        <v>399.58333333333337</v>
      </c>
      <c r="I165" s="36">
        <v>405.16666666666674</v>
      </c>
      <c r="J165" s="36">
        <v>409.33333333333337</v>
      </c>
      <c r="K165" s="31">
        <v>401</v>
      </c>
      <c r="L165" s="31">
        <v>391.25</v>
      </c>
      <c r="M165" s="31">
        <v>22.777930000000001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501.4</v>
      </c>
      <c r="D166" s="36">
        <v>505.40000000000003</v>
      </c>
      <c r="E166" s="36">
        <v>495.30000000000007</v>
      </c>
      <c r="F166" s="36">
        <v>489.20000000000005</v>
      </c>
      <c r="G166" s="36">
        <v>479.10000000000008</v>
      </c>
      <c r="H166" s="36">
        <v>511.50000000000006</v>
      </c>
      <c r="I166" s="36">
        <v>521.60000000000014</v>
      </c>
      <c r="J166" s="36">
        <v>527.70000000000005</v>
      </c>
      <c r="K166" s="31">
        <v>515.5</v>
      </c>
      <c r="L166" s="31">
        <v>499.3</v>
      </c>
      <c r="M166" s="31">
        <v>76.235690000000005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333.2</v>
      </c>
      <c r="D167" s="36">
        <v>334.15000000000003</v>
      </c>
      <c r="E167" s="36">
        <v>331.05000000000007</v>
      </c>
      <c r="F167" s="36">
        <v>328.90000000000003</v>
      </c>
      <c r="G167" s="36">
        <v>325.80000000000007</v>
      </c>
      <c r="H167" s="36">
        <v>336.30000000000007</v>
      </c>
      <c r="I167" s="36">
        <v>339.40000000000009</v>
      </c>
      <c r="J167" s="36">
        <v>341.55000000000007</v>
      </c>
      <c r="K167" s="31">
        <v>337.25</v>
      </c>
      <c r="L167" s="31">
        <v>332</v>
      </c>
      <c r="M167" s="31">
        <v>101.34008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1789.25</v>
      </c>
      <c r="D168" s="36">
        <v>1796.45</v>
      </c>
      <c r="E168" s="36">
        <v>1762.9</v>
      </c>
      <c r="F168" s="36">
        <v>1736.55</v>
      </c>
      <c r="G168" s="36">
        <v>1703</v>
      </c>
      <c r="H168" s="36">
        <v>1822.8000000000002</v>
      </c>
      <c r="I168" s="36">
        <v>1856.35</v>
      </c>
      <c r="J168" s="36">
        <v>1882.7000000000003</v>
      </c>
      <c r="K168" s="31">
        <v>1830</v>
      </c>
      <c r="L168" s="31">
        <v>1770.1</v>
      </c>
      <c r="M168" s="31">
        <v>12.7151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16505.599999999999</v>
      </c>
      <c r="D169" s="36">
        <v>16461.05</v>
      </c>
      <c r="E169" s="36">
        <v>16392.099999999999</v>
      </c>
      <c r="F169" s="36">
        <v>16278.599999999999</v>
      </c>
      <c r="G169" s="36">
        <v>16209.649999999998</v>
      </c>
      <c r="H169" s="36">
        <v>16574.55</v>
      </c>
      <c r="I169" s="36">
        <v>16643.500000000004</v>
      </c>
      <c r="J169" s="36">
        <v>16757</v>
      </c>
      <c r="K169" s="31">
        <v>16530</v>
      </c>
      <c r="L169" s="31">
        <v>16347.55</v>
      </c>
      <c r="M169" s="31">
        <v>4.4970000000000003E-2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107.46</v>
      </c>
      <c r="D170" s="36">
        <v>108.26666666666665</v>
      </c>
      <c r="E170" s="36">
        <v>106.04333333333331</v>
      </c>
      <c r="F170" s="36">
        <v>104.62666666666665</v>
      </c>
      <c r="G170" s="36">
        <v>102.40333333333331</v>
      </c>
      <c r="H170" s="36">
        <v>109.68333333333331</v>
      </c>
      <c r="I170" s="36">
        <v>111.90666666666667</v>
      </c>
      <c r="J170" s="36">
        <v>113.32333333333331</v>
      </c>
      <c r="K170" s="31">
        <v>110.49</v>
      </c>
      <c r="L170" s="31">
        <v>106.85</v>
      </c>
      <c r="M170" s="31">
        <v>228.38612000000001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562.75</v>
      </c>
      <c r="D171" s="36">
        <v>567.86666666666667</v>
      </c>
      <c r="E171" s="36">
        <v>554.58333333333337</v>
      </c>
      <c r="F171" s="36">
        <v>546.41666666666674</v>
      </c>
      <c r="G171" s="36">
        <v>533.13333333333344</v>
      </c>
      <c r="H171" s="36">
        <v>576.0333333333333</v>
      </c>
      <c r="I171" s="36">
        <v>589.31666666666661</v>
      </c>
      <c r="J171" s="36">
        <v>597.48333333333323</v>
      </c>
      <c r="K171" s="31">
        <v>581.15</v>
      </c>
      <c r="L171" s="31">
        <v>559.70000000000005</v>
      </c>
      <c r="M171" s="31">
        <v>77.619330000000005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556.70000000000005</v>
      </c>
      <c r="D172" s="36">
        <v>559.93333333333328</v>
      </c>
      <c r="E172" s="36">
        <v>552.06666666666661</v>
      </c>
      <c r="F172" s="36">
        <v>547.43333333333328</v>
      </c>
      <c r="G172" s="36">
        <v>539.56666666666661</v>
      </c>
      <c r="H172" s="36">
        <v>564.56666666666661</v>
      </c>
      <c r="I172" s="36">
        <v>572.43333333333317</v>
      </c>
      <c r="J172" s="36">
        <v>577.06666666666661</v>
      </c>
      <c r="K172" s="31">
        <v>567.79999999999995</v>
      </c>
      <c r="L172" s="31">
        <v>555.29999999999995</v>
      </c>
      <c r="M172" s="31">
        <v>45.658180000000002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2903</v>
      </c>
      <c r="D173" s="36">
        <v>2911.8666666666668</v>
      </c>
      <c r="E173" s="36">
        <v>2886.2333333333336</v>
      </c>
      <c r="F173" s="36">
        <v>2869.4666666666667</v>
      </c>
      <c r="G173" s="36">
        <v>2843.8333333333335</v>
      </c>
      <c r="H173" s="36">
        <v>2928.6333333333337</v>
      </c>
      <c r="I173" s="36">
        <v>2954.2666666666669</v>
      </c>
      <c r="J173" s="36">
        <v>2971.0333333333338</v>
      </c>
      <c r="K173" s="31">
        <v>2937.5</v>
      </c>
      <c r="L173" s="31">
        <v>2895.1</v>
      </c>
      <c r="M173" s="31">
        <v>48.801009999999998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796.85</v>
      </c>
      <c r="D174" s="36">
        <v>798.41666666666663</v>
      </c>
      <c r="E174" s="36">
        <v>791.13333333333321</v>
      </c>
      <c r="F174" s="36">
        <v>785.41666666666663</v>
      </c>
      <c r="G174" s="36">
        <v>778.13333333333321</v>
      </c>
      <c r="H174" s="36">
        <v>804.13333333333321</v>
      </c>
      <c r="I174" s="36">
        <v>811.41666666666674</v>
      </c>
      <c r="J174" s="36">
        <v>817.13333333333321</v>
      </c>
      <c r="K174" s="31">
        <v>805.7</v>
      </c>
      <c r="L174" s="31">
        <v>792.7</v>
      </c>
      <c r="M174" s="31">
        <v>17.716149999999999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1859.15</v>
      </c>
      <c r="D175" s="36">
        <v>1858.25</v>
      </c>
      <c r="E175" s="36">
        <v>1845.45</v>
      </c>
      <c r="F175" s="36">
        <v>1831.75</v>
      </c>
      <c r="G175" s="36">
        <v>1818.95</v>
      </c>
      <c r="H175" s="36">
        <v>1871.95</v>
      </c>
      <c r="I175" s="36">
        <v>1884.7500000000002</v>
      </c>
      <c r="J175" s="36">
        <v>1898.45</v>
      </c>
      <c r="K175" s="31">
        <v>1871.05</v>
      </c>
      <c r="L175" s="31">
        <v>1844.55</v>
      </c>
      <c r="M175" s="31">
        <v>6.3009399999999998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2482.4</v>
      </c>
      <c r="D176" s="36">
        <v>2502.75</v>
      </c>
      <c r="E176" s="36">
        <v>2456.5</v>
      </c>
      <c r="F176" s="36">
        <v>2430.6</v>
      </c>
      <c r="G176" s="36">
        <v>2384.35</v>
      </c>
      <c r="H176" s="36">
        <v>2528.65</v>
      </c>
      <c r="I176" s="36">
        <v>2574.9</v>
      </c>
      <c r="J176" s="36">
        <v>2600.8000000000002</v>
      </c>
      <c r="K176" s="31">
        <v>2549</v>
      </c>
      <c r="L176" s="31">
        <v>2476.85</v>
      </c>
      <c r="M176" s="31">
        <v>4.2613200000000004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183.84</v>
      </c>
      <c r="D177" s="36">
        <v>184.68333333333331</v>
      </c>
      <c r="E177" s="36">
        <v>181.26666666666662</v>
      </c>
      <c r="F177" s="36">
        <v>178.69333333333333</v>
      </c>
      <c r="G177" s="36">
        <v>175.27666666666664</v>
      </c>
      <c r="H177" s="36">
        <v>187.2566666666666</v>
      </c>
      <c r="I177" s="36">
        <v>190.67333333333329</v>
      </c>
      <c r="J177" s="36">
        <v>193.24666666666658</v>
      </c>
      <c r="K177" s="31">
        <v>188.1</v>
      </c>
      <c r="L177" s="31">
        <v>182.11</v>
      </c>
      <c r="M177" s="31">
        <v>182.25192999999999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25614.1</v>
      </c>
      <c r="D178" s="36">
        <v>25669.016666666666</v>
      </c>
      <c r="E178" s="36">
        <v>25488.133333333331</v>
      </c>
      <c r="F178" s="36">
        <v>25362.166666666664</v>
      </c>
      <c r="G178" s="36">
        <v>25181.283333333329</v>
      </c>
      <c r="H178" s="36">
        <v>25794.983333333334</v>
      </c>
      <c r="I178" s="36">
        <v>25975.866666666672</v>
      </c>
      <c r="J178" s="36">
        <v>26101.833333333336</v>
      </c>
      <c r="K178" s="31">
        <v>25849.9</v>
      </c>
      <c r="L178" s="31">
        <v>25543.05</v>
      </c>
      <c r="M178" s="31">
        <v>0.30919000000000002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3279.9</v>
      </c>
      <c r="D179" s="36">
        <v>3277.3333333333335</v>
      </c>
      <c r="E179" s="36">
        <v>3256.666666666667</v>
      </c>
      <c r="F179" s="36">
        <v>3233.4333333333334</v>
      </c>
      <c r="G179" s="36">
        <v>3212.7666666666669</v>
      </c>
      <c r="H179" s="36">
        <v>3300.5666666666671</v>
      </c>
      <c r="I179" s="36">
        <v>3321.233333333334</v>
      </c>
      <c r="J179" s="36">
        <v>3344.4666666666672</v>
      </c>
      <c r="K179" s="31">
        <v>3298</v>
      </c>
      <c r="L179" s="31">
        <v>3254.1</v>
      </c>
      <c r="M179" s="31">
        <v>5.8925700000000001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6592.7</v>
      </c>
      <c r="D180" s="36">
        <v>6620.3833333333323</v>
      </c>
      <c r="E180" s="36">
        <v>6536.116666666665</v>
      </c>
      <c r="F180" s="36">
        <v>6479.5333333333328</v>
      </c>
      <c r="G180" s="36">
        <v>6395.2666666666655</v>
      </c>
      <c r="H180" s="36">
        <v>6676.9666666666644</v>
      </c>
      <c r="I180" s="36">
        <v>6761.2333333333327</v>
      </c>
      <c r="J180" s="36">
        <v>6817.8166666666639</v>
      </c>
      <c r="K180" s="31">
        <v>6704.65</v>
      </c>
      <c r="L180" s="31">
        <v>6563.8</v>
      </c>
      <c r="M180" s="31">
        <v>2.49105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725.4</v>
      </c>
      <c r="D181" s="36">
        <v>726.44999999999993</v>
      </c>
      <c r="E181" s="36">
        <v>714.54999999999984</v>
      </c>
      <c r="F181" s="36">
        <v>703.69999999999993</v>
      </c>
      <c r="G181" s="36">
        <v>691.79999999999984</v>
      </c>
      <c r="H181" s="36">
        <v>737.29999999999984</v>
      </c>
      <c r="I181" s="36">
        <v>749.19999999999993</v>
      </c>
      <c r="J181" s="36">
        <v>760.04999999999984</v>
      </c>
      <c r="K181" s="31">
        <v>738.35</v>
      </c>
      <c r="L181" s="31">
        <v>715.6</v>
      </c>
      <c r="M181" s="31">
        <v>23.583919999999999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768.6</v>
      </c>
      <c r="D182" s="36">
        <v>774</v>
      </c>
      <c r="E182" s="36">
        <v>760</v>
      </c>
      <c r="F182" s="36">
        <v>751.4</v>
      </c>
      <c r="G182" s="36">
        <v>737.4</v>
      </c>
      <c r="H182" s="36">
        <v>782.6</v>
      </c>
      <c r="I182" s="36">
        <v>796.6</v>
      </c>
      <c r="J182" s="36">
        <v>805.2</v>
      </c>
      <c r="K182" s="31">
        <v>788</v>
      </c>
      <c r="L182" s="31">
        <v>765.4</v>
      </c>
      <c r="M182" s="31">
        <v>200.60665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126.97</v>
      </c>
      <c r="D183" s="36">
        <v>127.75000000000001</v>
      </c>
      <c r="E183" s="36">
        <v>125.51000000000002</v>
      </c>
      <c r="F183" s="36">
        <v>124.05000000000001</v>
      </c>
      <c r="G183" s="36">
        <v>121.81000000000002</v>
      </c>
      <c r="H183" s="36">
        <v>129.21000000000004</v>
      </c>
      <c r="I183" s="36">
        <v>131.44999999999999</v>
      </c>
      <c r="J183" s="36">
        <v>132.91000000000003</v>
      </c>
      <c r="K183" s="31">
        <v>129.99</v>
      </c>
      <c r="L183" s="31">
        <v>126.29</v>
      </c>
      <c r="M183" s="31">
        <v>131.39628999999999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1845.7</v>
      </c>
      <c r="D184" s="36">
        <v>1844.7666666666664</v>
      </c>
      <c r="E184" s="36">
        <v>1832.0333333333328</v>
      </c>
      <c r="F184" s="36">
        <v>1818.3666666666663</v>
      </c>
      <c r="G184" s="36">
        <v>1805.6333333333328</v>
      </c>
      <c r="H184" s="36">
        <v>1858.4333333333329</v>
      </c>
      <c r="I184" s="36">
        <v>1871.1666666666665</v>
      </c>
      <c r="J184" s="36">
        <v>1884.833333333333</v>
      </c>
      <c r="K184" s="31">
        <v>1857.5</v>
      </c>
      <c r="L184" s="31">
        <v>1831.1</v>
      </c>
      <c r="M184" s="31">
        <v>17.018999999999998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807.85</v>
      </c>
      <c r="D185" s="36">
        <v>808.85</v>
      </c>
      <c r="E185" s="36">
        <v>801.30000000000007</v>
      </c>
      <c r="F185" s="36">
        <v>794.75</v>
      </c>
      <c r="G185" s="36">
        <v>787.2</v>
      </c>
      <c r="H185" s="36">
        <v>815.40000000000009</v>
      </c>
      <c r="I185" s="36">
        <v>822.95</v>
      </c>
      <c r="J185" s="36">
        <v>829.50000000000011</v>
      </c>
      <c r="K185" s="31">
        <v>816.4</v>
      </c>
      <c r="L185" s="31">
        <v>802.3</v>
      </c>
      <c r="M185" s="31">
        <v>4.6349499999999999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911.3</v>
      </c>
      <c r="D186" s="36">
        <v>917.58333333333337</v>
      </c>
      <c r="E186" s="36">
        <v>902.7166666666667</v>
      </c>
      <c r="F186" s="36">
        <v>894.13333333333333</v>
      </c>
      <c r="G186" s="36">
        <v>879.26666666666665</v>
      </c>
      <c r="H186" s="36">
        <v>926.16666666666674</v>
      </c>
      <c r="I186" s="36">
        <v>941.0333333333333</v>
      </c>
      <c r="J186" s="36">
        <v>949.61666666666679</v>
      </c>
      <c r="K186" s="31">
        <v>932.45</v>
      </c>
      <c r="L186" s="31">
        <v>909</v>
      </c>
      <c r="M186" s="31">
        <v>8.3367400000000007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2759.65</v>
      </c>
      <c r="D187" s="36">
        <v>2755.35</v>
      </c>
      <c r="E187" s="36">
        <v>2730.7</v>
      </c>
      <c r="F187" s="36">
        <v>2701.75</v>
      </c>
      <c r="G187" s="36">
        <v>2677.1</v>
      </c>
      <c r="H187" s="36">
        <v>2784.2999999999997</v>
      </c>
      <c r="I187" s="36">
        <v>2808.9500000000003</v>
      </c>
      <c r="J187" s="36">
        <v>2837.8999999999996</v>
      </c>
      <c r="K187" s="31">
        <v>2780</v>
      </c>
      <c r="L187" s="31">
        <v>2726.4</v>
      </c>
      <c r="M187" s="31">
        <v>4.5159799999999999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1030.2</v>
      </c>
      <c r="D188" s="36">
        <v>1041.4333333333334</v>
      </c>
      <c r="E188" s="36">
        <v>1017.0166666666669</v>
      </c>
      <c r="F188" s="36">
        <v>1003.8333333333335</v>
      </c>
      <c r="G188" s="36">
        <v>979.41666666666697</v>
      </c>
      <c r="H188" s="36">
        <v>1054.6166666666668</v>
      </c>
      <c r="I188" s="36">
        <v>1079.0333333333333</v>
      </c>
      <c r="J188" s="36">
        <v>1092.2166666666667</v>
      </c>
      <c r="K188" s="31">
        <v>1065.8499999999999</v>
      </c>
      <c r="L188" s="31">
        <v>1028.25</v>
      </c>
      <c r="M188" s="31">
        <v>7.55783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1982.65</v>
      </c>
      <c r="D189" s="36">
        <v>1996.5833333333333</v>
      </c>
      <c r="E189" s="36">
        <v>1963.1666666666665</v>
      </c>
      <c r="F189" s="36">
        <v>1943.6833333333332</v>
      </c>
      <c r="G189" s="36">
        <v>1910.2666666666664</v>
      </c>
      <c r="H189" s="36">
        <v>2016.0666666666666</v>
      </c>
      <c r="I189" s="36">
        <v>2049.4833333333331</v>
      </c>
      <c r="J189" s="36">
        <v>2068.9666666666667</v>
      </c>
      <c r="K189" s="31">
        <v>2030</v>
      </c>
      <c r="L189" s="31">
        <v>1977.1</v>
      </c>
      <c r="M189" s="31">
        <v>9.2411200000000004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4479.3500000000004</v>
      </c>
      <c r="D190" s="36">
        <v>4499.9833333333336</v>
      </c>
      <c r="E190" s="36">
        <v>4450.6166666666668</v>
      </c>
      <c r="F190" s="36">
        <v>4421.8833333333332</v>
      </c>
      <c r="G190" s="36">
        <v>4372.5166666666664</v>
      </c>
      <c r="H190" s="36">
        <v>4528.7166666666672</v>
      </c>
      <c r="I190" s="36">
        <v>4578.0833333333339</v>
      </c>
      <c r="J190" s="36">
        <v>4606.8166666666675</v>
      </c>
      <c r="K190" s="31">
        <v>4549.3500000000004</v>
      </c>
      <c r="L190" s="31">
        <v>4471.25</v>
      </c>
      <c r="M190" s="31">
        <v>13.25919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1204.4000000000001</v>
      </c>
      <c r="D191" s="36">
        <v>1208.2166666666667</v>
      </c>
      <c r="E191" s="36">
        <v>1197.4333333333334</v>
      </c>
      <c r="F191" s="36">
        <v>1190.4666666666667</v>
      </c>
      <c r="G191" s="36">
        <v>1179.6833333333334</v>
      </c>
      <c r="H191" s="36">
        <v>1215.1833333333334</v>
      </c>
      <c r="I191" s="36">
        <v>1225.9666666666667</v>
      </c>
      <c r="J191" s="36">
        <v>1232.9333333333334</v>
      </c>
      <c r="K191" s="31">
        <v>1219</v>
      </c>
      <c r="L191" s="31">
        <v>1201.25</v>
      </c>
      <c r="M191" s="31">
        <v>18.37013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7717.1</v>
      </c>
      <c r="D192" s="36">
        <v>7766.2166666666672</v>
      </c>
      <c r="E192" s="36">
        <v>7650.8833333333341</v>
      </c>
      <c r="F192" s="36">
        <v>7584.666666666667</v>
      </c>
      <c r="G192" s="36">
        <v>7469.3333333333339</v>
      </c>
      <c r="H192" s="36">
        <v>7832.4333333333343</v>
      </c>
      <c r="I192" s="36">
        <v>7947.7666666666664</v>
      </c>
      <c r="J192" s="36">
        <v>8013.9833333333345</v>
      </c>
      <c r="K192" s="31">
        <v>7881.55</v>
      </c>
      <c r="L192" s="31">
        <v>7700</v>
      </c>
      <c r="M192" s="31">
        <v>1.5391900000000001</v>
      </c>
      <c r="N192" s="1"/>
      <c r="O192" s="1"/>
    </row>
    <row r="193" spans="1:15" ht="12.75" customHeight="1">
      <c r="A193" s="51">
        <v>188</v>
      </c>
      <c r="B193" s="53" t="s">
        <v>977</v>
      </c>
      <c r="C193" s="31" t="e">
        <v>#N/A</v>
      </c>
      <c r="D193" s="36" t="e">
        <v>#N/A</v>
      </c>
      <c r="E193" s="36" t="e">
        <v>#N/A</v>
      </c>
      <c r="F193" s="36" t="e">
        <v>#N/A</v>
      </c>
      <c r="G193" s="36" t="e">
        <v>#N/A</v>
      </c>
      <c r="H193" s="36" t="e">
        <v>#N/A</v>
      </c>
      <c r="I193" s="36" t="e">
        <v>#N/A</v>
      </c>
      <c r="J193" s="36" t="e">
        <v>#N/A</v>
      </c>
      <c r="K193" s="31" t="e">
        <v>#N/A</v>
      </c>
      <c r="L193" s="31" t="e">
        <v>#N/A</v>
      </c>
      <c r="M193" s="31" t="e">
        <v>#N/A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976.3</v>
      </c>
      <c r="D194" s="36">
        <v>986.36666666666667</v>
      </c>
      <c r="E194" s="36">
        <v>961.18333333333339</v>
      </c>
      <c r="F194" s="36">
        <v>946.06666666666672</v>
      </c>
      <c r="G194" s="36">
        <v>920.88333333333344</v>
      </c>
      <c r="H194" s="36">
        <v>1001.4833333333333</v>
      </c>
      <c r="I194" s="36">
        <v>1026.6666666666665</v>
      </c>
      <c r="J194" s="36">
        <v>1041.7833333333333</v>
      </c>
      <c r="K194" s="31">
        <v>1011.55</v>
      </c>
      <c r="L194" s="31">
        <v>971.25</v>
      </c>
      <c r="M194" s="31">
        <v>361.40411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435.65</v>
      </c>
      <c r="D195" s="36">
        <v>439.15000000000003</v>
      </c>
      <c r="E195" s="36">
        <v>429.30000000000007</v>
      </c>
      <c r="F195" s="36">
        <v>422.95000000000005</v>
      </c>
      <c r="G195" s="36">
        <v>413.10000000000008</v>
      </c>
      <c r="H195" s="36">
        <v>445.50000000000006</v>
      </c>
      <c r="I195" s="36">
        <v>455.35000000000008</v>
      </c>
      <c r="J195" s="36">
        <v>461.70000000000005</v>
      </c>
      <c r="K195" s="31">
        <v>449</v>
      </c>
      <c r="L195" s="31">
        <v>432.8</v>
      </c>
      <c r="M195" s="31">
        <v>201.89436000000001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148.16999999999999</v>
      </c>
      <c r="D196" s="36">
        <v>148.66333333333333</v>
      </c>
      <c r="E196" s="36">
        <v>147.12666666666667</v>
      </c>
      <c r="F196" s="36">
        <v>146.08333333333334</v>
      </c>
      <c r="G196" s="36">
        <v>144.54666666666668</v>
      </c>
      <c r="H196" s="36">
        <v>149.70666666666665</v>
      </c>
      <c r="I196" s="36">
        <v>151.24333333333334</v>
      </c>
      <c r="J196" s="36">
        <v>152.28666666666663</v>
      </c>
      <c r="K196" s="31">
        <v>150.19999999999999</v>
      </c>
      <c r="L196" s="31">
        <v>147.62</v>
      </c>
      <c r="M196" s="31">
        <v>246.33287000000001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1602.6</v>
      </c>
      <c r="D197" s="36">
        <v>1609.2333333333333</v>
      </c>
      <c r="E197" s="36">
        <v>1591.4666666666667</v>
      </c>
      <c r="F197" s="36">
        <v>1580.3333333333333</v>
      </c>
      <c r="G197" s="36">
        <v>1562.5666666666666</v>
      </c>
      <c r="H197" s="36">
        <v>1620.3666666666668</v>
      </c>
      <c r="I197" s="36">
        <v>1638.1333333333337</v>
      </c>
      <c r="J197" s="36">
        <v>1649.2666666666669</v>
      </c>
      <c r="K197" s="31">
        <v>1627</v>
      </c>
      <c r="L197" s="31">
        <v>1598.1</v>
      </c>
      <c r="M197" s="31">
        <v>13.9534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837.45</v>
      </c>
      <c r="D198" s="36">
        <v>840.43333333333339</v>
      </c>
      <c r="E198" s="36">
        <v>830.86666666666679</v>
      </c>
      <c r="F198" s="36">
        <v>824.28333333333342</v>
      </c>
      <c r="G198" s="36">
        <v>814.71666666666681</v>
      </c>
      <c r="H198" s="36">
        <v>847.01666666666677</v>
      </c>
      <c r="I198" s="36">
        <v>856.58333333333337</v>
      </c>
      <c r="J198" s="36">
        <v>863.16666666666674</v>
      </c>
      <c r="K198" s="31">
        <v>850</v>
      </c>
      <c r="L198" s="31">
        <v>833.85</v>
      </c>
      <c r="M198" s="31">
        <v>5.7327500000000002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3711.1</v>
      </c>
      <c r="D199" s="36">
        <v>3718.2333333333336</v>
      </c>
      <c r="E199" s="36">
        <v>3692.9666666666672</v>
      </c>
      <c r="F199" s="36">
        <v>3674.8333333333335</v>
      </c>
      <c r="G199" s="36">
        <v>3649.5666666666671</v>
      </c>
      <c r="H199" s="36">
        <v>3736.3666666666672</v>
      </c>
      <c r="I199" s="36">
        <v>3761.6333333333337</v>
      </c>
      <c r="J199" s="36">
        <v>3779.7666666666673</v>
      </c>
      <c r="K199" s="31">
        <v>3743.5</v>
      </c>
      <c r="L199" s="31">
        <v>3700.1</v>
      </c>
      <c r="M199" s="31">
        <v>8.3180999999999994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3435.55</v>
      </c>
      <c r="D200" s="36">
        <v>3441.8833333333332</v>
      </c>
      <c r="E200" s="36">
        <v>3413.7666666666664</v>
      </c>
      <c r="F200" s="36">
        <v>3391.9833333333331</v>
      </c>
      <c r="G200" s="36">
        <v>3363.8666666666663</v>
      </c>
      <c r="H200" s="36">
        <v>3463.6666666666665</v>
      </c>
      <c r="I200" s="36">
        <v>3491.7833333333333</v>
      </c>
      <c r="J200" s="36">
        <v>3513.5666666666666</v>
      </c>
      <c r="K200" s="31">
        <v>3470</v>
      </c>
      <c r="L200" s="31">
        <v>3420.1</v>
      </c>
      <c r="M200" s="31">
        <v>2.0177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1700.3</v>
      </c>
      <c r="D201" s="36">
        <v>1699.8500000000001</v>
      </c>
      <c r="E201" s="36">
        <v>1685.7000000000003</v>
      </c>
      <c r="F201" s="36">
        <v>1671.1000000000001</v>
      </c>
      <c r="G201" s="36">
        <v>1656.9500000000003</v>
      </c>
      <c r="H201" s="36">
        <v>1714.4500000000003</v>
      </c>
      <c r="I201" s="36">
        <v>1728.6000000000004</v>
      </c>
      <c r="J201" s="36">
        <v>1743.2000000000003</v>
      </c>
      <c r="K201" s="31">
        <v>1714</v>
      </c>
      <c r="L201" s="31">
        <v>1685.25</v>
      </c>
      <c r="M201" s="31">
        <v>4.2782999999999998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7148.85</v>
      </c>
      <c r="D202" s="36">
        <v>7158.7333333333336</v>
      </c>
      <c r="E202" s="36">
        <v>7097.8166666666675</v>
      </c>
      <c r="F202" s="36">
        <v>7046.7833333333338</v>
      </c>
      <c r="G202" s="36">
        <v>6985.8666666666677</v>
      </c>
      <c r="H202" s="36">
        <v>7209.7666666666673</v>
      </c>
      <c r="I202" s="36">
        <v>7270.6833333333334</v>
      </c>
      <c r="J202" s="36">
        <v>7321.7166666666672</v>
      </c>
      <c r="K202" s="31">
        <v>7219.65</v>
      </c>
      <c r="L202" s="31">
        <v>7107.7</v>
      </c>
      <c r="M202" s="31">
        <v>4.28437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3919.65</v>
      </c>
      <c r="D203" s="36">
        <v>3918.7666666666664</v>
      </c>
      <c r="E203" s="36">
        <v>3883.1333333333328</v>
      </c>
      <c r="F203" s="36">
        <v>3846.6166666666663</v>
      </c>
      <c r="G203" s="36">
        <v>3810.9833333333327</v>
      </c>
      <c r="H203" s="36">
        <v>3955.2833333333328</v>
      </c>
      <c r="I203" s="36">
        <v>3990.9166666666661</v>
      </c>
      <c r="J203" s="36">
        <v>4027.4333333333329</v>
      </c>
      <c r="K203" s="31">
        <v>3954.4</v>
      </c>
      <c r="L203" s="31">
        <v>3882.25</v>
      </c>
      <c r="M203" s="31">
        <v>1.37869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611</v>
      </c>
      <c r="D204" s="36">
        <v>613.0333333333333</v>
      </c>
      <c r="E204" s="36">
        <v>606.96666666666658</v>
      </c>
      <c r="F204" s="36">
        <v>602.93333333333328</v>
      </c>
      <c r="G204" s="36">
        <v>596.86666666666656</v>
      </c>
      <c r="H204" s="36">
        <v>617.06666666666661</v>
      </c>
      <c r="I204" s="36">
        <v>623.13333333333321</v>
      </c>
      <c r="J204" s="36">
        <v>627.16666666666663</v>
      </c>
      <c r="K204" s="31">
        <v>619.1</v>
      </c>
      <c r="L204" s="31">
        <v>609</v>
      </c>
      <c r="M204" s="31">
        <v>14.21907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11487.45</v>
      </c>
      <c r="D205" s="36">
        <v>11519.550000000001</v>
      </c>
      <c r="E205" s="36">
        <v>11428.100000000002</v>
      </c>
      <c r="F205" s="36">
        <v>11368.750000000002</v>
      </c>
      <c r="G205" s="36">
        <v>11277.300000000003</v>
      </c>
      <c r="H205" s="36">
        <v>11578.900000000001</v>
      </c>
      <c r="I205" s="36">
        <v>11670.350000000002</v>
      </c>
      <c r="J205" s="36">
        <v>11729.7</v>
      </c>
      <c r="K205" s="31">
        <v>11611</v>
      </c>
      <c r="L205" s="31">
        <v>11460.2</v>
      </c>
      <c r="M205" s="31">
        <v>1.4134100000000001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117.56</v>
      </c>
      <c r="D206" s="36">
        <v>118.69666666666667</v>
      </c>
      <c r="E206" s="36">
        <v>116.11333333333334</v>
      </c>
      <c r="F206" s="36">
        <v>114.66666666666667</v>
      </c>
      <c r="G206" s="36">
        <v>112.08333333333334</v>
      </c>
      <c r="H206" s="36">
        <v>120.14333333333335</v>
      </c>
      <c r="I206" s="36">
        <v>122.72666666666669</v>
      </c>
      <c r="J206" s="36">
        <v>124.17333333333335</v>
      </c>
      <c r="K206" s="31">
        <v>121.28</v>
      </c>
      <c r="L206" s="31">
        <v>117.25</v>
      </c>
      <c r="M206" s="31">
        <v>69.132480000000001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2081.0500000000002</v>
      </c>
      <c r="D207" s="36">
        <v>2079.8666666666668</v>
      </c>
      <c r="E207" s="36">
        <v>2064.2833333333338</v>
      </c>
      <c r="F207" s="36">
        <v>2047.5166666666669</v>
      </c>
      <c r="G207" s="36">
        <v>2031.9333333333338</v>
      </c>
      <c r="H207" s="36">
        <v>2096.6333333333337</v>
      </c>
      <c r="I207" s="36">
        <v>2112.2166666666667</v>
      </c>
      <c r="J207" s="36">
        <v>2128.9833333333336</v>
      </c>
      <c r="K207" s="31">
        <v>2095.4499999999998</v>
      </c>
      <c r="L207" s="31">
        <v>2063.1</v>
      </c>
      <c r="M207" s="31">
        <v>1.7308300000000001</v>
      </c>
      <c r="N207" s="1"/>
      <c r="O207" s="1"/>
    </row>
    <row r="208" spans="1:15" ht="12.75" customHeight="1">
      <c r="A208" s="51">
        <v>203</v>
      </c>
      <c r="B208" s="53" t="s">
        <v>874</v>
      </c>
      <c r="C208" s="31">
        <v>1523.3</v>
      </c>
      <c r="D208" s="36">
        <v>1520.1333333333332</v>
      </c>
      <c r="E208" s="36">
        <v>1509.0166666666664</v>
      </c>
      <c r="F208" s="36">
        <v>1494.7333333333331</v>
      </c>
      <c r="G208" s="36">
        <v>1483.6166666666663</v>
      </c>
      <c r="H208" s="36">
        <v>1534.4166666666665</v>
      </c>
      <c r="I208" s="36">
        <v>1545.5333333333333</v>
      </c>
      <c r="J208" s="36">
        <v>1559.8166666666666</v>
      </c>
      <c r="K208" s="31">
        <v>1531.25</v>
      </c>
      <c r="L208" s="31">
        <v>1505.85</v>
      </c>
      <c r="M208" s="31">
        <v>6.2273199999999997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1569.15</v>
      </c>
      <c r="D209" s="36">
        <v>1553.1833333333332</v>
      </c>
      <c r="E209" s="36">
        <v>1517.0666666666664</v>
      </c>
      <c r="F209" s="36">
        <v>1464.9833333333331</v>
      </c>
      <c r="G209" s="36">
        <v>1428.8666666666663</v>
      </c>
      <c r="H209" s="36">
        <v>1605.2666666666664</v>
      </c>
      <c r="I209" s="36">
        <v>1641.3833333333332</v>
      </c>
      <c r="J209" s="36">
        <v>1693.4666666666665</v>
      </c>
      <c r="K209" s="31">
        <v>1589.3</v>
      </c>
      <c r="L209" s="31">
        <v>1501.1</v>
      </c>
      <c r="M209" s="31">
        <v>43.247320000000002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425.8</v>
      </c>
      <c r="D210" s="36">
        <v>430.26666666666665</v>
      </c>
      <c r="E210" s="36">
        <v>420.08333333333331</v>
      </c>
      <c r="F210" s="36">
        <v>414.36666666666667</v>
      </c>
      <c r="G210" s="36">
        <v>404.18333333333334</v>
      </c>
      <c r="H210" s="36">
        <v>435.98333333333329</v>
      </c>
      <c r="I210" s="36">
        <v>446.16666666666669</v>
      </c>
      <c r="J210" s="36">
        <v>451.88333333333327</v>
      </c>
      <c r="K210" s="31">
        <v>440.45</v>
      </c>
      <c r="L210" s="31">
        <v>424.55</v>
      </c>
      <c r="M210" s="31">
        <v>133.94229999999999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13.14</v>
      </c>
      <c r="D211" s="36">
        <v>13.313333333333333</v>
      </c>
      <c r="E211" s="36">
        <v>12.856666666666666</v>
      </c>
      <c r="F211" s="36">
        <v>12.573333333333332</v>
      </c>
      <c r="G211" s="36">
        <v>12.116666666666665</v>
      </c>
      <c r="H211" s="36">
        <v>13.596666666666666</v>
      </c>
      <c r="I211" s="36">
        <v>14.053333333333333</v>
      </c>
      <c r="J211" s="36">
        <v>14.336666666666666</v>
      </c>
      <c r="K211" s="31">
        <v>13.77</v>
      </c>
      <c r="L211" s="31">
        <v>13.03</v>
      </c>
      <c r="M211" s="31">
        <v>3580.6134499999998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1828.7</v>
      </c>
      <c r="D212" s="36">
        <v>1830.5999999999997</v>
      </c>
      <c r="E212" s="36">
        <v>1815.1999999999994</v>
      </c>
      <c r="F212" s="36">
        <v>1801.6999999999996</v>
      </c>
      <c r="G212" s="36">
        <v>1786.2999999999993</v>
      </c>
      <c r="H212" s="36">
        <v>1844.0999999999995</v>
      </c>
      <c r="I212" s="36">
        <v>1859.4999999999995</v>
      </c>
      <c r="J212" s="36">
        <v>1872.9999999999995</v>
      </c>
      <c r="K212" s="31">
        <v>1846</v>
      </c>
      <c r="L212" s="31">
        <v>1817.1</v>
      </c>
      <c r="M212" s="31">
        <v>11.77262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514.35</v>
      </c>
      <c r="D213" s="36">
        <v>517.94999999999993</v>
      </c>
      <c r="E213" s="36">
        <v>509.64999999999986</v>
      </c>
      <c r="F213" s="36">
        <v>504.94999999999993</v>
      </c>
      <c r="G213" s="36">
        <v>496.64999999999986</v>
      </c>
      <c r="H213" s="36">
        <v>522.64999999999986</v>
      </c>
      <c r="I213" s="36">
        <v>530.94999999999982</v>
      </c>
      <c r="J213" s="36">
        <v>535.64999999999986</v>
      </c>
      <c r="K213" s="31">
        <v>526.25</v>
      </c>
      <c r="L213" s="31">
        <v>513.25</v>
      </c>
      <c r="M213" s="31">
        <v>41.30762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23.82</v>
      </c>
      <c r="D214" s="36">
        <v>23.700000000000003</v>
      </c>
      <c r="E214" s="36">
        <v>22.990000000000006</v>
      </c>
      <c r="F214" s="36">
        <v>22.160000000000004</v>
      </c>
      <c r="G214" s="36">
        <v>21.450000000000006</v>
      </c>
      <c r="H214" s="36">
        <v>24.530000000000005</v>
      </c>
      <c r="I214" s="36">
        <v>25.24</v>
      </c>
      <c r="J214" s="36">
        <v>26.070000000000004</v>
      </c>
      <c r="K214" s="31">
        <v>24.41</v>
      </c>
      <c r="L214" s="31">
        <v>22.87</v>
      </c>
      <c r="M214" s="31">
        <v>2400.1920799999998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135.47999999999999</v>
      </c>
      <c r="D215" s="36">
        <v>136.69666666666666</v>
      </c>
      <c r="E215" s="36">
        <v>133.79333333333332</v>
      </c>
      <c r="F215" s="36">
        <v>132.10666666666665</v>
      </c>
      <c r="G215" s="36">
        <v>129.20333333333332</v>
      </c>
      <c r="H215" s="36">
        <v>138.38333333333333</v>
      </c>
      <c r="I215" s="36">
        <v>141.28666666666663</v>
      </c>
      <c r="J215" s="36">
        <v>142.97333333333333</v>
      </c>
      <c r="K215" s="31">
        <v>139.6</v>
      </c>
      <c r="L215" s="31">
        <v>135.01</v>
      </c>
      <c r="M215" s="31">
        <v>110.68235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271.75</v>
      </c>
      <c r="D216" s="36">
        <v>273.78333333333336</v>
      </c>
      <c r="E216" s="36">
        <v>266.06666666666672</v>
      </c>
      <c r="F216" s="36">
        <v>260.38333333333338</v>
      </c>
      <c r="G216" s="36">
        <v>252.66666666666674</v>
      </c>
      <c r="H216" s="36">
        <v>279.4666666666667</v>
      </c>
      <c r="I216" s="36">
        <v>287.18333333333328</v>
      </c>
      <c r="J216" s="36">
        <v>292.86666666666667</v>
      </c>
      <c r="K216" s="31">
        <v>281.5</v>
      </c>
      <c r="L216" s="31">
        <v>268.10000000000002</v>
      </c>
      <c r="M216" s="31">
        <v>1218.83781</v>
      </c>
      <c r="N216" s="1"/>
      <c r="O216" s="1"/>
    </row>
    <row r="217" spans="1:15" ht="12.75" customHeight="1">
      <c r="A217" s="54"/>
      <c r="B217" s="191" t="s">
        <v>236</v>
      </c>
      <c r="C217" s="271">
        <v>1112.5999999999999</v>
      </c>
      <c r="D217" s="271">
        <v>1116.8666666666666</v>
      </c>
      <c r="E217" s="271">
        <v>1104.833333333333</v>
      </c>
      <c r="F217" s="271">
        <v>1097.0666666666664</v>
      </c>
      <c r="G217" s="271">
        <v>1085.0333333333328</v>
      </c>
      <c r="H217" s="271">
        <v>1124.6333333333332</v>
      </c>
      <c r="I217" s="271">
        <v>1136.6666666666665</v>
      </c>
      <c r="J217" s="271">
        <v>1144.4333333333334</v>
      </c>
      <c r="K217" s="271">
        <v>1128.9000000000001</v>
      </c>
      <c r="L217" s="272">
        <v>1109.0999999999999</v>
      </c>
      <c r="M217" s="191">
        <v>11.61528</v>
      </c>
      <c r="N217" s="191"/>
      <c r="O217" s="191"/>
    </row>
    <row r="218" spans="1:15" ht="12.75" customHeight="1">
      <c r="A218" s="54"/>
      <c r="N218" s="1"/>
      <c r="O218" s="1"/>
    </row>
    <row r="219" spans="1:15" ht="12.75" customHeight="1">
      <c r="A219" s="57" t="s">
        <v>301</v>
      </c>
      <c r="N219" s="1"/>
      <c r="O219" s="1"/>
    </row>
    <row r="220" spans="1:15" ht="12.75" customHeight="1">
      <c r="A220" s="58" t="s">
        <v>302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59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60" t="s">
        <v>303</v>
      </c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44" t="s">
        <v>237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62"/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1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63" t="s">
        <v>242</v>
      </c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4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56"/>
      <c r="M242" s="1"/>
      <c r="N242" s="1"/>
      <c r="O242" s="1"/>
    </row>
    <row r="243" spans="1:15" ht="12.75" customHeight="1">
      <c r="A243" s="1"/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61"/>
      <c r="D331" s="61"/>
      <c r="E331" s="55"/>
      <c r="F331" s="55"/>
      <c r="G331" s="55"/>
      <c r="H331" s="61"/>
      <c r="I331" s="61"/>
      <c r="J331" s="61"/>
      <c r="K331" s="61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4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85"/>
      <c r="B1" s="386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45547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9" t="s">
        <v>16</v>
      </c>
      <c r="B9" s="381" t="s">
        <v>18</v>
      </c>
      <c r="C9" s="384" t="s">
        <v>20</v>
      </c>
      <c r="D9" s="384" t="s">
        <v>21</v>
      </c>
      <c r="E9" s="376" t="s">
        <v>22</v>
      </c>
      <c r="F9" s="377"/>
      <c r="G9" s="378"/>
      <c r="H9" s="376" t="s">
        <v>23</v>
      </c>
      <c r="I9" s="377"/>
      <c r="J9" s="378"/>
      <c r="K9" s="26"/>
      <c r="L9" s="27"/>
      <c r="M9" s="48"/>
      <c r="N9" s="1"/>
      <c r="O9" s="1"/>
    </row>
    <row r="10" spans="1:15" ht="42.75" customHeight="1">
      <c r="A10" s="380"/>
      <c r="B10" s="383"/>
      <c r="C10" s="383"/>
      <c r="D10" s="38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1082.5</v>
      </c>
      <c r="D11" s="36">
        <v>1076.5</v>
      </c>
      <c r="E11" s="36">
        <v>1066</v>
      </c>
      <c r="F11" s="36">
        <v>1049.5</v>
      </c>
      <c r="G11" s="36">
        <v>1039</v>
      </c>
      <c r="H11" s="36">
        <v>1093</v>
      </c>
      <c r="I11" s="36">
        <v>1103.5</v>
      </c>
      <c r="J11" s="36">
        <v>1120</v>
      </c>
      <c r="K11" s="31">
        <v>1087</v>
      </c>
      <c r="L11" s="31">
        <v>1060</v>
      </c>
      <c r="M11" s="31">
        <v>3.0136799999999999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35133.35</v>
      </c>
      <c r="D12" s="36">
        <v>35246.116666666669</v>
      </c>
      <c r="E12" s="36">
        <v>34942.233333333337</v>
      </c>
      <c r="F12" s="36">
        <v>34751.116666666669</v>
      </c>
      <c r="G12" s="36">
        <v>34447.233333333337</v>
      </c>
      <c r="H12" s="36">
        <v>35437.233333333337</v>
      </c>
      <c r="I12" s="36">
        <v>35741.116666666669</v>
      </c>
      <c r="J12" s="36">
        <v>35932.233333333337</v>
      </c>
      <c r="K12" s="31">
        <v>35550</v>
      </c>
      <c r="L12" s="31">
        <v>35055</v>
      </c>
      <c r="M12" s="31">
        <v>7.7380000000000004E-2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7568.95</v>
      </c>
      <c r="D13" s="36">
        <v>7585.4666666666662</v>
      </c>
      <c r="E13" s="36">
        <v>7516.0333333333328</v>
      </c>
      <c r="F13" s="36">
        <v>7463.1166666666668</v>
      </c>
      <c r="G13" s="36">
        <v>7393.6833333333334</v>
      </c>
      <c r="H13" s="36">
        <v>7638.3833333333323</v>
      </c>
      <c r="I13" s="36">
        <v>7707.8166666666648</v>
      </c>
      <c r="J13" s="36">
        <v>7760.7333333333318</v>
      </c>
      <c r="K13" s="31">
        <v>7654.9</v>
      </c>
      <c r="L13" s="31">
        <v>7532.55</v>
      </c>
      <c r="M13" s="31">
        <v>1.3792800000000001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2440.65</v>
      </c>
      <c r="D14" s="36">
        <v>2448.2166666666667</v>
      </c>
      <c r="E14" s="36">
        <v>2422.4333333333334</v>
      </c>
      <c r="F14" s="36">
        <v>2404.2166666666667</v>
      </c>
      <c r="G14" s="36">
        <v>2378.4333333333334</v>
      </c>
      <c r="H14" s="36">
        <v>2466.4333333333334</v>
      </c>
      <c r="I14" s="36">
        <v>2492.2166666666672</v>
      </c>
      <c r="J14" s="36">
        <v>2510.4333333333334</v>
      </c>
      <c r="K14" s="31">
        <v>2474</v>
      </c>
      <c r="L14" s="31">
        <v>2430</v>
      </c>
      <c r="M14" s="31">
        <v>4.8213600000000003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4311.3999999999996</v>
      </c>
      <c r="D15" s="36">
        <v>4338.6666666666661</v>
      </c>
      <c r="E15" s="36">
        <v>4258.1333333333323</v>
      </c>
      <c r="F15" s="36">
        <v>4204.8666666666659</v>
      </c>
      <c r="G15" s="36">
        <v>4124.3333333333321</v>
      </c>
      <c r="H15" s="36">
        <v>4391.9333333333325</v>
      </c>
      <c r="I15" s="36">
        <v>4472.4666666666653</v>
      </c>
      <c r="J15" s="36">
        <v>4525.7333333333327</v>
      </c>
      <c r="K15" s="31">
        <v>4419.2</v>
      </c>
      <c r="L15" s="31">
        <v>4285.3999999999996</v>
      </c>
      <c r="M15" s="31">
        <v>0.19485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1429.3</v>
      </c>
      <c r="D16" s="36">
        <v>1428.0833333333333</v>
      </c>
      <c r="E16" s="36">
        <v>1409.1666666666665</v>
      </c>
      <c r="F16" s="36">
        <v>1389.0333333333333</v>
      </c>
      <c r="G16" s="36">
        <v>1370.1166666666666</v>
      </c>
      <c r="H16" s="36">
        <v>1448.2166666666665</v>
      </c>
      <c r="I16" s="36">
        <v>1467.133333333333</v>
      </c>
      <c r="J16" s="36">
        <v>1487.2666666666664</v>
      </c>
      <c r="K16" s="31">
        <v>1447</v>
      </c>
      <c r="L16" s="31">
        <v>1407.95</v>
      </c>
      <c r="M16" s="31">
        <v>3.40978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722.25</v>
      </c>
      <c r="D17" s="36">
        <v>720.7833333333333</v>
      </c>
      <c r="E17" s="36">
        <v>714.61666666666656</v>
      </c>
      <c r="F17" s="36">
        <v>706.98333333333323</v>
      </c>
      <c r="G17" s="36">
        <v>700.81666666666649</v>
      </c>
      <c r="H17" s="36">
        <v>728.41666666666663</v>
      </c>
      <c r="I17" s="36">
        <v>734.58333333333337</v>
      </c>
      <c r="J17" s="36">
        <v>742.2166666666667</v>
      </c>
      <c r="K17" s="31">
        <v>726.95</v>
      </c>
      <c r="L17" s="31">
        <v>713.15</v>
      </c>
      <c r="M17" s="31">
        <v>27.459800000000001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570.65</v>
      </c>
      <c r="D18" s="36">
        <v>579.05000000000007</v>
      </c>
      <c r="E18" s="36">
        <v>561.60000000000014</v>
      </c>
      <c r="F18" s="36">
        <v>552.55000000000007</v>
      </c>
      <c r="G18" s="36">
        <v>535.10000000000014</v>
      </c>
      <c r="H18" s="36">
        <v>588.10000000000014</v>
      </c>
      <c r="I18" s="36">
        <v>605.55000000000018</v>
      </c>
      <c r="J18" s="36">
        <v>614.60000000000014</v>
      </c>
      <c r="K18" s="31">
        <v>596.5</v>
      </c>
      <c r="L18" s="31">
        <v>570</v>
      </c>
      <c r="M18" s="31">
        <v>36.392850000000003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1777.05</v>
      </c>
      <c r="D19" s="36">
        <v>1796.55</v>
      </c>
      <c r="E19" s="36">
        <v>1750.5</v>
      </c>
      <c r="F19" s="36">
        <v>1723.95</v>
      </c>
      <c r="G19" s="36">
        <v>1677.9</v>
      </c>
      <c r="H19" s="36">
        <v>1823.1</v>
      </c>
      <c r="I19" s="36">
        <v>1869.1499999999996</v>
      </c>
      <c r="J19" s="36">
        <v>1895.6999999999998</v>
      </c>
      <c r="K19" s="31">
        <v>1842.6</v>
      </c>
      <c r="L19" s="31">
        <v>1770</v>
      </c>
      <c r="M19" s="31">
        <v>2.04834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29532.799999999999</v>
      </c>
      <c r="D20" s="36">
        <v>29686.033333333336</v>
      </c>
      <c r="E20" s="36">
        <v>29300.166666666672</v>
      </c>
      <c r="F20" s="36">
        <v>29067.533333333336</v>
      </c>
      <c r="G20" s="36">
        <v>28681.666666666672</v>
      </c>
      <c r="H20" s="36">
        <v>29918.666666666672</v>
      </c>
      <c r="I20" s="36">
        <v>30304.533333333333</v>
      </c>
      <c r="J20" s="36">
        <v>30537.166666666672</v>
      </c>
      <c r="K20" s="31">
        <v>30071.9</v>
      </c>
      <c r="L20" s="31">
        <v>29453.4</v>
      </c>
      <c r="M20" s="31">
        <v>9.4950000000000007E-2</v>
      </c>
      <c r="N20" s="1"/>
      <c r="O20" s="1"/>
    </row>
    <row r="21" spans="1:15" ht="12" customHeight="1">
      <c r="A21" s="33">
        <v>11</v>
      </c>
      <c r="B21" s="53" t="s">
        <v>777</v>
      </c>
      <c r="C21" s="31">
        <v>1253.0999999999999</v>
      </c>
      <c r="D21" s="36">
        <v>1256.6666666666667</v>
      </c>
      <c r="E21" s="36">
        <v>1243.4333333333334</v>
      </c>
      <c r="F21" s="36">
        <v>1233.7666666666667</v>
      </c>
      <c r="G21" s="36">
        <v>1220.5333333333333</v>
      </c>
      <c r="H21" s="36">
        <v>1266.3333333333335</v>
      </c>
      <c r="I21" s="36">
        <v>1279.5666666666666</v>
      </c>
      <c r="J21" s="36">
        <v>1289.2333333333336</v>
      </c>
      <c r="K21" s="31">
        <v>1269.9000000000001</v>
      </c>
      <c r="L21" s="31">
        <v>1247</v>
      </c>
      <c r="M21" s="31">
        <v>1.4779199999999999</v>
      </c>
      <c r="N21" s="1"/>
      <c r="O21" s="1"/>
    </row>
    <row r="22" spans="1:15" ht="12" customHeight="1">
      <c r="A22" s="33">
        <v>12</v>
      </c>
      <c r="B22" s="53" t="s">
        <v>816</v>
      </c>
      <c r="C22" s="31">
        <v>998.1</v>
      </c>
      <c r="D22" s="36">
        <v>1000.6166666666667</v>
      </c>
      <c r="E22" s="36">
        <v>988.38333333333333</v>
      </c>
      <c r="F22" s="36">
        <v>978.66666666666663</v>
      </c>
      <c r="G22" s="36">
        <v>966.43333333333328</v>
      </c>
      <c r="H22" s="36">
        <v>1010.3333333333334</v>
      </c>
      <c r="I22" s="36">
        <v>1022.5666666666667</v>
      </c>
      <c r="J22" s="36">
        <v>1032.2833333333333</v>
      </c>
      <c r="K22" s="31">
        <v>1012.85</v>
      </c>
      <c r="L22" s="31">
        <v>990.9</v>
      </c>
      <c r="M22" s="31">
        <v>6.2840400000000001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2937.85</v>
      </c>
      <c r="D23" s="36">
        <v>2952.9333333333329</v>
      </c>
      <c r="E23" s="36">
        <v>2912.9166666666661</v>
      </c>
      <c r="F23" s="36">
        <v>2887.9833333333331</v>
      </c>
      <c r="G23" s="36">
        <v>2847.9666666666662</v>
      </c>
      <c r="H23" s="36">
        <v>2977.8666666666659</v>
      </c>
      <c r="I23" s="36">
        <v>3017.8833333333332</v>
      </c>
      <c r="J23" s="36">
        <v>3042.8166666666657</v>
      </c>
      <c r="K23" s="31">
        <v>2992.95</v>
      </c>
      <c r="L23" s="31">
        <v>2928</v>
      </c>
      <c r="M23" s="31">
        <v>8.8862799999999993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1814.45</v>
      </c>
      <c r="D24" s="36">
        <v>1829.5166666666664</v>
      </c>
      <c r="E24" s="36">
        <v>1794.0333333333328</v>
      </c>
      <c r="F24" s="36">
        <v>1773.6166666666663</v>
      </c>
      <c r="G24" s="36">
        <v>1738.1333333333328</v>
      </c>
      <c r="H24" s="36">
        <v>1849.9333333333329</v>
      </c>
      <c r="I24" s="36">
        <v>1885.4166666666665</v>
      </c>
      <c r="J24" s="36">
        <v>1905.833333333333</v>
      </c>
      <c r="K24" s="31">
        <v>1865</v>
      </c>
      <c r="L24" s="31">
        <v>1809.1</v>
      </c>
      <c r="M24" s="31">
        <v>5.15632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1430.6</v>
      </c>
      <c r="D25" s="36">
        <v>1437.8499999999997</v>
      </c>
      <c r="E25" s="36">
        <v>1417.8499999999995</v>
      </c>
      <c r="F25" s="36">
        <v>1405.0999999999997</v>
      </c>
      <c r="G25" s="36">
        <v>1385.0999999999995</v>
      </c>
      <c r="H25" s="36">
        <v>1450.5999999999995</v>
      </c>
      <c r="I25" s="36">
        <v>1470.6</v>
      </c>
      <c r="J25" s="36">
        <v>1483.3499999999995</v>
      </c>
      <c r="K25" s="31">
        <v>1457.85</v>
      </c>
      <c r="L25" s="31">
        <v>1425.1</v>
      </c>
      <c r="M25" s="31">
        <v>16.375959999999999</v>
      </c>
      <c r="N25" s="1"/>
      <c r="O25" s="1"/>
    </row>
    <row r="26" spans="1:15" ht="12.75" customHeight="1">
      <c r="A26" s="33">
        <v>16</v>
      </c>
      <c r="B26" s="53" t="s">
        <v>784</v>
      </c>
      <c r="C26" s="31">
        <v>627.20000000000005</v>
      </c>
      <c r="D26" s="36">
        <v>630.73333333333323</v>
      </c>
      <c r="E26" s="36">
        <v>621.56666666666649</v>
      </c>
      <c r="F26" s="36">
        <v>615.93333333333328</v>
      </c>
      <c r="G26" s="36">
        <v>606.76666666666654</v>
      </c>
      <c r="H26" s="36">
        <v>636.36666666666645</v>
      </c>
      <c r="I26" s="36">
        <v>645.53333333333319</v>
      </c>
      <c r="J26" s="36">
        <v>651.1666666666664</v>
      </c>
      <c r="K26" s="31">
        <v>639.9</v>
      </c>
      <c r="L26" s="31">
        <v>625.1</v>
      </c>
      <c r="M26" s="31">
        <v>16.532350000000001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804.8</v>
      </c>
      <c r="D27" s="36">
        <v>808.25</v>
      </c>
      <c r="E27" s="36">
        <v>796.55</v>
      </c>
      <c r="F27" s="36">
        <v>788.3</v>
      </c>
      <c r="G27" s="36">
        <v>776.59999999999991</v>
      </c>
      <c r="H27" s="36">
        <v>816.5</v>
      </c>
      <c r="I27" s="36">
        <v>828.2</v>
      </c>
      <c r="J27" s="36">
        <v>836.45</v>
      </c>
      <c r="K27" s="31">
        <v>819.95</v>
      </c>
      <c r="L27" s="31">
        <v>800</v>
      </c>
      <c r="M27" s="31">
        <v>4.4330100000000003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357.2</v>
      </c>
      <c r="D28" s="36">
        <v>359.43333333333334</v>
      </c>
      <c r="E28" s="36">
        <v>353.81666666666666</v>
      </c>
      <c r="F28" s="36">
        <v>350.43333333333334</v>
      </c>
      <c r="G28" s="36">
        <v>344.81666666666666</v>
      </c>
      <c r="H28" s="36">
        <v>362.81666666666666</v>
      </c>
      <c r="I28" s="36">
        <v>368.43333333333334</v>
      </c>
      <c r="J28" s="36">
        <v>371.81666666666666</v>
      </c>
      <c r="K28" s="31">
        <v>365.05</v>
      </c>
      <c r="L28" s="31">
        <v>356.05</v>
      </c>
      <c r="M28" s="31">
        <v>13.11768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213.86</v>
      </c>
      <c r="D29" s="36">
        <v>215.54666666666671</v>
      </c>
      <c r="E29" s="36">
        <v>211.11333333333343</v>
      </c>
      <c r="F29" s="36">
        <v>208.36666666666673</v>
      </c>
      <c r="G29" s="36">
        <v>203.93333333333345</v>
      </c>
      <c r="H29" s="36">
        <v>218.29333333333341</v>
      </c>
      <c r="I29" s="36">
        <v>222.72666666666669</v>
      </c>
      <c r="J29" s="36">
        <v>225.47333333333339</v>
      </c>
      <c r="K29" s="31">
        <v>219.98</v>
      </c>
      <c r="L29" s="31">
        <v>212.8</v>
      </c>
      <c r="M29" s="31">
        <v>31.803619999999999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317.35000000000002</v>
      </c>
      <c r="D30" s="36">
        <v>317.51666666666671</v>
      </c>
      <c r="E30" s="36">
        <v>313.93333333333339</v>
      </c>
      <c r="F30" s="36">
        <v>310.51666666666671</v>
      </c>
      <c r="G30" s="36">
        <v>306.93333333333339</v>
      </c>
      <c r="H30" s="36">
        <v>320.93333333333339</v>
      </c>
      <c r="I30" s="36">
        <v>324.51666666666677</v>
      </c>
      <c r="J30" s="36">
        <v>327.93333333333339</v>
      </c>
      <c r="K30" s="31">
        <v>321.10000000000002</v>
      </c>
      <c r="L30" s="31">
        <v>314.10000000000002</v>
      </c>
      <c r="M30" s="31">
        <v>42.007649999999998</v>
      </c>
      <c r="N30" s="1"/>
      <c r="O30" s="1"/>
    </row>
    <row r="31" spans="1:15" ht="12.75" customHeight="1">
      <c r="A31" s="33">
        <v>21</v>
      </c>
      <c r="B31" s="53" t="s">
        <v>875</v>
      </c>
      <c r="C31" s="31">
        <v>850.2</v>
      </c>
      <c r="D31" s="36">
        <v>847.56666666666661</v>
      </c>
      <c r="E31" s="36">
        <v>835.63333333333321</v>
      </c>
      <c r="F31" s="36">
        <v>821.06666666666661</v>
      </c>
      <c r="G31" s="36">
        <v>809.13333333333321</v>
      </c>
      <c r="H31" s="36">
        <v>862.13333333333321</v>
      </c>
      <c r="I31" s="36">
        <v>874.06666666666661</v>
      </c>
      <c r="J31" s="36">
        <v>888.63333333333321</v>
      </c>
      <c r="K31" s="31">
        <v>859.5</v>
      </c>
      <c r="L31" s="31">
        <v>833</v>
      </c>
      <c r="M31" s="31">
        <v>2.6909399999999999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1002.25</v>
      </c>
      <c r="D32" s="36">
        <v>1015.6333333333333</v>
      </c>
      <c r="E32" s="36">
        <v>980.9666666666667</v>
      </c>
      <c r="F32" s="36">
        <v>959.68333333333339</v>
      </c>
      <c r="G32" s="36">
        <v>925.01666666666677</v>
      </c>
      <c r="H32" s="36">
        <v>1036.9166666666665</v>
      </c>
      <c r="I32" s="36">
        <v>1071.5833333333335</v>
      </c>
      <c r="J32" s="36">
        <v>1092.8666666666666</v>
      </c>
      <c r="K32" s="31">
        <v>1050.3</v>
      </c>
      <c r="L32" s="31">
        <v>994.35</v>
      </c>
      <c r="M32" s="31">
        <v>3.4155000000000002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1548.3</v>
      </c>
      <c r="D33" s="36">
        <v>1561.3</v>
      </c>
      <c r="E33" s="36">
        <v>1528</v>
      </c>
      <c r="F33" s="36">
        <v>1507.7</v>
      </c>
      <c r="G33" s="36">
        <v>1474.4</v>
      </c>
      <c r="H33" s="36">
        <v>1581.6</v>
      </c>
      <c r="I33" s="36">
        <v>1614.8999999999996</v>
      </c>
      <c r="J33" s="36">
        <v>1635.1999999999998</v>
      </c>
      <c r="K33" s="31">
        <v>1594.6</v>
      </c>
      <c r="L33" s="31">
        <v>1541</v>
      </c>
      <c r="M33" s="31">
        <v>2.2593000000000001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3390.15</v>
      </c>
      <c r="D34" s="36">
        <v>3415.5333333333333</v>
      </c>
      <c r="E34" s="36">
        <v>3353.6166666666668</v>
      </c>
      <c r="F34" s="36">
        <v>3317.0833333333335</v>
      </c>
      <c r="G34" s="36">
        <v>3255.166666666667</v>
      </c>
      <c r="H34" s="36">
        <v>3452.0666666666666</v>
      </c>
      <c r="I34" s="36">
        <v>3513.9833333333336</v>
      </c>
      <c r="J34" s="36">
        <v>3550.5166666666664</v>
      </c>
      <c r="K34" s="31">
        <v>3477.45</v>
      </c>
      <c r="L34" s="31">
        <v>3379</v>
      </c>
      <c r="M34" s="31">
        <v>2.0561199999999999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1247.7</v>
      </c>
      <c r="D35" s="36">
        <v>1237.2666666666667</v>
      </c>
      <c r="E35" s="36">
        <v>1221.9333333333334</v>
      </c>
      <c r="F35" s="36">
        <v>1196.1666666666667</v>
      </c>
      <c r="G35" s="36">
        <v>1180.8333333333335</v>
      </c>
      <c r="H35" s="36">
        <v>1263.0333333333333</v>
      </c>
      <c r="I35" s="36">
        <v>1278.3666666666668</v>
      </c>
      <c r="J35" s="36">
        <v>1304.1333333333332</v>
      </c>
      <c r="K35" s="31">
        <v>1252.5999999999999</v>
      </c>
      <c r="L35" s="31">
        <v>1211.5</v>
      </c>
      <c r="M35" s="31">
        <v>4.0023200000000001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6277.95</v>
      </c>
      <c r="D36" s="36">
        <v>6298.5333333333328</v>
      </c>
      <c r="E36" s="36">
        <v>6237.5166666666655</v>
      </c>
      <c r="F36" s="36">
        <v>6197.083333333333</v>
      </c>
      <c r="G36" s="36">
        <v>6136.0666666666657</v>
      </c>
      <c r="H36" s="36">
        <v>6338.9666666666653</v>
      </c>
      <c r="I36" s="36">
        <v>6399.9833333333318</v>
      </c>
      <c r="J36" s="36">
        <v>6440.4166666666652</v>
      </c>
      <c r="K36" s="31">
        <v>6359.55</v>
      </c>
      <c r="L36" s="31">
        <v>6258.1</v>
      </c>
      <c r="M36" s="31">
        <v>1.41919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2274.8000000000002</v>
      </c>
      <c r="D37" s="36">
        <v>2284.6</v>
      </c>
      <c r="E37" s="36">
        <v>2257.1999999999998</v>
      </c>
      <c r="F37" s="36">
        <v>2239.6</v>
      </c>
      <c r="G37" s="36">
        <v>2212.1999999999998</v>
      </c>
      <c r="H37" s="36">
        <v>2302.1999999999998</v>
      </c>
      <c r="I37" s="36">
        <v>2329.6000000000004</v>
      </c>
      <c r="J37" s="36">
        <v>2347.1999999999998</v>
      </c>
      <c r="K37" s="31">
        <v>2312</v>
      </c>
      <c r="L37" s="31">
        <v>2267</v>
      </c>
      <c r="M37" s="31">
        <v>0.62290999999999996</v>
      </c>
      <c r="N37" s="1"/>
      <c r="O37" s="1"/>
    </row>
    <row r="38" spans="1:15" ht="12.75" customHeight="1">
      <c r="A38" s="33">
        <v>28</v>
      </c>
      <c r="B38" s="53" t="s">
        <v>732</v>
      </c>
      <c r="C38" s="31">
        <v>68.680000000000007</v>
      </c>
      <c r="D38" s="36">
        <v>69.516666666666666</v>
      </c>
      <c r="E38" s="36">
        <v>67.663333333333327</v>
      </c>
      <c r="F38" s="36">
        <v>66.646666666666661</v>
      </c>
      <c r="G38" s="36">
        <v>64.793333333333322</v>
      </c>
      <c r="H38" s="36">
        <v>70.533333333333331</v>
      </c>
      <c r="I38" s="36">
        <v>72.386666666666656</v>
      </c>
      <c r="J38" s="36">
        <v>73.403333333333336</v>
      </c>
      <c r="K38" s="31">
        <v>71.37</v>
      </c>
      <c r="L38" s="31">
        <v>68.5</v>
      </c>
      <c r="M38" s="31">
        <v>53.509320000000002</v>
      </c>
      <c r="N38" s="1"/>
      <c r="O38" s="1"/>
    </row>
    <row r="39" spans="1:15" ht="12.75" customHeight="1">
      <c r="A39" s="33">
        <v>29</v>
      </c>
      <c r="B39" s="53" t="s">
        <v>817</v>
      </c>
      <c r="C39" s="31">
        <v>26.14</v>
      </c>
      <c r="D39" s="36">
        <v>26.376666666666665</v>
      </c>
      <c r="E39" s="36">
        <v>25.763333333333332</v>
      </c>
      <c r="F39" s="36">
        <v>25.386666666666667</v>
      </c>
      <c r="G39" s="36">
        <v>24.773333333333333</v>
      </c>
      <c r="H39" s="36">
        <v>26.75333333333333</v>
      </c>
      <c r="I39" s="36">
        <v>27.36666666666666</v>
      </c>
      <c r="J39" s="36">
        <v>27.743333333333329</v>
      </c>
      <c r="K39" s="31">
        <v>26.99</v>
      </c>
      <c r="L39" s="31">
        <v>26</v>
      </c>
      <c r="M39" s="31">
        <v>161.34365</v>
      </c>
      <c r="N39" s="1"/>
      <c r="O39" s="1"/>
    </row>
    <row r="40" spans="1:15" ht="12.75" customHeight="1">
      <c r="A40" s="33">
        <v>30</v>
      </c>
      <c r="B40" s="53" t="s">
        <v>807</v>
      </c>
      <c r="C40" s="31">
        <v>1400</v>
      </c>
      <c r="D40" s="36">
        <v>1410.4166666666667</v>
      </c>
      <c r="E40" s="36">
        <v>1386.0333333333335</v>
      </c>
      <c r="F40" s="36">
        <v>1372.0666666666668</v>
      </c>
      <c r="G40" s="36">
        <v>1347.6833333333336</v>
      </c>
      <c r="H40" s="36">
        <v>1424.3833333333334</v>
      </c>
      <c r="I40" s="36">
        <v>1448.7666666666667</v>
      </c>
      <c r="J40" s="36">
        <v>1462.7333333333333</v>
      </c>
      <c r="K40" s="31">
        <v>1434.8</v>
      </c>
      <c r="L40" s="31">
        <v>1396.45</v>
      </c>
      <c r="M40" s="31">
        <v>3.2425099999999998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4420.45</v>
      </c>
      <c r="D41" s="36">
        <v>4417.8833333333332</v>
      </c>
      <c r="E41" s="36">
        <v>4387.0666666666666</v>
      </c>
      <c r="F41" s="36">
        <v>4353.6833333333334</v>
      </c>
      <c r="G41" s="36">
        <v>4322.8666666666668</v>
      </c>
      <c r="H41" s="36">
        <v>4451.2666666666664</v>
      </c>
      <c r="I41" s="36">
        <v>4482.0833333333321</v>
      </c>
      <c r="J41" s="36">
        <v>4515.4666666666662</v>
      </c>
      <c r="K41" s="31">
        <v>4448.7</v>
      </c>
      <c r="L41" s="31">
        <v>4384.5</v>
      </c>
      <c r="M41" s="31">
        <v>0.47572999999999999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623</v>
      </c>
      <c r="D42" s="36">
        <v>625.2166666666667</v>
      </c>
      <c r="E42" s="36">
        <v>618.43333333333339</v>
      </c>
      <c r="F42" s="36">
        <v>613.86666666666667</v>
      </c>
      <c r="G42" s="36">
        <v>607.08333333333337</v>
      </c>
      <c r="H42" s="36">
        <v>629.78333333333342</v>
      </c>
      <c r="I42" s="36">
        <v>636.56666666666672</v>
      </c>
      <c r="J42" s="36">
        <v>641.13333333333344</v>
      </c>
      <c r="K42" s="31">
        <v>632</v>
      </c>
      <c r="L42" s="31">
        <v>620.65</v>
      </c>
      <c r="M42" s="31">
        <v>16.594100000000001</v>
      </c>
      <c r="N42" s="1"/>
      <c r="O42" s="1"/>
    </row>
    <row r="43" spans="1:15" ht="12.75" customHeight="1">
      <c r="A43" s="33">
        <v>33</v>
      </c>
      <c r="B43" s="53" t="s">
        <v>842</v>
      </c>
      <c r="C43" s="31">
        <v>3917.6</v>
      </c>
      <c r="D43" s="36">
        <v>3916.4333333333329</v>
      </c>
      <c r="E43" s="36">
        <v>3882.8666666666659</v>
      </c>
      <c r="F43" s="36">
        <v>3848.1333333333328</v>
      </c>
      <c r="G43" s="36">
        <v>3814.5666666666657</v>
      </c>
      <c r="H43" s="36">
        <v>3951.1666666666661</v>
      </c>
      <c r="I43" s="36">
        <v>3984.7333333333327</v>
      </c>
      <c r="J43" s="36">
        <v>4019.4666666666662</v>
      </c>
      <c r="K43" s="31">
        <v>3950</v>
      </c>
      <c r="L43" s="31">
        <v>3881.7</v>
      </c>
      <c r="M43" s="31">
        <v>0.29554000000000002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2396.25</v>
      </c>
      <c r="D44" s="36">
        <v>2412.1666666666665</v>
      </c>
      <c r="E44" s="36">
        <v>2371.4833333333331</v>
      </c>
      <c r="F44" s="36">
        <v>2346.7166666666667</v>
      </c>
      <c r="G44" s="36">
        <v>2306.0333333333333</v>
      </c>
      <c r="H44" s="36">
        <v>2436.9333333333329</v>
      </c>
      <c r="I44" s="36">
        <v>2477.6166666666663</v>
      </c>
      <c r="J44" s="36">
        <v>2502.3833333333328</v>
      </c>
      <c r="K44" s="31">
        <v>2452.85</v>
      </c>
      <c r="L44" s="31">
        <v>2387.4</v>
      </c>
      <c r="M44" s="31">
        <v>3.26227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769.35</v>
      </c>
      <c r="D45" s="36">
        <v>772.11666666666667</v>
      </c>
      <c r="E45" s="36">
        <v>764.23333333333335</v>
      </c>
      <c r="F45" s="36">
        <v>759.11666666666667</v>
      </c>
      <c r="G45" s="36">
        <v>751.23333333333335</v>
      </c>
      <c r="H45" s="36">
        <v>777.23333333333335</v>
      </c>
      <c r="I45" s="36">
        <v>785.11666666666679</v>
      </c>
      <c r="J45" s="36">
        <v>790.23333333333335</v>
      </c>
      <c r="K45" s="31">
        <v>780</v>
      </c>
      <c r="L45" s="31">
        <v>767</v>
      </c>
      <c r="M45" s="31">
        <v>0.46235999999999999</v>
      </c>
      <c r="N45" s="1"/>
      <c r="O45" s="1"/>
    </row>
    <row r="46" spans="1:15" ht="12.75" customHeight="1">
      <c r="A46" s="33">
        <v>36</v>
      </c>
      <c r="B46" s="53" t="s">
        <v>786</v>
      </c>
      <c r="C46" s="31">
        <v>9956.4</v>
      </c>
      <c r="D46" s="36">
        <v>9763.9833333333336</v>
      </c>
      <c r="E46" s="36">
        <v>9447.9666666666672</v>
      </c>
      <c r="F46" s="36">
        <v>8939.5333333333328</v>
      </c>
      <c r="G46" s="36">
        <v>8623.5166666666664</v>
      </c>
      <c r="H46" s="36">
        <v>10272.416666666668</v>
      </c>
      <c r="I46" s="36">
        <v>10588.433333333334</v>
      </c>
      <c r="J46" s="36">
        <v>11096.866666666669</v>
      </c>
      <c r="K46" s="31">
        <v>10080</v>
      </c>
      <c r="L46" s="31">
        <v>9255.5499999999993</v>
      </c>
      <c r="M46" s="31">
        <v>6.8783599999999998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6900.25</v>
      </c>
      <c r="D47" s="36">
        <v>6909.2166666666672</v>
      </c>
      <c r="E47" s="36">
        <v>6864.4833333333345</v>
      </c>
      <c r="F47" s="36">
        <v>6828.7166666666672</v>
      </c>
      <c r="G47" s="36">
        <v>6783.9833333333345</v>
      </c>
      <c r="H47" s="36">
        <v>6944.9833333333345</v>
      </c>
      <c r="I47" s="36">
        <v>6989.7166666666681</v>
      </c>
      <c r="J47" s="36">
        <v>7025.4833333333345</v>
      </c>
      <c r="K47" s="31">
        <v>6953.95</v>
      </c>
      <c r="L47" s="31">
        <v>6873.45</v>
      </c>
      <c r="M47" s="31">
        <v>2.23028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523.65</v>
      </c>
      <c r="D48" s="36">
        <v>521.68333333333328</v>
      </c>
      <c r="E48" s="36">
        <v>517.06666666666661</v>
      </c>
      <c r="F48" s="36">
        <v>510.48333333333335</v>
      </c>
      <c r="G48" s="36">
        <v>505.86666666666667</v>
      </c>
      <c r="H48" s="36">
        <v>528.26666666666654</v>
      </c>
      <c r="I48" s="36">
        <v>532.8833333333331</v>
      </c>
      <c r="J48" s="36">
        <v>539.46666666666647</v>
      </c>
      <c r="K48" s="31">
        <v>526.29999999999995</v>
      </c>
      <c r="L48" s="31">
        <v>515.1</v>
      </c>
      <c r="M48" s="31">
        <v>21.094349999999999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321.60000000000002</v>
      </c>
      <c r="D49" s="36">
        <v>321.88333333333338</v>
      </c>
      <c r="E49" s="36">
        <v>318.76666666666677</v>
      </c>
      <c r="F49" s="36">
        <v>315.93333333333339</v>
      </c>
      <c r="G49" s="36">
        <v>312.81666666666678</v>
      </c>
      <c r="H49" s="36">
        <v>324.71666666666675</v>
      </c>
      <c r="I49" s="36">
        <v>327.83333333333343</v>
      </c>
      <c r="J49" s="36">
        <v>330.66666666666674</v>
      </c>
      <c r="K49" s="31">
        <v>325</v>
      </c>
      <c r="L49" s="31">
        <v>319.05</v>
      </c>
      <c r="M49" s="31">
        <v>3.1696</v>
      </c>
      <c r="N49" s="1"/>
      <c r="O49" s="1"/>
    </row>
    <row r="50" spans="1:15" ht="12.75" customHeight="1">
      <c r="A50" s="33">
        <v>40</v>
      </c>
      <c r="B50" s="53" t="s">
        <v>785</v>
      </c>
      <c r="C50" s="31">
        <v>715.6</v>
      </c>
      <c r="D50" s="36">
        <v>720.23333333333323</v>
      </c>
      <c r="E50" s="36">
        <v>706.46666666666647</v>
      </c>
      <c r="F50" s="36">
        <v>697.33333333333326</v>
      </c>
      <c r="G50" s="36">
        <v>683.56666666666649</v>
      </c>
      <c r="H50" s="36">
        <v>729.36666666666645</v>
      </c>
      <c r="I50" s="36">
        <v>743.1333333333331</v>
      </c>
      <c r="J50" s="36">
        <v>752.26666666666642</v>
      </c>
      <c r="K50" s="31">
        <v>734</v>
      </c>
      <c r="L50" s="31">
        <v>711.1</v>
      </c>
      <c r="M50" s="31">
        <v>3.4005899999999998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691.15</v>
      </c>
      <c r="D51" s="36">
        <v>698.7833333333333</v>
      </c>
      <c r="E51" s="36">
        <v>678.36666666666656</v>
      </c>
      <c r="F51" s="36">
        <v>665.58333333333326</v>
      </c>
      <c r="G51" s="36">
        <v>645.16666666666652</v>
      </c>
      <c r="H51" s="36">
        <v>711.56666666666661</v>
      </c>
      <c r="I51" s="36">
        <v>731.98333333333335</v>
      </c>
      <c r="J51" s="36">
        <v>744.76666666666665</v>
      </c>
      <c r="K51" s="31">
        <v>719.2</v>
      </c>
      <c r="L51" s="31">
        <v>686</v>
      </c>
      <c r="M51" s="31">
        <v>2.9526400000000002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241.55</v>
      </c>
      <c r="D52" s="36">
        <v>243.71666666666667</v>
      </c>
      <c r="E52" s="36">
        <v>237.98333333333335</v>
      </c>
      <c r="F52" s="36">
        <v>234.41666666666669</v>
      </c>
      <c r="G52" s="36">
        <v>228.68333333333337</v>
      </c>
      <c r="H52" s="36">
        <v>247.28333333333333</v>
      </c>
      <c r="I52" s="36">
        <v>253.01666666666662</v>
      </c>
      <c r="J52" s="36">
        <v>256.58333333333331</v>
      </c>
      <c r="K52" s="31">
        <v>249.45</v>
      </c>
      <c r="L52" s="31">
        <v>240.15</v>
      </c>
      <c r="M52" s="31">
        <v>73.306650000000005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3367.45</v>
      </c>
      <c r="D53" s="36">
        <v>3355.1333333333332</v>
      </c>
      <c r="E53" s="36">
        <v>3327.3166666666666</v>
      </c>
      <c r="F53" s="36">
        <v>3287.1833333333334</v>
      </c>
      <c r="G53" s="36">
        <v>3259.3666666666668</v>
      </c>
      <c r="H53" s="36">
        <v>3395.2666666666664</v>
      </c>
      <c r="I53" s="36">
        <v>3423.083333333333</v>
      </c>
      <c r="J53" s="36">
        <v>3463.2166666666662</v>
      </c>
      <c r="K53" s="31">
        <v>3382.95</v>
      </c>
      <c r="L53" s="31">
        <v>3315</v>
      </c>
      <c r="M53" s="31">
        <v>25.618919999999999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408.5</v>
      </c>
      <c r="D54" s="36">
        <v>408.81666666666666</v>
      </c>
      <c r="E54" s="36">
        <v>406.38333333333333</v>
      </c>
      <c r="F54" s="36">
        <v>404.26666666666665</v>
      </c>
      <c r="G54" s="36">
        <v>401.83333333333331</v>
      </c>
      <c r="H54" s="36">
        <v>410.93333333333334</v>
      </c>
      <c r="I54" s="36">
        <v>413.36666666666662</v>
      </c>
      <c r="J54" s="36">
        <v>415.48333333333335</v>
      </c>
      <c r="K54" s="31">
        <v>411.25</v>
      </c>
      <c r="L54" s="31">
        <v>406.7</v>
      </c>
      <c r="M54" s="31">
        <v>3.79976</v>
      </c>
      <c r="N54" s="1"/>
      <c r="O54" s="1"/>
    </row>
    <row r="55" spans="1:15" ht="12.75" customHeight="1">
      <c r="A55" s="33">
        <v>45</v>
      </c>
      <c r="B55" s="53" t="s">
        <v>843</v>
      </c>
      <c r="C55" s="31">
        <v>6902.75</v>
      </c>
      <c r="D55" s="36">
        <v>6914.6500000000005</v>
      </c>
      <c r="E55" s="36">
        <v>6834.3000000000011</v>
      </c>
      <c r="F55" s="36">
        <v>6765.85</v>
      </c>
      <c r="G55" s="36">
        <v>6685.5000000000009</v>
      </c>
      <c r="H55" s="36">
        <v>6983.1000000000013</v>
      </c>
      <c r="I55" s="36">
        <v>7063.4500000000016</v>
      </c>
      <c r="J55" s="36">
        <v>7131.9000000000015</v>
      </c>
      <c r="K55" s="31">
        <v>6995</v>
      </c>
      <c r="L55" s="31">
        <v>6846.2</v>
      </c>
      <c r="M55" s="31">
        <v>8.4070000000000006E-2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1923.1</v>
      </c>
      <c r="D56" s="36">
        <v>1932.4666666666665</v>
      </c>
      <c r="E56" s="36">
        <v>1904.9333333333329</v>
      </c>
      <c r="F56" s="36">
        <v>1886.7666666666664</v>
      </c>
      <c r="G56" s="36">
        <v>1859.2333333333329</v>
      </c>
      <c r="H56" s="36">
        <v>1950.633333333333</v>
      </c>
      <c r="I56" s="36">
        <v>1978.1666666666663</v>
      </c>
      <c r="J56" s="36">
        <v>1996.333333333333</v>
      </c>
      <c r="K56" s="31">
        <v>1960</v>
      </c>
      <c r="L56" s="31">
        <v>1914.3</v>
      </c>
      <c r="M56" s="31">
        <v>3.3556599999999999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7861.75</v>
      </c>
      <c r="D57" s="36">
        <v>7928.4000000000005</v>
      </c>
      <c r="E57" s="36">
        <v>7761.8000000000011</v>
      </c>
      <c r="F57" s="36">
        <v>7661.85</v>
      </c>
      <c r="G57" s="36">
        <v>7495.2500000000009</v>
      </c>
      <c r="H57" s="36">
        <v>8028.3500000000013</v>
      </c>
      <c r="I57" s="36">
        <v>8194.9500000000007</v>
      </c>
      <c r="J57" s="36">
        <v>8294.9000000000015</v>
      </c>
      <c r="K57" s="31">
        <v>8095</v>
      </c>
      <c r="L57" s="31">
        <v>7828.45</v>
      </c>
      <c r="M57" s="31">
        <v>0.88261999999999996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1507.4</v>
      </c>
      <c r="D58" s="36">
        <v>1518.6666666666667</v>
      </c>
      <c r="E58" s="36">
        <v>1491.1333333333334</v>
      </c>
      <c r="F58" s="36">
        <v>1474.8666666666668</v>
      </c>
      <c r="G58" s="36">
        <v>1447.3333333333335</v>
      </c>
      <c r="H58" s="36">
        <v>1534.9333333333334</v>
      </c>
      <c r="I58" s="36">
        <v>1562.4666666666667</v>
      </c>
      <c r="J58" s="36">
        <v>1578.7333333333333</v>
      </c>
      <c r="K58" s="31">
        <v>1546.2</v>
      </c>
      <c r="L58" s="31">
        <v>1502.4</v>
      </c>
      <c r="M58" s="31">
        <v>9.7990300000000001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673.15</v>
      </c>
      <c r="D59" s="36">
        <v>678.21666666666658</v>
      </c>
      <c r="E59" s="36">
        <v>663.48333333333312</v>
      </c>
      <c r="F59" s="36">
        <v>653.81666666666649</v>
      </c>
      <c r="G59" s="36">
        <v>639.08333333333303</v>
      </c>
      <c r="H59" s="36">
        <v>687.88333333333321</v>
      </c>
      <c r="I59" s="36">
        <v>702.61666666666656</v>
      </c>
      <c r="J59" s="36">
        <v>712.2833333333333</v>
      </c>
      <c r="K59" s="31">
        <v>692.95</v>
      </c>
      <c r="L59" s="31">
        <v>668.55</v>
      </c>
      <c r="M59" s="31">
        <v>3.1331600000000002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5299.1</v>
      </c>
      <c r="D60" s="36">
        <v>5342.4000000000005</v>
      </c>
      <c r="E60" s="36">
        <v>5235.8000000000011</v>
      </c>
      <c r="F60" s="36">
        <v>5172.5000000000009</v>
      </c>
      <c r="G60" s="36">
        <v>5065.9000000000015</v>
      </c>
      <c r="H60" s="36">
        <v>5405.7000000000007</v>
      </c>
      <c r="I60" s="36">
        <v>5512.3000000000011</v>
      </c>
      <c r="J60" s="36">
        <v>5575.6</v>
      </c>
      <c r="K60" s="31">
        <v>5449</v>
      </c>
      <c r="L60" s="31">
        <v>5279.1</v>
      </c>
      <c r="M60" s="31">
        <v>4.6177999999999999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1186.0999999999999</v>
      </c>
      <c r="D61" s="36">
        <v>1187.3166666666666</v>
      </c>
      <c r="E61" s="36">
        <v>1179.7833333333333</v>
      </c>
      <c r="F61" s="36">
        <v>1173.4666666666667</v>
      </c>
      <c r="G61" s="36">
        <v>1165.9333333333334</v>
      </c>
      <c r="H61" s="36">
        <v>1193.6333333333332</v>
      </c>
      <c r="I61" s="36">
        <v>1201.1666666666665</v>
      </c>
      <c r="J61" s="36">
        <v>1207.4833333333331</v>
      </c>
      <c r="K61" s="31">
        <v>1194.8499999999999</v>
      </c>
      <c r="L61" s="31">
        <v>1181</v>
      </c>
      <c r="M61" s="31">
        <v>60.00329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3889.8</v>
      </c>
      <c r="D62" s="36">
        <v>3878.9333333333329</v>
      </c>
      <c r="E62" s="36">
        <v>3852.8666666666659</v>
      </c>
      <c r="F62" s="36">
        <v>3815.9333333333329</v>
      </c>
      <c r="G62" s="36">
        <v>3789.8666666666659</v>
      </c>
      <c r="H62" s="36">
        <v>3915.8666666666659</v>
      </c>
      <c r="I62" s="36">
        <v>3941.9333333333325</v>
      </c>
      <c r="J62" s="36">
        <v>3978.8666666666659</v>
      </c>
      <c r="K62" s="31">
        <v>3905</v>
      </c>
      <c r="L62" s="31">
        <v>3842</v>
      </c>
      <c r="M62" s="31">
        <v>1.4336599999999999</v>
      </c>
      <c r="N62" s="1"/>
      <c r="O62" s="1"/>
    </row>
    <row r="63" spans="1:15" ht="12.75" customHeight="1">
      <c r="A63" s="33">
        <v>53</v>
      </c>
      <c r="B63" s="53" t="s">
        <v>788</v>
      </c>
      <c r="C63" s="31">
        <v>438.7</v>
      </c>
      <c r="D63" s="36">
        <v>441.35000000000008</v>
      </c>
      <c r="E63" s="36">
        <v>433.70000000000016</v>
      </c>
      <c r="F63" s="36">
        <v>428.7000000000001</v>
      </c>
      <c r="G63" s="36">
        <v>421.05000000000018</v>
      </c>
      <c r="H63" s="36">
        <v>446.35000000000014</v>
      </c>
      <c r="I63" s="36">
        <v>454.00000000000011</v>
      </c>
      <c r="J63" s="36">
        <v>459.00000000000011</v>
      </c>
      <c r="K63" s="31">
        <v>449</v>
      </c>
      <c r="L63" s="31">
        <v>436.35</v>
      </c>
      <c r="M63" s="31">
        <v>19.420179999999998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2881.9</v>
      </c>
      <c r="D64" s="36">
        <v>2885.5333333333333</v>
      </c>
      <c r="E64" s="36">
        <v>2825.1666666666665</v>
      </c>
      <c r="F64" s="36">
        <v>2768.4333333333334</v>
      </c>
      <c r="G64" s="36">
        <v>2708.0666666666666</v>
      </c>
      <c r="H64" s="36">
        <v>2942.2666666666664</v>
      </c>
      <c r="I64" s="36">
        <v>3002.6333333333332</v>
      </c>
      <c r="J64" s="36">
        <v>3059.3666666666663</v>
      </c>
      <c r="K64" s="31">
        <v>2945.9</v>
      </c>
      <c r="L64" s="31">
        <v>2828.8</v>
      </c>
      <c r="M64" s="31">
        <v>7.3013199999999996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11420.75</v>
      </c>
      <c r="D65" s="36">
        <v>11302.883333333333</v>
      </c>
      <c r="E65" s="36">
        <v>11104.466666666667</v>
      </c>
      <c r="F65" s="36">
        <v>10788.183333333334</v>
      </c>
      <c r="G65" s="36">
        <v>10589.766666666668</v>
      </c>
      <c r="H65" s="36">
        <v>11619.166666666666</v>
      </c>
      <c r="I65" s="36">
        <v>11817.583333333334</v>
      </c>
      <c r="J65" s="36">
        <v>12133.866666666665</v>
      </c>
      <c r="K65" s="31">
        <v>11501.3</v>
      </c>
      <c r="L65" s="31">
        <v>10986.6</v>
      </c>
      <c r="M65" s="31">
        <v>12.83385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7345.55</v>
      </c>
      <c r="D66" s="36">
        <v>7327.95</v>
      </c>
      <c r="E66" s="36">
        <v>7223.9</v>
      </c>
      <c r="F66" s="36">
        <v>7102.25</v>
      </c>
      <c r="G66" s="36">
        <v>6998.2</v>
      </c>
      <c r="H66" s="36">
        <v>7449.5999999999995</v>
      </c>
      <c r="I66" s="36">
        <v>7553.6500000000005</v>
      </c>
      <c r="J66" s="36">
        <v>7675.2999999999993</v>
      </c>
      <c r="K66" s="31">
        <v>7432</v>
      </c>
      <c r="L66" s="31">
        <v>7206.3</v>
      </c>
      <c r="M66" s="31">
        <v>11.0489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1833.15</v>
      </c>
      <c r="D67" s="36">
        <v>1833.7333333333333</v>
      </c>
      <c r="E67" s="36">
        <v>1813.6666666666667</v>
      </c>
      <c r="F67" s="36">
        <v>1794.1833333333334</v>
      </c>
      <c r="G67" s="36">
        <v>1774.1166666666668</v>
      </c>
      <c r="H67" s="36">
        <v>1853.2166666666667</v>
      </c>
      <c r="I67" s="36">
        <v>1873.2833333333333</v>
      </c>
      <c r="J67" s="36">
        <v>1892.7666666666667</v>
      </c>
      <c r="K67" s="31">
        <v>1853.8</v>
      </c>
      <c r="L67" s="31">
        <v>1814.25</v>
      </c>
      <c r="M67" s="31">
        <v>14.9245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10314.65</v>
      </c>
      <c r="D68" s="36">
        <v>10367.633333333333</v>
      </c>
      <c r="E68" s="36">
        <v>10218.966666666667</v>
      </c>
      <c r="F68" s="36">
        <v>10123.283333333335</v>
      </c>
      <c r="G68" s="36">
        <v>9974.6166666666686</v>
      </c>
      <c r="H68" s="36">
        <v>10463.316666666666</v>
      </c>
      <c r="I68" s="36">
        <v>10611.983333333334</v>
      </c>
      <c r="J68" s="36">
        <v>10707.666666666664</v>
      </c>
      <c r="K68" s="31">
        <v>10516.3</v>
      </c>
      <c r="L68" s="31">
        <v>10271.950000000001</v>
      </c>
      <c r="M68" s="31">
        <v>1.1609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2291.4499999999998</v>
      </c>
      <c r="D69" s="36">
        <v>2302.6833333333334</v>
      </c>
      <c r="E69" s="36">
        <v>2255.3166666666666</v>
      </c>
      <c r="F69" s="36">
        <v>2219.1833333333334</v>
      </c>
      <c r="G69" s="36">
        <v>2171.8166666666666</v>
      </c>
      <c r="H69" s="36">
        <v>2338.8166666666666</v>
      </c>
      <c r="I69" s="36">
        <v>2386.1833333333334</v>
      </c>
      <c r="J69" s="36">
        <v>2422.3166666666666</v>
      </c>
      <c r="K69" s="31">
        <v>2350.0500000000002</v>
      </c>
      <c r="L69" s="31">
        <v>2266.5500000000002</v>
      </c>
      <c r="M69" s="31">
        <v>0.64414000000000005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3063.45</v>
      </c>
      <c r="D70" s="36">
        <v>3071.75</v>
      </c>
      <c r="E70" s="36">
        <v>3044.7</v>
      </c>
      <c r="F70" s="36">
        <v>3025.95</v>
      </c>
      <c r="G70" s="36">
        <v>2998.8999999999996</v>
      </c>
      <c r="H70" s="36">
        <v>3090.5</v>
      </c>
      <c r="I70" s="36">
        <v>3117.55</v>
      </c>
      <c r="J70" s="36">
        <v>3136.3</v>
      </c>
      <c r="K70" s="31">
        <v>3098.8</v>
      </c>
      <c r="L70" s="31">
        <v>3053</v>
      </c>
      <c r="M70" s="31">
        <v>2.30572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551.54999999999995</v>
      </c>
      <c r="D71" s="36">
        <v>553.94999999999993</v>
      </c>
      <c r="E71" s="36">
        <v>543.69999999999982</v>
      </c>
      <c r="F71" s="36">
        <v>535.84999999999991</v>
      </c>
      <c r="G71" s="36">
        <v>525.5999999999998</v>
      </c>
      <c r="H71" s="36">
        <v>561.79999999999984</v>
      </c>
      <c r="I71" s="36">
        <v>572.05000000000007</v>
      </c>
      <c r="J71" s="36">
        <v>579.89999999999986</v>
      </c>
      <c r="K71" s="31">
        <v>564.20000000000005</v>
      </c>
      <c r="L71" s="31">
        <v>546.1</v>
      </c>
      <c r="M71" s="31">
        <v>7.0968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195.69</v>
      </c>
      <c r="D72" s="36">
        <v>197.13333333333333</v>
      </c>
      <c r="E72" s="36">
        <v>193.66666666666666</v>
      </c>
      <c r="F72" s="36">
        <v>191.64333333333335</v>
      </c>
      <c r="G72" s="36">
        <v>188.17666666666668</v>
      </c>
      <c r="H72" s="36">
        <v>199.15666666666664</v>
      </c>
      <c r="I72" s="36">
        <v>202.62333333333333</v>
      </c>
      <c r="J72" s="36">
        <v>204.64666666666662</v>
      </c>
      <c r="K72" s="31">
        <v>200.6</v>
      </c>
      <c r="L72" s="31">
        <v>195.11</v>
      </c>
      <c r="M72" s="31">
        <v>121.90835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232.8</v>
      </c>
      <c r="D73" s="36">
        <v>233.91666666666666</v>
      </c>
      <c r="E73" s="36">
        <v>230.63333333333333</v>
      </c>
      <c r="F73" s="36">
        <v>228.46666666666667</v>
      </c>
      <c r="G73" s="36">
        <v>225.18333333333334</v>
      </c>
      <c r="H73" s="36">
        <v>236.08333333333331</v>
      </c>
      <c r="I73" s="36">
        <v>239.36666666666667</v>
      </c>
      <c r="J73" s="36">
        <v>241.5333333333333</v>
      </c>
      <c r="K73" s="31">
        <v>237.2</v>
      </c>
      <c r="L73" s="31">
        <v>231.75</v>
      </c>
      <c r="M73" s="31">
        <v>115.6508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111.23</v>
      </c>
      <c r="D74" s="36">
        <v>111.77666666666669</v>
      </c>
      <c r="E74" s="36">
        <v>110.35333333333337</v>
      </c>
      <c r="F74" s="36">
        <v>109.47666666666669</v>
      </c>
      <c r="G74" s="36">
        <v>108.05333333333337</v>
      </c>
      <c r="H74" s="36">
        <v>112.65333333333336</v>
      </c>
      <c r="I74" s="36">
        <v>114.07666666666668</v>
      </c>
      <c r="J74" s="36">
        <v>114.95333333333336</v>
      </c>
      <c r="K74" s="31">
        <v>113.2</v>
      </c>
      <c r="L74" s="31">
        <v>110.9</v>
      </c>
      <c r="M74" s="31">
        <v>61.767130000000002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58.54</v>
      </c>
      <c r="D75" s="36">
        <v>58.973333333333329</v>
      </c>
      <c r="E75" s="36">
        <v>57.966666666666661</v>
      </c>
      <c r="F75" s="36">
        <v>57.393333333333331</v>
      </c>
      <c r="G75" s="36">
        <v>56.386666666666663</v>
      </c>
      <c r="H75" s="36">
        <v>59.54666666666666</v>
      </c>
      <c r="I75" s="36">
        <v>60.55333333333332</v>
      </c>
      <c r="J75" s="36">
        <v>61.126666666666658</v>
      </c>
      <c r="K75" s="31">
        <v>59.98</v>
      </c>
      <c r="L75" s="31">
        <v>58.4</v>
      </c>
      <c r="M75" s="31">
        <v>58.915170000000003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1417.2</v>
      </c>
      <c r="D76" s="36">
        <v>1424</v>
      </c>
      <c r="E76" s="36">
        <v>1406.8</v>
      </c>
      <c r="F76" s="36">
        <v>1396.3999999999999</v>
      </c>
      <c r="G76" s="36">
        <v>1379.1999999999998</v>
      </c>
      <c r="H76" s="36">
        <v>1434.4</v>
      </c>
      <c r="I76" s="36">
        <v>1451.6</v>
      </c>
      <c r="J76" s="36">
        <v>1462.0000000000002</v>
      </c>
      <c r="K76" s="31">
        <v>1441.2</v>
      </c>
      <c r="L76" s="31">
        <v>1413.6</v>
      </c>
      <c r="M76" s="31">
        <v>1.8787499999999999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6492.1</v>
      </c>
      <c r="D77" s="36">
        <v>6493.25</v>
      </c>
      <c r="E77" s="36">
        <v>6464.55</v>
      </c>
      <c r="F77" s="36">
        <v>6437</v>
      </c>
      <c r="G77" s="36">
        <v>6408.3</v>
      </c>
      <c r="H77" s="36">
        <v>6520.8</v>
      </c>
      <c r="I77" s="36">
        <v>6549.5000000000009</v>
      </c>
      <c r="J77" s="36">
        <v>6577.05</v>
      </c>
      <c r="K77" s="31">
        <v>6521.95</v>
      </c>
      <c r="L77" s="31">
        <v>6465.7</v>
      </c>
      <c r="M77" s="31">
        <v>0.19303000000000001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618</v>
      </c>
      <c r="D78" s="36">
        <v>614.93333333333328</v>
      </c>
      <c r="E78" s="36">
        <v>607.56666666666661</v>
      </c>
      <c r="F78" s="36">
        <v>597.13333333333333</v>
      </c>
      <c r="G78" s="36">
        <v>589.76666666666665</v>
      </c>
      <c r="H78" s="36">
        <v>625.36666666666656</v>
      </c>
      <c r="I78" s="36">
        <v>632.73333333333312</v>
      </c>
      <c r="J78" s="36">
        <v>643.16666666666652</v>
      </c>
      <c r="K78" s="31">
        <v>622.29999999999995</v>
      </c>
      <c r="L78" s="31">
        <v>604.5</v>
      </c>
      <c r="M78" s="31">
        <v>50.294710000000002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1237.7</v>
      </c>
      <c r="D79" s="36">
        <v>1244.45</v>
      </c>
      <c r="E79" s="36">
        <v>1225.3000000000002</v>
      </c>
      <c r="F79" s="36">
        <v>1212.9000000000001</v>
      </c>
      <c r="G79" s="36">
        <v>1193.7500000000002</v>
      </c>
      <c r="H79" s="36">
        <v>1256.8500000000001</v>
      </c>
      <c r="I79" s="36">
        <v>1276.0000000000002</v>
      </c>
      <c r="J79" s="36">
        <v>1288.4000000000001</v>
      </c>
      <c r="K79" s="31">
        <v>1263.5999999999999</v>
      </c>
      <c r="L79" s="31">
        <v>1232.05</v>
      </c>
      <c r="M79" s="31">
        <v>3.5503499999999999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288.05</v>
      </c>
      <c r="D80" s="36">
        <v>287.61666666666667</v>
      </c>
      <c r="E80" s="36">
        <v>284.78333333333336</v>
      </c>
      <c r="F80" s="36">
        <v>281.51666666666671</v>
      </c>
      <c r="G80" s="36">
        <v>278.68333333333339</v>
      </c>
      <c r="H80" s="36">
        <v>290.88333333333333</v>
      </c>
      <c r="I80" s="36">
        <v>293.71666666666658</v>
      </c>
      <c r="J80" s="36">
        <v>296.98333333333329</v>
      </c>
      <c r="K80" s="31">
        <v>290.45</v>
      </c>
      <c r="L80" s="31">
        <v>284.35000000000002</v>
      </c>
      <c r="M80" s="31">
        <v>216.50737000000001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1561.7</v>
      </c>
      <c r="D81" s="36">
        <v>1565.1833333333334</v>
      </c>
      <c r="E81" s="36">
        <v>1548.7666666666669</v>
      </c>
      <c r="F81" s="36">
        <v>1535.8333333333335</v>
      </c>
      <c r="G81" s="36">
        <v>1519.416666666667</v>
      </c>
      <c r="H81" s="36">
        <v>1578.1166666666668</v>
      </c>
      <c r="I81" s="36">
        <v>1594.5333333333333</v>
      </c>
      <c r="J81" s="36">
        <v>1607.4666666666667</v>
      </c>
      <c r="K81" s="31">
        <v>1581.6</v>
      </c>
      <c r="L81" s="31">
        <v>1552.25</v>
      </c>
      <c r="M81" s="31">
        <v>11.22926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258.75</v>
      </c>
      <c r="D82" s="36">
        <v>261.10000000000002</v>
      </c>
      <c r="E82" s="36">
        <v>255.00000000000006</v>
      </c>
      <c r="F82" s="36">
        <v>251.25000000000006</v>
      </c>
      <c r="G82" s="36">
        <v>245.15000000000009</v>
      </c>
      <c r="H82" s="36">
        <v>264.85000000000002</v>
      </c>
      <c r="I82" s="36">
        <v>270.94999999999993</v>
      </c>
      <c r="J82" s="36">
        <v>274.7</v>
      </c>
      <c r="K82" s="31">
        <v>267.2</v>
      </c>
      <c r="L82" s="31">
        <v>257.35000000000002</v>
      </c>
      <c r="M82" s="31">
        <v>101.64458999999999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340.25</v>
      </c>
      <c r="D83" s="36">
        <v>343.86666666666662</v>
      </c>
      <c r="E83" s="36">
        <v>334.93333333333322</v>
      </c>
      <c r="F83" s="36">
        <v>329.61666666666662</v>
      </c>
      <c r="G83" s="36">
        <v>320.68333333333322</v>
      </c>
      <c r="H83" s="36">
        <v>349.18333333333322</v>
      </c>
      <c r="I83" s="36">
        <v>358.11666666666662</v>
      </c>
      <c r="J83" s="36">
        <v>363.43333333333322</v>
      </c>
      <c r="K83" s="31">
        <v>352.8</v>
      </c>
      <c r="L83" s="31">
        <v>338.55</v>
      </c>
      <c r="M83" s="31">
        <v>121.94591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1577.8</v>
      </c>
      <c r="D84" s="36">
        <v>1583.7166666666665</v>
      </c>
      <c r="E84" s="36">
        <v>1568.5333333333328</v>
      </c>
      <c r="F84" s="36">
        <v>1559.2666666666664</v>
      </c>
      <c r="G84" s="36">
        <v>1544.0833333333328</v>
      </c>
      <c r="H84" s="36">
        <v>1592.9833333333329</v>
      </c>
      <c r="I84" s="36">
        <v>1608.1666666666667</v>
      </c>
      <c r="J84" s="36">
        <v>1617.4333333333329</v>
      </c>
      <c r="K84" s="31">
        <v>1598.9</v>
      </c>
      <c r="L84" s="31">
        <v>1574.45</v>
      </c>
      <c r="M84" s="31">
        <v>59.94914</v>
      </c>
      <c r="N84" s="1"/>
      <c r="O84" s="1"/>
    </row>
    <row r="85" spans="1:15" ht="12.75" customHeight="1">
      <c r="A85" s="33">
        <v>75</v>
      </c>
      <c r="B85" s="53" t="s">
        <v>787</v>
      </c>
      <c r="C85" s="31">
        <v>854.55</v>
      </c>
      <c r="D85" s="36">
        <v>854.58333333333337</v>
      </c>
      <c r="E85" s="36">
        <v>844.26666666666677</v>
      </c>
      <c r="F85" s="36">
        <v>833.98333333333335</v>
      </c>
      <c r="G85" s="36">
        <v>823.66666666666674</v>
      </c>
      <c r="H85" s="36">
        <v>864.86666666666679</v>
      </c>
      <c r="I85" s="36">
        <v>875.18333333333339</v>
      </c>
      <c r="J85" s="36">
        <v>885.46666666666681</v>
      </c>
      <c r="K85" s="31">
        <v>864.9</v>
      </c>
      <c r="L85" s="31">
        <v>844.3</v>
      </c>
      <c r="M85" s="31">
        <v>3.5777399999999999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385.3</v>
      </c>
      <c r="D86" s="36">
        <v>387.56666666666666</v>
      </c>
      <c r="E86" s="36">
        <v>380.23333333333335</v>
      </c>
      <c r="F86" s="36">
        <v>375.16666666666669</v>
      </c>
      <c r="G86" s="36">
        <v>367.83333333333337</v>
      </c>
      <c r="H86" s="36">
        <v>392.63333333333333</v>
      </c>
      <c r="I86" s="36">
        <v>399.9666666666667</v>
      </c>
      <c r="J86" s="36">
        <v>405.0333333333333</v>
      </c>
      <c r="K86" s="31">
        <v>394.9</v>
      </c>
      <c r="L86" s="31">
        <v>382.5</v>
      </c>
      <c r="M86" s="31">
        <v>116.87316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1330.15</v>
      </c>
      <c r="D87" s="36">
        <v>1334.45</v>
      </c>
      <c r="E87" s="36">
        <v>1308.9000000000001</v>
      </c>
      <c r="F87" s="36">
        <v>1287.6500000000001</v>
      </c>
      <c r="G87" s="36">
        <v>1262.1000000000001</v>
      </c>
      <c r="H87" s="36">
        <v>1355.7</v>
      </c>
      <c r="I87" s="36">
        <v>1381.2499999999998</v>
      </c>
      <c r="J87" s="36">
        <v>1402.5</v>
      </c>
      <c r="K87" s="31">
        <v>1360</v>
      </c>
      <c r="L87" s="31">
        <v>1313.2</v>
      </c>
      <c r="M87" s="31">
        <v>1.2912300000000001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628.9</v>
      </c>
      <c r="D88" s="36">
        <v>633.18333333333328</v>
      </c>
      <c r="E88" s="36">
        <v>621.76666666666654</v>
      </c>
      <c r="F88" s="36">
        <v>614.63333333333321</v>
      </c>
      <c r="G88" s="36">
        <v>603.21666666666647</v>
      </c>
      <c r="H88" s="36">
        <v>640.31666666666661</v>
      </c>
      <c r="I88" s="36">
        <v>651.73333333333335</v>
      </c>
      <c r="J88" s="36">
        <v>658.86666666666667</v>
      </c>
      <c r="K88" s="31">
        <v>644.6</v>
      </c>
      <c r="L88" s="31">
        <v>626.04999999999995</v>
      </c>
      <c r="M88" s="31">
        <v>30.713360000000002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8163.1</v>
      </c>
      <c r="D89" s="36">
        <v>8177.8666666666677</v>
      </c>
      <c r="E89" s="36">
        <v>8119.7833333333347</v>
      </c>
      <c r="F89" s="36">
        <v>8076.4666666666672</v>
      </c>
      <c r="G89" s="36">
        <v>8018.3833333333341</v>
      </c>
      <c r="H89" s="36">
        <v>8221.1833333333343</v>
      </c>
      <c r="I89" s="36">
        <v>8279.2666666666701</v>
      </c>
      <c r="J89" s="36">
        <v>8322.5833333333358</v>
      </c>
      <c r="K89" s="31">
        <v>8235.9500000000007</v>
      </c>
      <c r="L89" s="31">
        <v>8134.55</v>
      </c>
      <c r="M89" s="31">
        <v>3.977E-2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1788.25</v>
      </c>
      <c r="D90" s="36">
        <v>1789.8500000000001</v>
      </c>
      <c r="E90" s="36">
        <v>1759.7000000000003</v>
      </c>
      <c r="F90" s="36">
        <v>1731.15</v>
      </c>
      <c r="G90" s="36">
        <v>1701.0000000000002</v>
      </c>
      <c r="H90" s="36">
        <v>1818.4000000000003</v>
      </c>
      <c r="I90" s="36">
        <v>1848.5500000000004</v>
      </c>
      <c r="J90" s="36">
        <v>1877.1000000000004</v>
      </c>
      <c r="K90" s="31">
        <v>1820</v>
      </c>
      <c r="L90" s="31">
        <v>1761.3</v>
      </c>
      <c r="M90" s="31">
        <v>3.3833000000000002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2670.8</v>
      </c>
      <c r="D91" s="36">
        <v>2682.4166666666665</v>
      </c>
      <c r="E91" s="36">
        <v>2639.833333333333</v>
      </c>
      <c r="F91" s="36">
        <v>2608.8666666666663</v>
      </c>
      <c r="G91" s="36">
        <v>2566.2833333333328</v>
      </c>
      <c r="H91" s="36">
        <v>2713.3833333333332</v>
      </c>
      <c r="I91" s="36">
        <v>2755.9666666666662</v>
      </c>
      <c r="J91" s="36">
        <v>2786.9333333333334</v>
      </c>
      <c r="K91" s="31">
        <v>2725</v>
      </c>
      <c r="L91" s="31">
        <v>2651.45</v>
      </c>
      <c r="M91" s="31">
        <v>0.77078000000000002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511.4</v>
      </c>
      <c r="D92" s="36">
        <v>511.98333333333329</v>
      </c>
      <c r="E92" s="36">
        <v>499.56666666666661</v>
      </c>
      <c r="F92" s="36">
        <v>487.73333333333329</v>
      </c>
      <c r="G92" s="36">
        <v>475.31666666666661</v>
      </c>
      <c r="H92" s="36">
        <v>523.81666666666661</v>
      </c>
      <c r="I92" s="36">
        <v>536.23333333333323</v>
      </c>
      <c r="J92" s="36">
        <v>548.06666666666661</v>
      </c>
      <c r="K92" s="31">
        <v>524.4</v>
      </c>
      <c r="L92" s="31">
        <v>500.15</v>
      </c>
      <c r="M92" s="31">
        <v>19.31926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33209.599999999999</v>
      </c>
      <c r="D93" s="36">
        <v>33328.716666666667</v>
      </c>
      <c r="E93" s="36">
        <v>32864.783333333333</v>
      </c>
      <c r="F93" s="36">
        <v>32519.966666666667</v>
      </c>
      <c r="G93" s="36">
        <v>32056.033333333333</v>
      </c>
      <c r="H93" s="36">
        <v>33673.533333333333</v>
      </c>
      <c r="I93" s="36">
        <v>34137.466666666667</v>
      </c>
      <c r="J93" s="36">
        <v>34482.283333333333</v>
      </c>
      <c r="K93" s="31">
        <v>33792.65</v>
      </c>
      <c r="L93" s="31">
        <v>32983.9</v>
      </c>
      <c r="M93" s="31">
        <v>0.51903999999999995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1320.4</v>
      </c>
      <c r="D94" s="36">
        <v>1318.9833333333333</v>
      </c>
      <c r="E94" s="36">
        <v>1312.2666666666667</v>
      </c>
      <c r="F94" s="36">
        <v>1304.1333333333332</v>
      </c>
      <c r="G94" s="36">
        <v>1297.4166666666665</v>
      </c>
      <c r="H94" s="36">
        <v>1327.1166666666668</v>
      </c>
      <c r="I94" s="36">
        <v>1333.8333333333335</v>
      </c>
      <c r="J94" s="36">
        <v>1341.9666666666669</v>
      </c>
      <c r="K94" s="31">
        <v>1325.7</v>
      </c>
      <c r="L94" s="31">
        <v>1310.85</v>
      </c>
      <c r="M94" s="31">
        <v>3.07552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6008.65</v>
      </c>
      <c r="D95" s="36">
        <v>6000.9833333333336</v>
      </c>
      <c r="E95" s="36">
        <v>5954.916666666667</v>
      </c>
      <c r="F95" s="36">
        <v>5901.1833333333334</v>
      </c>
      <c r="G95" s="36">
        <v>5855.1166666666668</v>
      </c>
      <c r="H95" s="36">
        <v>6054.7166666666672</v>
      </c>
      <c r="I95" s="36">
        <v>6100.7833333333328</v>
      </c>
      <c r="J95" s="36">
        <v>6154.5166666666673</v>
      </c>
      <c r="K95" s="31">
        <v>6047.05</v>
      </c>
      <c r="L95" s="31">
        <v>5947.25</v>
      </c>
      <c r="M95" s="31">
        <v>4.3705999999999996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2059.6999999999998</v>
      </c>
      <c r="D96" s="36">
        <v>2061</v>
      </c>
      <c r="E96" s="36">
        <v>2023.6999999999998</v>
      </c>
      <c r="F96" s="36">
        <v>1987.6999999999998</v>
      </c>
      <c r="G96" s="36">
        <v>1950.3999999999996</v>
      </c>
      <c r="H96" s="36">
        <v>2097</v>
      </c>
      <c r="I96" s="36">
        <v>2134.3000000000002</v>
      </c>
      <c r="J96" s="36">
        <v>2170.3000000000002</v>
      </c>
      <c r="K96" s="31">
        <v>2098.3000000000002</v>
      </c>
      <c r="L96" s="31">
        <v>2025</v>
      </c>
      <c r="M96" s="31">
        <v>1.20309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749.3</v>
      </c>
      <c r="D97" s="36">
        <v>754.55000000000007</v>
      </c>
      <c r="E97" s="36">
        <v>738.10000000000014</v>
      </c>
      <c r="F97" s="36">
        <v>726.90000000000009</v>
      </c>
      <c r="G97" s="36">
        <v>710.45000000000016</v>
      </c>
      <c r="H97" s="36">
        <v>765.75000000000011</v>
      </c>
      <c r="I97" s="36">
        <v>782.20000000000016</v>
      </c>
      <c r="J97" s="36">
        <v>793.40000000000009</v>
      </c>
      <c r="K97" s="31">
        <v>771</v>
      </c>
      <c r="L97" s="31">
        <v>743.35</v>
      </c>
      <c r="M97" s="31">
        <v>1.94286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194.44</v>
      </c>
      <c r="D98" s="36">
        <v>196.49666666666667</v>
      </c>
      <c r="E98" s="36">
        <v>191.54333333333335</v>
      </c>
      <c r="F98" s="36">
        <v>188.64666666666668</v>
      </c>
      <c r="G98" s="36">
        <v>183.69333333333336</v>
      </c>
      <c r="H98" s="36">
        <v>199.39333333333335</v>
      </c>
      <c r="I98" s="36">
        <v>204.34666666666666</v>
      </c>
      <c r="J98" s="36">
        <v>207.24333333333334</v>
      </c>
      <c r="K98" s="31">
        <v>201.45</v>
      </c>
      <c r="L98" s="31">
        <v>193.6</v>
      </c>
      <c r="M98" s="31">
        <v>64.142430000000004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689.75</v>
      </c>
      <c r="D99" s="36">
        <v>683</v>
      </c>
      <c r="E99" s="36">
        <v>670</v>
      </c>
      <c r="F99" s="36">
        <v>650.25</v>
      </c>
      <c r="G99" s="36">
        <v>637.25</v>
      </c>
      <c r="H99" s="36">
        <v>702.75</v>
      </c>
      <c r="I99" s="36">
        <v>715.75</v>
      </c>
      <c r="J99" s="36">
        <v>735.5</v>
      </c>
      <c r="K99" s="31">
        <v>696</v>
      </c>
      <c r="L99" s="31">
        <v>663.25</v>
      </c>
      <c r="M99" s="31">
        <v>34.235250000000001</v>
      </c>
      <c r="N99" s="1"/>
      <c r="O99" s="1"/>
    </row>
    <row r="100" spans="1:15" ht="12.75" customHeight="1">
      <c r="A100" s="33">
        <v>90</v>
      </c>
      <c r="B100" s="53" t="s">
        <v>783</v>
      </c>
      <c r="C100" s="31">
        <v>553.54999999999995</v>
      </c>
      <c r="D100" s="36">
        <v>553.96666666666658</v>
      </c>
      <c r="E100" s="36">
        <v>548.03333333333319</v>
      </c>
      <c r="F100" s="36">
        <v>542.51666666666665</v>
      </c>
      <c r="G100" s="36">
        <v>536.58333333333326</v>
      </c>
      <c r="H100" s="36">
        <v>559.48333333333312</v>
      </c>
      <c r="I100" s="36">
        <v>565.41666666666652</v>
      </c>
      <c r="J100" s="36">
        <v>570.93333333333305</v>
      </c>
      <c r="K100" s="31">
        <v>559.9</v>
      </c>
      <c r="L100" s="31">
        <v>548.45000000000005</v>
      </c>
      <c r="M100" s="31">
        <v>1.5607800000000001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4642.7</v>
      </c>
      <c r="D101" s="36">
        <v>4659.2333333333336</v>
      </c>
      <c r="E101" s="36">
        <v>4578.4666666666672</v>
      </c>
      <c r="F101" s="36">
        <v>4514.2333333333336</v>
      </c>
      <c r="G101" s="36">
        <v>4433.4666666666672</v>
      </c>
      <c r="H101" s="36">
        <v>4723.4666666666672</v>
      </c>
      <c r="I101" s="36">
        <v>4804.2333333333336</v>
      </c>
      <c r="J101" s="36">
        <v>4868.4666666666672</v>
      </c>
      <c r="K101" s="31">
        <v>4740</v>
      </c>
      <c r="L101" s="31">
        <v>4595</v>
      </c>
      <c r="M101" s="31">
        <v>0.39401999999999998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330.1</v>
      </c>
      <c r="D102" s="36">
        <v>329.09999999999997</v>
      </c>
      <c r="E102" s="36">
        <v>326.19999999999993</v>
      </c>
      <c r="F102" s="36">
        <v>322.29999999999995</v>
      </c>
      <c r="G102" s="36">
        <v>319.39999999999992</v>
      </c>
      <c r="H102" s="36">
        <v>332.99999999999994</v>
      </c>
      <c r="I102" s="36">
        <v>335.89999999999992</v>
      </c>
      <c r="J102" s="36">
        <v>339.79999999999995</v>
      </c>
      <c r="K102" s="31">
        <v>332</v>
      </c>
      <c r="L102" s="31">
        <v>325.2</v>
      </c>
      <c r="M102" s="31">
        <v>5.7581800000000003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300.05</v>
      </c>
      <c r="D103" s="36">
        <v>296.84999999999997</v>
      </c>
      <c r="E103" s="36">
        <v>292.24999999999994</v>
      </c>
      <c r="F103" s="36">
        <v>284.45</v>
      </c>
      <c r="G103" s="36">
        <v>279.84999999999997</v>
      </c>
      <c r="H103" s="36">
        <v>304.64999999999992</v>
      </c>
      <c r="I103" s="36">
        <v>309.24999999999994</v>
      </c>
      <c r="J103" s="36">
        <v>317.0499999999999</v>
      </c>
      <c r="K103" s="31">
        <v>301.45</v>
      </c>
      <c r="L103" s="31">
        <v>289.05</v>
      </c>
      <c r="M103" s="31">
        <v>19.106960000000001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865.5</v>
      </c>
      <c r="D104" s="36">
        <v>857.93333333333339</v>
      </c>
      <c r="E104" s="36">
        <v>845.56666666666683</v>
      </c>
      <c r="F104" s="36">
        <v>825.63333333333344</v>
      </c>
      <c r="G104" s="36">
        <v>813.26666666666688</v>
      </c>
      <c r="H104" s="36">
        <v>877.86666666666679</v>
      </c>
      <c r="I104" s="36">
        <v>890.23333333333335</v>
      </c>
      <c r="J104" s="36">
        <v>910.16666666666674</v>
      </c>
      <c r="K104" s="31">
        <v>870.3</v>
      </c>
      <c r="L104" s="31">
        <v>838</v>
      </c>
      <c r="M104" s="31">
        <v>5.5904199999999999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101.75</v>
      </c>
      <c r="D105" s="36">
        <v>102.31666666666666</v>
      </c>
      <c r="E105" s="36">
        <v>100.53333333333333</v>
      </c>
      <c r="F105" s="36">
        <v>99.316666666666663</v>
      </c>
      <c r="G105" s="36">
        <v>97.533333333333331</v>
      </c>
      <c r="H105" s="36">
        <v>103.53333333333333</v>
      </c>
      <c r="I105" s="36">
        <v>105.31666666666666</v>
      </c>
      <c r="J105" s="36">
        <v>106.53333333333333</v>
      </c>
      <c r="K105" s="31">
        <v>104.1</v>
      </c>
      <c r="L105" s="31">
        <v>101.1</v>
      </c>
      <c r="M105" s="31">
        <v>207.77047999999999</v>
      </c>
      <c r="N105" s="1"/>
      <c r="O105" s="1"/>
    </row>
    <row r="106" spans="1:15" ht="12.75" customHeight="1">
      <c r="A106" s="33">
        <v>96</v>
      </c>
      <c r="B106" s="53" t="s">
        <v>805</v>
      </c>
      <c r="C106" s="31">
        <v>1965</v>
      </c>
      <c r="D106" s="36">
        <v>1983.1666666666667</v>
      </c>
      <c r="E106" s="36">
        <v>1938.9833333333336</v>
      </c>
      <c r="F106" s="36">
        <v>1912.9666666666669</v>
      </c>
      <c r="G106" s="36">
        <v>1868.7833333333338</v>
      </c>
      <c r="H106" s="36">
        <v>2009.1833333333334</v>
      </c>
      <c r="I106" s="36">
        <v>2053.3666666666663</v>
      </c>
      <c r="J106" s="36">
        <v>2079.3833333333332</v>
      </c>
      <c r="K106" s="31">
        <v>2027.35</v>
      </c>
      <c r="L106" s="31">
        <v>1957.15</v>
      </c>
      <c r="M106" s="31">
        <v>1.4753499999999999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212.01</v>
      </c>
      <c r="D107" s="36">
        <v>212.74333333333334</v>
      </c>
      <c r="E107" s="36">
        <v>210.98666666666668</v>
      </c>
      <c r="F107" s="36">
        <v>209.96333333333334</v>
      </c>
      <c r="G107" s="36">
        <v>208.20666666666668</v>
      </c>
      <c r="H107" s="36">
        <v>213.76666666666668</v>
      </c>
      <c r="I107" s="36">
        <v>215.52333333333334</v>
      </c>
      <c r="J107" s="36">
        <v>216.54666666666668</v>
      </c>
      <c r="K107" s="31">
        <v>214.5</v>
      </c>
      <c r="L107" s="31">
        <v>211.72</v>
      </c>
      <c r="M107" s="31">
        <v>2.1786300000000001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1533.4</v>
      </c>
      <c r="D108" s="36">
        <v>1535.8333333333333</v>
      </c>
      <c r="E108" s="36">
        <v>1508.7666666666664</v>
      </c>
      <c r="F108" s="36">
        <v>1484.1333333333332</v>
      </c>
      <c r="G108" s="36">
        <v>1457.0666666666664</v>
      </c>
      <c r="H108" s="36">
        <v>1560.4666666666665</v>
      </c>
      <c r="I108" s="36">
        <v>1587.5333333333335</v>
      </c>
      <c r="J108" s="36">
        <v>1612.1666666666665</v>
      </c>
      <c r="K108" s="31">
        <v>1562.9</v>
      </c>
      <c r="L108" s="31">
        <v>1511.2</v>
      </c>
      <c r="M108" s="31">
        <v>1.0047699999999999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255.95</v>
      </c>
      <c r="D109" s="36">
        <v>257.4666666666667</v>
      </c>
      <c r="E109" s="36">
        <v>252.43333333333339</v>
      </c>
      <c r="F109" s="36">
        <v>248.91666666666669</v>
      </c>
      <c r="G109" s="36">
        <v>243.88333333333338</v>
      </c>
      <c r="H109" s="36">
        <v>260.98333333333341</v>
      </c>
      <c r="I109" s="36">
        <v>266.01666666666671</v>
      </c>
      <c r="J109" s="36">
        <v>269.53333333333342</v>
      </c>
      <c r="K109" s="31">
        <v>262.5</v>
      </c>
      <c r="L109" s="31">
        <v>253.95</v>
      </c>
      <c r="M109" s="31">
        <v>27.59029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2857.7</v>
      </c>
      <c r="D110" s="36">
        <v>2867.7666666666664</v>
      </c>
      <c r="E110" s="36">
        <v>2829.1833333333329</v>
      </c>
      <c r="F110" s="36">
        <v>2800.6666666666665</v>
      </c>
      <c r="G110" s="36">
        <v>2762.083333333333</v>
      </c>
      <c r="H110" s="36">
        <v>2896.2833333333328</v>
      </c>
      <c r="I110" s="36">
        <v>2934.8666666666668</v>
      </c>
      <c r="J110" s="36">
        <v>2963.3833333333328</v>
      </c>
      <c r="K110" s="31">
        <v>2906.35</v>
      </c>
      <c r="L110" s="31">
        <v>2839.25</v>
      </c>
      <c r="M110" s="31">
        <v>1.89151</v>
      </c>
      <c r="N110" s="1"/>
      <c r="O110" s="1"/>
    </row>
    <row r="111" spans="1:15" ht="12.75" customHeight="1">
      <c r="A111" s="33">
        <v>101</v>
      </c>
      <c r="B111" s="53" t="s">
        <v>844</v>
      </c>
      <c r="C111" s="31">
        <v>904.4</v>
      </c>
      <c r="D111" s="36">
        <v>908.91666666666663</v>
      </c>
      <c r="E111" s="36">
        <v>890.83333333333326</v>
      </c>
      <c r="F111" s="36">
        <v>877.26666666666665</v>
      </c>
      <c r="G111" s="36">
        <v>859.18333333333328</v>
      </c>
      <c r="H111" s="36">
        <v>922.48333333333323</v>
      </c>
      <c r="I111" s="36">
        <v>940.56666666666649</v>
      </c>
      <c r="J111" s="36">
        <v>954.13333333333321</v>
      </c>
      <c r="K111" s="31">
        <v>927</v>
      </c>
      <c r="L111" s="31">
        <v>895.35</v>
      </c>
      <c r="M111" s="31">
        <v>2.1523099999999999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58.81</v>
      </c>
      <c r="D112" s="36">
        <v>58.74</v>
      </c>
      <c r="E112" s="36">
        <v>58.28</v>
      </c>
      <c r="F112" s="36">
        <v>57.75</v>
      </c>
      <c r="G112" s="36">
        <v>57.29</v>
      </c>
      <c r="H112" s="36">
        <v>59.27</v>
      </c>
      <c r="I112" s="36">
        <v>59.73</v>
      </c>
      <c r="J112" s="36">
        <v>60.260000000000005</v>
      </c>
      <c r="K112" s="31">
        <v>59.2</v>
      </c>
      <c r="L112" s="31">
        <v>58.21</v>
      </c>
      <c r="M112" s="31">
        <v>35.374040000000001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1359.3</v>
      </c>
      <c r="D113" s="36">
        <v>1363.6666666666667</v>
      </c>
      <c r="E113" s="36">
        <v>1344.0333333333335</v>
      </c>
      <c r="F113" s="36">
        <v>1328.7666666666669</v>
      </c>
      <c r="G113" s="36">
        <v>1309.1333333333337</v>
      </c>
      <c r="H113" s="36">
        <v>1378.9333333333334</v>
      </c>
      <c r="I113" s="36">
        <v>1398.5666666666666</v>
      </c>
      <c r="J113" s="36">
        <v>1413.8333333333333</v>
      </c>
      <c r="K113" s="31">
        <v>1383.3</v>
      </c>
      <c r="L113" s="31">
        <v>1348.4</v>
      </c>
      <c r="M113" s="31">
        <v>19.733429999999998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801.3</v>
      </c>
      <c r="D114" s="36">
        <v>808.43333333333328</v>
      </c>
      <c r="E114" s="36">
        <v>788.46666666666658</v>
      </c>
      <c r="F114" s="36">
        <v>775.63333333333333</v>
      </c>
      <c r="G114" s="36">
        <v>755.66666666666663</v>
      </c>
      <c r="H114" s="36">
        <v>821.26666666666654</v>
      </c>
      <c r="I114" s="36">
        <v>841.23333333333323</v>
      </c>
      <c r="J114" s="36">
        <v>854.06666666666649</v>
      </c>
      <c r="K114" s="31">
        <v>828.4</v>
      </c>
      <c r="L114" s="31">
        <v>795.6</v>
      </c>
      <c r="M114" s="31">
        <v>0.51924000000000003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2613.35</v>
      </c>
      <c r="D115" s="36">
        <v>2593.1333333333337</v>
      </c>
      <c r="E115" s="36">
        <v>2497.2666666666673</v>
      </c>
      <c r="F115" s="36">
        <v>2381.1833333333338</v>
      </c>
      <c r="G115" s="36">
        <v>2285.3166666666675</v>
      </c>
      <c r="H115" s="36">
        <v>2709.2166666666672</v>
      </c>
      <c r="I115" s="36">
        <v>2805.083333333333</v>
      </c>
      <c r="J115" s="36">
        <v>2921.166666666667</v>
      </c>
      <c r="K115" s="31">
        <v>2689</v>
      </c>
      <c r="L115" s="31">
        <v>2477.0500000000002</v>
      </c>
      <c r="M115" s="31">
        <v>38.577170000000002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8536.2999999999993</v>
      </c>
      <c r="D116" s="36">
        <v>8608.7833333333328</v>
      </c>
      <c r="E116" s="36">
        <v>8447.5666666666657</v>
      </c>
      <c r="F116" s="36">
        <v>8358.8333333333321</v>
      </c>
      <c r="G116" s="36">
        <v>8197.616666666665</v>
      </c>
      <c r="H116" s="36">
        <v>8697.5166666666664</v>
      </c>
      <c r="I116" s="36">
        <v>8858.7333333333336</v>
      </c>
      <c r="J116" s="36">
        <v>8947.4666666666672</v>
      </c>
      <c r="K116" s="31">
        <v>8770</v>
      </c>
      <c r="L116" s="31">
        <v>8520.0499999999993</v>
      </c>
      <c r="M116" s="31">
        <v>0.18551999999999999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882.2</v>
      </c>
      <c r="D117" s="36">
        <v>890.73333333333323</v>
      </c>
      <c r="E117" s="36">
        <v>869.46666666666647</v>
      </c>
      <c r="F117" s="36">
        <v>856.73333333333323</v>
      </c>
      <c r="G117" s="36">
        <v>835.46666666666647</v>
      </c>
      <c r="H117" s="36">
        <v>903.46666666666647</v>
      </c>
      <c r="I117" s="36">
        <v>924.73333333333312</v>
      </c>
      <c r="J117" s="36">
        <v>937.46666666666647</v>
      </c>
      <c r="K117" s="31">
        <v>912</v>
      </c>
      <c r="L117" s="31">
        <v>878</v>
      </c>
      <c r="M117" s="31">
        <v>1.3486899999999999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502.3</v>
      </c>
      <c r="D118" s="36">
        <v>505.56666666666666</v>
      </c>
      <c r="E118" s="36">
        <v>496.73333333333335</v>
      </c>
      <c r="F118" s="36">
        <v>491.16666666666669</v>
      </c>
      <c r="G118" s="36">
        <v>482.33333333333337</v>
      </c>
      <c r="H118" s="36">
        <v>511.13333333333333</v>
      </c>
      <c r="I118" s="36">
        <v>519.9666666666667</v>
      </c>
      <c r="J118" s="36">
        <v>525.5333333333333</v>
      </c>
      <c r="K118" s="31">
        <v>514.4</v>
      </c>
      <c r="L118" s="31">
        <v>500</v>
      </c>
      <c r="M118" s="31">
        <v>13.04876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491.15</v>
      </c>
      <c r="D119" s="36">
        <v>496.0333333333333</v>
      </c>
      <c r="E119" s="36">
        <v>485.16666666666663</v>
      </c>
      <c r="F119" s="36">
        <v>479.18333333333334</v>
      </c>
      <c r="G119" s="36">
        <v>468.31666666666666</v>
      </c>
      <c r="H119" s="36">
        <v>502.01666666666659</v>
      </c>
      <c r="I119" s="36">
        <v>512.88333333333321</v>
      </c>
      <c r="J119" s="36">
        <v>518.86666666666656</v>
      </c>
      <c r="K119" s="31">
        <v>506.9</v>
      </c>
      <c r="L119" s="31">
        <v>490.05</v>
      </c>
      <c r="M119" s="31">
        <v>0.97133000000000003</v>
      </c>
      <c r="N119" s="1"/>
      <c r="O119" s="1"/>
    </row>
    <row r="120" spans="1:15" ht="12.75" customHeight="1">
      <c r="A120" s="33">
        <v>110</v>
      </c>
      <c r="B120" s="53" t="s">
        <v>845</v>
      </c>
      <c r="C120" s="31">
        <v>878.2</v>
      </c>
      <c r="D120" s="36">
        <v>885.06666666666661</v>
      </c>
      <c r="E120" s="36">
        <v>861.13333333333321</v>
      </c>
      <c r="F120" s="36">
        <v>844.06666666666661</v>
      </c>
      <c r="G120" s="36">
        <v>820.13333333333321</v>
      </c>
      <c r="H120" s="36">
        <v>902.13333333333321</v>
      </c>
      <c r="I120" s="36">
        <v>926.06666666666661</v>
      </c>
      <c r="J120" s="36">
        <v>943.13333333333321</v>
      </c>
      <c r="K120" s="31">
        <v>909</v>
      </c>
      <c r="L120" s="31">
        <v>868</v>
      </c>
      <c r="M120" s="31">
        <v>5.2779699999999998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1784.8</v>
      </c>
      <c r="D121" s="36">
        <v>1791.3166666666668</v>
      </c>
      <c r="E121" s="36">
        <v>1765.1333333333337</v>
      </c>
      <c r="F121" s="36">
        <v>1745.4666666666669</v>
      </c>
      <c r="G121" s="36">
        <v>1719.2833333333338</v>
      </c>
      <c r="H121" s="36">
        <v>1810.9833333333336</v>
      </c>
      <c r="I121" s="36">
        <v>1837.1666666666665</v>
      </c>
      <c r="J121" s="36">
        <v>1856.8333333333335</v>
      </c>
      <c r="K121" s="31">
        <v>1817.5</v>
      </c>
      <c r="L121" s="31">
        <v>1771.65</v>
      </c>
      <c r="M121" s="31">
        <v>0.81481999999999999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1521.45</v>
      </c>
      <c r="D122" s="36">
        <v>1519.5833333333333</v>
      </c>
      <c r="E122" s="36">
        <v>1505.2666666666664</v>
      </c>
      <c r="F122" s="36">
        <v>1489.0833333333333</v>
      </c>
      <c r="G122" s="36">
        <v>1474.7666666666664</v>
      </c>
      <c r="H122" s="36">
        <v>1535.7666666666664</v>
      </c>
      <c r="I122" s="36">
        <v>1550.0833333333335</v>
      </c>
      <c r="J122" s="36">
        <v>1566.2666666666664</v>
      </c>
      <c r="K122" s="31">
        <v>1533.9</v>
      </c>
      <c r="L122" s="31">
        <v>1503.4</v>
      </c>
      <c r="M122" s="31">
        <v>6.5330700000000004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1628.35</v>
      </c>
      <c r="D123" s="36">
        <v>1634.9666666666665</v>
      </c>
      <c r="E123" s="36">
        <v>1617.633333333333</v>
      </c>
      <c r="F123" s="36">
        <v>1606.9166666666665</v>
      </c>
      <c r="G123" s="36">
        <v>1589.583333333333</v>
      </c>
      <c r="H123" s="36">
        <v>1645.6833333333329</v>
      </c>
      <c r="I123" s="36">
        <v>1663.0166666666664</v>
      </c>
      <c r="J123" s="36">
        <v>1673.7333333333329</v>
      </c>
      <c r="K123" s="31">
        <v>1652.3</v>
      </c>
      <c r="L123" s="31">
        <v>1624.25</v>
      </c>
      <c r="M123" s="31">
        <v>12.437379999999999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164.01</v>
      </c>
      <c r="D124" s="36">
        <v>165.62333333333333</v>
      </c>
      <c r="E124" s="36">
        <v>161.80666666666667</v>
      </c>
      <c r="F124" s="36">
        <v>159.60333333333332</v>
      </c>
      <c r="G124" s="36">
        <v>155.78666666666666</v>
      </c>
      <c r="H124" s="36">
        <v>167.82666666666668</v>
      </c>
      <c r="I124" s="36">
        <v>171.64333333333335</v>
      </c>
      <c r="J124" s="36">
        <v>173.84666666666669</v>
      </c>
      <c r="K124" s="31">
        <v>169.44</v>
      </c>
      <c r="L124" s="31">
        <v>163.41999999999999</v>
      </c>
      <c r="M124" s="31">
        <v>17.02355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1562.6</v>
      </c>
      <c r="D125" s="36">
        <v>1569.4833333333333</v>
      </c>
      <c r="E125" s="36">
        <v>1545.6166666666668</v>
      </c>
      <c r="F125" s="36">
        <v>1528.6333333333334</v>
      </c>
      <c r="G125" s="36">
        <v>1504.7666666666669</v>
      </c>
      <c r="H125" s="36">
        <v>1586.4666666666667</v>
      </c>
      <c r="I125" s="36">
        <v>1610.333333333333</v>
      </c>
      <c r="J125" s="36">
        <v>1627.3166666666666</v>
      </c>
      <c r="K125" s="31">
        <v>1593.35</v>
      </c>
      <c r="L125" s="31">
        <v>1552.5</v>
      </c>
      <c r="M125" s="31">
        <v>1.6603300000000001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483.95</v>
      </c>
      <c r="D126" s="36">
        <v>486.48333333333335</v>
      </c>
      <c r="E126" s="36">
        <v>479.41666666666669</v>
      </c>
      <c r="F126" s="36">
        <v>474.88333333333333</v>
      </c>
      <c r="G126" s="36">
        <v>467.81666666666666</v>
      </c>
      <c r="H126" s="36">
        <v>491.01666666666671</v>
      </c>
      <c r="I126" s="36">
        <v>498.08333333333331</v>
      </c>
      <c r="J126" s="36">
        <v>502.61666666666673</v>
      </c>
      <c r="K126" s="31">
        <v>493.55</v>
      </c>
      <c r="L126" s="31">
        <v>481.95</v>
      </c>
      <c r="M126" s="31">
        <v>81.344970000000004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1803.9</v>
      </c>
      <c r="D127" s="36">
        <v>1816.1666666666667</v>
      </c>
      <c r="E127" s="36">
        <v>1787.7333333333336</v>
      </c>
      <c r="F127" s="36">
        <v>1771.5666666666668</v>
      </c>
      <c r="G127" s="36">
        <v>1743.1333333333337</v>
      </c>
      <c r="H127" s="36">
        <v>1832.3333333333335</v>
      </c>
      <c r="I127" s="36">
        <v>1860.7666666666664</v>
      </c>
      <c r="J127" s="36">
        <v>1876.9333333333334</v>
      </c>
      <c r="K127" s="31">
        <v>1844.6</v>
      </c>
      <c r="L127" s="31">
        <v>1800</v>
      </c>
      <c r="M127" s="31">
        <v>6.9595099999999999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6841.1</v>
      </c>
      <c r="D128" s="36">
        <v>6843.4666666666672</v>
      </c>
      <c r="E128" s="36">
        <v>6774.6333333333341</v>
      </c>
      <c r="F128" s="36">
        <v>6708.166666666667</v>
      </c>
      <c r="G128" s="36">
        <v>6639.3333333333339</v>
      </c>
      <c r="H128" s="36">
        <v>6909.9333333333343</v>
      </c>
      <c r="I128" s="36">
        <v>6978.7666666666664</v>
      </c>
      <c r="J128" s="36">
        <v>7045.2333333333345</v>
      </c>
      <c r="K128" s="31">
        <v>6912.3</v>
      </c>
      <c r="L128" s="31">
        <v>6777</v>
      </c>
      <c r="M128" s="31">
        <v>4.4116600000000004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3653.7</v>
      </c>
      <c r="D129" s="36">
        <v>3661.6833333333329</v>
      </c>
      <c r="E129" s="36">
        <v>3637.0666666666657</v>
      </c>
      <c r="F129" s="36">
        <v>3620.4333333333329</v>
      </c>
      <c r="G129" s="36">
        <v>3595.8166666666657</v>
      </c>
      <c r="H129" s="36">
        <v>3678.3166666666657</v>
      </c>
      <c r="I129" s="36">
        <v>3702.9333333333334</v>
      </c>
      <c r="J129" s="36">
        <v>3719.5666666666657</v>
      </c>
      <c r="K129" s="31">
        <v>3686.3</v>
      </c>
      <c r="L129" s="31">
        <v>3645.05</v>
      </c>
      <c r="M129" s="31">
        <v>2.9188800000000001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4370.6000000000004</v>
      </c>
      <c r="D130" s="36">
        <v>4365.583333333333</v>
      </c>
      <c r="E130" s="36">
        <v>4297.9166666666661</v>
      </c>
      <c r="F130" s="36">
        <v>4225.2333333333327</v>
      </c>
      <c r="G130" s="36">
        <v>4157.5666666666657</v>
      </c>
      <c r="H130" s="36">
        <v>4438.2666666666664</v>
      </c>
      <c r="I130" s="36">
        <v>4505.9333333333325</v>
      </c>
      <c r="J130" s="36">
        <v>4578.6166666666668</v>
      </c>
      <c r="K130" s="31">
        <v>4433.25</v>
      </c>
      <c r="L130" s="31">
        <v>4292.8999999999996</v>
      </c>
      <c r="M130" s="31">
        <v>4.7394999999999996</v>
      </c>
      <c r="N130" s="1"/>
      <c r="O130" s="1"/>
    </row>
    <row r="131" spans="1:15" ht="12.75" customHeight="1">
      <c r="A131" s="33">
        <v>121</v>
      </c>
      <c r="B131" s="53" t="s">
        <v>818</v>
      </c>
      <c r="C131" s="31">
        <v>1941</v>
      </c>
      <c r="D131" s="36">
        <v>1922.9833333333333</v>
      </c>
      <c r="E131" s="36">
        <v>1897.0166666666667</v>
      </c>
      <c r="F131" s="36">
        <v>1853.0333333333333</v>
      </c>
      <c r="G131" s="36">
        <v>1827.0666666666666</v>
      </c>
      <c r="H131" s="36">
        <v>1966.9666666666667</v>
      </c>
      <c r="I131" s="36">
        <v>1992.9333333333334</v>
      </c>
      <c r="J131" s="36">
        <v>2036.9166666666667</v>
      </c>
      <c r="K131" s="31">
        <v>1948.95</v>
      </c>
      <c r="L131" s="31">
        <v>1879</v>
      </c>
      <c r="M131" s="31">
        <v>1.94126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937.05</v>
      </c>
      <c r="D132" s="36">
        <v>938.35</v>
      </c>
      <c r="E132" s="36">
        <v>929.7</v>
      </c>
      <c r="F132" s="36">
        <v>922.35</v>
      </c>
      <c r="G132" s="36">
        <v>913.7</v>
      </c>
      <c r="H132" s="36">
        <v>945.7</v>
      </c>
      <c r="I132" s="36">
        <v>954.34999999999991</v>
      </c>
      <c r="J132" s="36">
        <v>961.7</v>
      </c>
      <c r="K132" s="31">
        <v>947</v>
      </c>
      <c r="L132" s="31">
        <v>931</v>
      </c>
      <c r="M132" s="31">
        <v>16.348269999999999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1697.55</v>
      </c>
      <c r="D133" s="36">
        <v>1705.8833333333332</v>
      </c>
      <c r="E133" s="36">
        <v>1683.5166666666664</v>
      </c>
      <c r="F133" s="36">
        <v>1669.4833333333331</v>
      </c>
      <c r="G133" s="36">
        <v>1647.1166666666663</v>
      </c>
      <c r="H133" s="36">
        <v>1719.9166666666665</v>
      </c>
      <c r="I133" s="36">
        <v>1742.2833333333333</v>
      </c>
      <c r="J133" s="36">
        <v>1756.3166666666666</v>
      </c>
      <c r="K133" s="31">
        <v>1728.25</v>
      </c>
      <c r="L133" s="31">
        <v>1691.85</v>
      </c>
      <c r="M133" s="31">
        <v>3.40943</v>
      </c>
      <c r="N133" s="1"/>
      <c r="O133" s="1"/>
    </row>
    <row r="134" spans="1:15" ht="12.75" customHeight="1">
      <c r="A134" s="33">
        <v>124</v>
      </c>
      <c r="B134" s="53" t="s">
        <v>789</v>
      </c>
      <c r="C134" s="31">
        <v>5954.4</v>
      </c>
      <c r="D134" s="36">
        <v>5970.1333333333323</v>
      </c>
      <c r="E134" s="36">
        <v>5908.3166666666648</v>
      </c>
      <c r="F134" s="36">
        <v>5862.2333333333327</v>
      </c>
      <c r="G134" s="36">
        <v>5800.4166666666652</v>
      </c>
      <c r="H134" s="36">
        <v>6016.2166666666644</v>
      </c>
      <c r="I134" s="36">
        <v>6078.0333333333319</v>
      </c>
      <c r="J134" s="36">
        <v>6124.1166666666641</v>
      </c>
      <c r="K134" s="31">
        <v>6031.95</v>
      </c>
      <c r="L134" s="31">
        <v>5924.05</v>
      </c>
      <c r="M134" s="31">
        <v>0.89181999999999995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1211.45</v>
      </c>
      <c r="D135" s="36">
        <v>1209.1666666666667</v>
      </c>
      <c r="E135" s="36">
        <v>1192.2833333333335</v>
      </c>
      <c r="F135" s="36">
        <v>1173.1166666666668</v>
      </c>
      <c r="G135" s="36">
        <v>1156.2333333333336</v>
      </c>
      <c r="H135" s="36">
        <v>1228.3333333333335</v>
      </c>
      <c r="I135" s="36">
        <v>1245.2166666666667</v>
      </c>
      <c r="J135" s="36">
        <v>1264.3833333333334</v>
      </c>
      <c r="K135" s="31">
        <v>1226.05</v>
      </c>
      <c r="L135" s="31">
        <v>1190</v>
      </c>
      <c r="M135" s="31">
        <v>1.45102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459.3</v>
      </c>
      <c r="D136" s="36">
        <v>461.78333333333336</v>
      </c>
      <c r="E136" s="36">
        <v>453.9666666666667</v>
      </c>
      <c r="F136" s="36">
        <v>448.63333333333333</v>
      </c>
      <c r="G136" s="36">
        <v>440.81666666666666</v>
      </c>
      <c r="H136" s="36">
        <v>467.11666666666673</v>
      </c>
      <c r="I136" s="36">
        <v>474.93333333333345</v>
      </c>
      <c r="J136" s="36">
        <v>480.26666666666677</v>
      </c>
      <c r="K136" s="31">
        <v>469.6</v>
      </c>
      <c r="L136" s="31">
        <v>456.45</v>
      </c>
      <c r="M136" s="31">
        <v>21.08614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3797.4</v>
      </c>
      <c r="D137" s="36">
        <v>3802.1</v>
      </c>
      <c r="E137" s="36">
        <v>3741.2999999999997</v>
      </c>
      <c r="F137" s="36">
        <v>3685.2</v>
      </c>
      <c r="G137" s="36">
        <v>3624.3999999999996</v>
      </c>
      <c r="H137" s="36">
        <v>3858.2</v>
      </c>
      <c r="I137" s="36">
        <v>3919</v>
      </c>
      <c r="J137" s="36">
        <v>3975.1</v>
      </c>
      <c r="K137" s="31">
        <v>3862.9</v>
      </c>
      <c r="L137" s="31">
        <v>3746</v>
      </c>
      <c r="M137" s="31">
        <v>3.93675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2079.9</v>
      </c>
      <c r="D138" s="36">
        <v>2068.8666666666663</v>
      </c>
      <c r="E138" s="36">
        <v>2022.7333333333327</v>
      </c>
      <c r="F138" s="36">
        <v>1965.5666666666664</v>
      </c>
      <c r="G138" s="36">
        <v>1919.4333333333327</v>
      </c>
      <c r="H138" s="36">
        <v>2126.0333333333328</v>
      </c>
      <c r="I138" s="36">
        <v>2172.166666666667</v>
      </c>
      <c r="J138" s="36">
        <v>2229.3333333333326</v>
      </c>
      <c r="K138" s="31">
        <v>2115</v>
      </c>
      <c r="L138" s="31">
        <v>2011.7</v>
      </c>
      <c r="M138" s="31">
        <v>9.8283799999999992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1098.2</v>
      </c>
      <c r="D139" s="36">
        <v>1108.3166666666666</v>
      </c>
      <c r="E139" s="36">
        <v>1078.1833333333332</v>
      </c>
      <c r="F139" s="36">
        <v>1058.1666666666665</v>
      </c>
      <c r="G139" s="36">
        <v>1028.0333333333331</v>
      </c>
      <c r="H139" s="36">
        <v>1128.3333333333333</v>
      </c>
      <c r="I139" s="36">
        <v>1158.4666666666665</v>
      </c>
      <c r="J139" s="36">
        <v>1178.4833333333333</v>
      </c>
      <c r="K139" s="31">
        <v>1138.45</v>
      </c>
      <c r="L139" s="31">
        <v>1088.3</v>
      </c>
      <c r="M139" s="31">
        <v>0.71328999999999998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824</v>
      </c>
      <c r="D140" s="36">
        <v>826.55000000000007</v>
      </c>
      <c r="E140" s="36">
        <v>817.70000000000016</v>
      </c>
      <c r="F140" s="36">
        <v>811.40000000000009</v>
      </c>
      <c r="G140" s="36">
        <v>802.55000000000018</v>
      </c>
      <c r="H140" s="36">
        <v>832.85000000000014</v>
      </c>
      <c r="I140" s="36">
        <v>841.7</v>
      </c>
      <c r="J140" s="36">
        <v>848.00000000000011</v>
      </c>
      <c r="K140" s="31">
        <v>835.4</v>
      </c>
      <c r="L140" s="31">
        <v>820.25</v>
      </c>
      <c r="M140" s="31">
        <v>15.437569999999999</v>
      </c>
      <c r="N140" s="1"/>
      <c r="O140" s="1"/>
    </row>
    <row r="141" spans="1:15" ht="12.75" customHeight="1">
      <c r="A141" s="33">
        <v>131</v>
      </c>
      <c r="B141" s="53" t="s">
        <v>846</v>
      </c>
      <c r="C141" s="31">
        <v>2752.05</v>
      </c>
      <c r="D141" s="36">
        <v>2761.5166666666664</v>
      </c>
      <c r="E141" s="36">
        <v>2708.5333333333328</v>
      </c>
      <c r="F141" s="36">
        <v>2665.0166666666664</v>
      </c>
      <c r="G141" s="36">
        <v>2612.0333333333328</v>
      </c>
      <c r="H141" s="36">
        <v>2805.0333333333328</v>
      </c>
      <c r="I141" s="36">
        <v>2858.0166666666664</v>
      </c>
      <c r="J141" s="36">
        <v>2901.5333333333328</v>
      </c>
      <c r="K141" s="31">
        <v>2814.5</v>
      </c>
      <c r="L141" s="31">
        <v>2718</v>
      </c>
      <c r="M141" s="31">
        <v>1.19381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663.9</v>
      </c>
      <c r="D142" s="36">
        <v>665.80000000000007</v>
      </c>
      <c r="E142" s="36">
        <v>660.10000000000014</v>
      </c>
      <c r="F142" s="36">
        <v>656.30000000000007</v>
      </c>
      <c r="G142" s="36">
        <v>650.60000000000014</v>
      </c>
      <c r="H142" s="36">
        <v>669.60000000000014</v>
      </c>
      <c r="I142" s="36">
        <v>675.30000000000018</v>
      </c>
      <c r="J142" s="36">
        <v>679.10000000000014</v>
      </c>
      <c r="K142" s="31">
        <v>671.5</v>
      </c>
      <c r="L142" s="31">
        <v>662</v>
      </c>
      <c r="M142" s="31">
        <v>31.344560000000001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1898.85</v>
      </c>
      <c r="D143" s="36">
        <v>1892.9666666666665</v>
      </c>
      <c r="E143" s="36">
        <v>1880.9333333333329</v>
      </c>
      <c r="F143" s="36">
        <v>1863.0166666666664</v>
      </c>
      <c r="G143" s="36">
        <v>1850.9833333333329</v>
      </c>
      <c r="H143" s="36">
        <v>1910.883333333333</v>
      </c>
      <c r="I143" s="36">
        <v>1922.9166666666663</v>
      </c>
      <c r="J143" s="36">
        <v>1940.833333333333</v>
      </c>
      <c r="K143" s="31">
        <v>1905</v>
      </c>
      <c r="L143" s="31">
        <v>1875.05</v>
      </c>
      <c r="M143" s="31">
        <v>2.7980900000000002</v>
      </c>
      <c r="N143" s="1"/>
      <c r="O143" s="1"/>
    </row>
    <row r="144" spans="1:15" ht="12.75" customHeight="1">
      <c r="A144" s="33">
        <v>134</v>
      </c>
      <c r="B144" s="53" t="s">
        <v>790</v>
      </c>
      <c r="C144" s="31">
        <v>2696.2</v>
      </c>
      <c r="D144" s="36">
        <v>2706.0666666666666</v>
      </c>
      <c r="E144" s="36">
        <v>2680.1333333333332</v>
      </c>
      <c r="F144" s="36">
        <v>2664.0666666666666</v>
      </c>
      <c r="G144" s="36">
        <v>2638.1333333333332</v>
      </c>
      <c r="H144" s="36">
        <v>2722.1333333333332</v>
      </c>
      <c r="I144" s="36">
        <v>2748.0666666666666</v>
      </c>
      <c r="J144" s="36">
        <v>2764.1333333333332</v>
      </c>
      <c r="K144" s="31">
        <v>2732</v>
      </c>
      <c r="L144" s="31">
        <v>2690</v>
      </c>
      <c r="M144" s="31">
        <v>0.83260000000000001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1023.85</v>
      </c>
      <c r="D145" s="36">
        <v>1034.6000000000001</v>
      </c>
      <c r="E145" s="36">
        <v>1001.4500000000003</v>
      </c>
      <c r="F145" s="36">
        <v>979.05000000000018</v>
      </c>
      <c r="G145" s="36">
        <v>945.90000000000032</v>
      </c>
      <c r="H145" s="36">
        <v>1057.0000000000002</v>
      </c>
      <c r="I145" s="36">
        <v>1090.1500000000003</v>
      </c>
      <c r="J145" s="36">
        <v>1112.5500000000002</v>
      </c>
      <c r="K145" s="31">
        <v>1067.75</v>
      </c>
      <c r="L145" s="31">
        <v>1012.2</v>
      </c>
      <c r="M145" s="31">
        <v>7.9843700000000002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2919.3</v>
      </c>
      <c r="D146" s="36">
        <v>2940.1666666666665</v>
      </c>
      <c r="E146" s="36">
        <v>2892.333333333333</v>
      </c>
      <c r="F146" s="36">
        <v>2865.3666666666663</v>
      </c>
      <c r="G146" s="36">
        <v>2817.5333333333328</v>
      </c>
      <c r="H146" s="36">
        <v>2967.1333333333332</v>
      </c>
      <c r="I146" s="36">
        <v>3014.9666666666662</v>
      </c>
      <c r="J146" s="36">
        <v>3041.9333333333334</v>
      </c>
      <c r="K146" s="31">
        <v>2988</v>
      </c>
      <c r="L146" s="31">
        <v>2913.2</v>
      </c>
      <c r="M146" s="31">
        <v>1.3045100000000001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410.45</v>
      </c>
      <c r="D147" s="36">
        <v>412.08333333333331</v>
      </c>
      <c r="E147" s="36">
        <v>405.41666666666663</v>
      </c>
      <c r="F147" s="36">
        <v>400.38333333333333</v>
      </c>
      <c r="G147" s="36">
        <v>393.71666666666664</v>
      </c>
      <c r="H147" s="36">
        <v>417.11666666666662</v>
      </c>
      <c r="I147" s="36">
        <v>423.78333333333325</v>
      </c>
      <c r="J147" s="36">
        <v>428.81666666666661</v>
      </c>
      <c r="K147" s="31">
        <v>418.75</v>
      </c>
      <c r="L147" s="31">
        <v>407.05</v>
      </c>
      <c r="M147" s="31">
        <v>8.6026000000000007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188.94</v>
      </c>
      <c r="D148" s="36">
        <v>189.15</v>
      </c>
      <c r="E148" s="36">
        <v>187.3</v>
      </c>
      <c r="F148" s="36">
        <v>185.66</v>
      </c>
      <c r="G148" s="36">
        <v>183.81</v>
      </c>
      <c r="H148" s="36">
        <v>190.79000000000002</v>
      </c>
      <c r="I148" s="36">
        <v>192.64</v>
      </c>
      <c r="J148" s="36">
        <v>194.28000000000003</v>
      </c>
      <c r="K148" s="31">
        <v>191</v>
      </c>
      <c r="L148" s="31">
        <v>187.51</v>
      </c>
      <c r="M148" s="31">
        <v>26.200959999999998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5439.3</v>
      </c>
      <c r="D149" s="36">
        <v>5429.75</v>
      </c>
      <c r="E149" s="36">
        <v>5389.6</v>
      </c>
      <c r="F149" s="36">
        <v>5339.9000000000005</v>
      </c>
      <c r="G149" s="36">
        <v>5299.7500000000009</v>
      </c>
      <c r="H149" s="36">
        <v>5479.45</v>
      </c>
      <c r="I149" s="36">
        <v>5519.5999999999995</v>
      </c>
      <c r="J149" s="36">
        <v>5569.2999999999993</v>
      </c>
      <c r="K149" s="31">
        <v>5469.9</v>
      </c>
      <c r="L149" s="31">
        <v>5380.05</v>
      </c>
      <c r="M149" s="31">
        <v>5.9568899999999996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12724.3</v>
      </c>
      <c r="D150" s="36">
        <v>12727.033333333333</v>
      </c>
      <c r="E150" s="36">
        <v>12477.266666666666</v>
      </c>
      <c r="F150" s="36">
        <v>12230.233333333334</v>
      </c>
      <c r="G150" s="36">
        <v>11980.466666666667</v>
      </c>
      <c r="H150" s="36">
        <v>12974.066666666666</v>
      </c>
      <c r="I150" s="36">
        <v>13223.833333333332</v>
      </c>
      <c r="J150" s="36">
        <v>13470.866666666665</v>
      </c>
      <c r="K150" s="31">
        <v>12976.8</v>
      </c>
      <c r="L150" s="31">
        <v>12480</v>
      </c>
      <c r="M150" s="31">
        <v>6.1410499999999999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3396.15</v>
      </c>
      <c r="D151" s="36">
        <v>3395.2833333333328</v>
      </c>
      <c r="E151" s="36">
        <v>3381.0666666666657</v>
      </c>
      <c r="F151" s="36">
        <v>3365.9833333333327</v>
      </c>
      <c r="G151" s="36">
        <v>3351.7666666666655</v>
      </c>
      <c r="H151" s="36">
        <v>3410.3666666666659</v>
      </c>
      <c r="I151" s="36">
        <v>3424.583333333333</v>
      </c>
      <c r="J151" s="36">
        <v>3439.6666666666661</v>
      </c>
      <c r="K151" s="31">
        <v>3409.5</v>
      </c>
      <c r="L151" s="31">
        <v>3380.2</v>
      </c>
      <c r="M151" s="31">
        <v>0.74231000000000003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6612.5</v>
      </c>
      <c r="D152" s="36">
        <v>6652.583333333333</v>
      </c>
      <c r="E152" s="36">
        <v>6555.8166666666657</v>
      </c>
      <c r="F152" s="36">
        <v>6499.1333333333323</v>
      </c>
      <c r="G152" s="36">
        <v>6402.366666666665</v>
      </c>
      <c r="H152" s="36">
        <v>6709.2666666666664</v>
      </c>
      <c r="I152" s="36">
        <v>6806.0333333333347</v>
      </c>
      <c r="J152" s="36">
        <v>6862.7166666666672</v>
      </c>
      <c r="K152" s="31">
        <v>6749.35</v>
      </c>
      <c r="L152" s="31">
        <v>6595.9</v>
      </c>
      <c r="M152" s="31">
        <v>3.66744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816.55</v>
      </c>
      <c r="D153" s="36">
        <v>825.36666666666667</v>
      </c>
      <c r="E153" s="36">
        <v>804.2833333333333</v>
      </c>
      <c r="F153" s="36">
        <v>792.01666666666665</v>
      </c>
      <c r="G153" s="36">
        <v>770.93333333333328</v>
      </c>
      <c r="H153" s="36">
        <v>837.63333333333333</v>
      </c>
      <c r="I153" s="36">
        <v>858.71666666666658</v>
      </c>
      <c r="J153" s="36">
        <v>870.98333333333335</v>
      </c>
      <c r="K153" s="31">
        <v>846.45</v>
      </c>
      <c r="L153" s="31">
        <v>813.1</v>
      </c>
      <c r="M153" s="31">
        <v>2.5806499999999999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382.55</v>
      </c>
      <c r="D154" s="36">
        <v>384.91666666666669</v>
      </c>
      <c r="E154" s="36">
        <v>376.83333333333337</v>
      </c>
      <c r="F154" s="36">
        <v>371.11666666666667</v>
      </c>
      <c r="G154" s="36">
        <v>363.03333333333336</v>
      </c>
      <c r="H154" s="36">
        <v>390.63333333333338</v>
      </c>
      <c r="I154" s="36">
        <v>398.71666666666675</v>
      </c>
      <c r="J154" s="36">
        <v>404.43333333333339</v>
      </c>
      <c r="K154" s="31">
        <v>393</v>
      </c>
      <c r="L154" s="31">
        <v>379.2</v>
      </c>
      <c r="M154" s="31">
        <v>3.32436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251.33</v>
      </c>
      <c r="D155" s="36">
        <v>253.37</v>
      </c>
      <c r="E155" s="36">
        <v>248.21000000000004</v>
      </c>
      <c r="F155" s="36">
        <v>245.09000000000003</v>
      </c>
      <c r="G155" s="36">
        <v>239.93000000000006</v>
      </c>
      <c r="H155" s="36">
        <v>256.49</v>
      </c>
      <c r="I155" s="36">
        <v>261.64999999999998</v>
      </c>
      <c r="J155" s="36">
        <v>264.77</v>
      </c>
      <c r="K155" s="31">
        <v>258.52999999999997</v>
      </c>
      <c r="L155" s="31">
        <v>250.25</v>
      </c>
      <c r="M155" s="31">
        <v>12.210330000000001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41.79</v>
      </c>
      <c r="D156" s="36">
        <v>42.173333333333332</v>
      </c>
      <c r="E156" s="36">
        <v>41.226666666666667</v>
      </c>
      <c r="F156" s="36">
        <v>40.663333333333334</v>
      </c>
      <c r="G156" s="36">
        <v>39.716666666666669</v>
      </c>
      <c r="H156" s="36">
        <v>42.736666666666665</v>
      </c>
      <c r="I156" s="36">
        <v>43.683333333333323</v>
      </c>
      <c r="J156" s="36">
        <v>44.246666666666663</v>
      </c>
      <c r="K156" s="31">
        <v>43.12</v>
      </c>
      <c r="L156" s="31">
        <v>41.61</v>
      </c>
      <c r="M156" s="31">
        <v>112.93756999999999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4726.6499999999996</v>
      </c>
      <c r="D157" s="36">
        <v>4736.05</v>
      </c>
      <c r="E157" s="36">
        <v>4692.6000000000004</v>
      </c>
      <c r="F157" s="36">
        <v>4658.55</v>
      </c>
      <c r="G157" s="36">
        <v>4615.1000000000004</v>
      </c>
      <c r="H157" s="36">
        <v>4770.1000000000004</v>
      </c>
      <c r="I157" s="36">
        <v>4813.5499999999993</v>
      </c>
      <c r="J157" s="36">
        <v>4847.6000000000004</v>
      </c>
      <c r="K157" s="31">
        <v>4779.5</v>
      </c>
      <c r="L157" s="31">
        <v>4702</v>
      </c>
      <c r="M157" s="31">
        <v>3.8421400000000001</v>
      </c>
      <c r="N157" s="1"/>
      <c r="O157" s="1"/>
    </row>
    <row r="158" spans="1:15" ht="12.75" customHeight="1">
      <c r="A158" s="33">
        <v>148</v>
      </c>
      <c r="B158" s="53" t="s">
        <v>847</v>
      </c>
      <c r="C158" s="31">
        <v>617.29999999999995</v>
      </c>
      <c r="D158" s="36">
        <v>627.83333333333337</v>
      </c>
      <c r="E158" s="36">
        <v>603.9666666666667</v>
      </c>
      <c r="F158" s="36">
        <v>590.63333333333333</v>
      </c>
      <c r="G158" s="36">
        <v>566.76666666666665</v>
      </c>
      <c r="H158" s="36">
        <v>641.16666666666674</v>
      </c>
      <c r="I158" s="36">
        <v>665.0333333333333</v>
      </c>
      <c r="J158" s="36">
        <v>678.36666666666679</v>
      </c>
      <c r="K158" s="31">
        <v>651.70000000000005</v>
      </c>
      <c r="L158" s="31">
        <v>614.5</v>
      </c>
      <c r="M158" s="31">
        <v>2.8852899999999999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726</v>
      </c>
      <c r="D159" s="36">
        <v>727.33333333333337</v>
      </c>
      <c r="E159" s="36">
        <v>714.66666666666674</v>
      </c>
      <c r="F159" s="36">
        <v>703.33333333333337</v>
      </c>
      <c r="G159" s="36">
        <v>690.66666666666674</v>
      </c>
      <c r="H159" s="36">
        <v>738.66666666666674</v>
      </c>
      <c r="I159" s="36">
        <v>751.33333333333348</v>
      </c>
      <c r="J159" s="36">
        <v>762.66666666666674</v>
      </c>
      <c r="K159" s="31">
        <v>740</v>
      </c>
      <c r="L159" s="31">
        <v>716</v>
      </c>
      <c r="M159" s="31">
        <v>6.5092800000000004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814</v>
      </c>
      <c r="D160" s="36">
        <v>817.23333333333323</v>
      </c>
      <c r="E160" s="36">
        <v>807.46666666666647</v>
      </c>
      <c r="F160" s="36">
        <v>800.93333333333328</v>
      </c>
      <c r="G160" s="36">
        <v>791.16666666666652</v>
      </c>
      <c r="H160" s="36">
        <v>823.76666666666642</v>
      </c>
      <c r="I160" s="36">
        <v>833.53333333333308</v>
      </c>
      <c r="J160" s="36">
        <v>840.06666666666638</v>
      </c>
      <c r="K160" s="31">
        <v>827</v>
      </c>
      <c r="L160" s="31">
        <v>810.7</v>
      </c>
      <c r="M160" s="31">
        <v>2.2218100000000001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2448.6999999999998</v>
      </c>
      <c r="D161" s="36">
        <v>2469.4333333333329</v>
      </c>
      <c r="E161" s="36">
        <v>2414.266666666666</v>
      </c>
      <c r="F161" s="36">
        <v>2379.833333333333</v>
      </c>
      <c r="G161" s="36">
        <v>2324.6666666666661</v>
      </c>
      <c r="H161" s="36">
        <v>2503.8666666666659</v>
      </c>
      <c r="I161" s="36">
        <v>2559.0333333333328</v>
      </c>
      <c r="J161" s="36">
        <v>2593.4666666666658</v>
      </c>
      <c r="K161" s="31">
        <v>2524.6</v>
      </c>
      <c r="L161" s="31">
        <v>2435</v>
      </c>
      <c r="M161" s="31">
        <v>0.42481000000000002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210.31</v>
      </c>
      <c r="D162" s="36">
        <v>211.30333333333331</v>
      </c>
      <c r="E162" s="36">
        <v>208.25666666666663</v>
      </c>
      <c r="F162" s="36">
        <v>206.20333333333332</v>
      </c>
      <c r="G162" s="36">
        <v>203.15666666666664</v>
      </c>
      <c r="H162" s="36">
        <v>213.35666666666663</v>
      </c>
      <c r="I162" s="36">
        <v>216.40333333333331</v>
      </c>
      <c r="J162" s="36">
        <v>218.45666666666662</v>
      </c>
      <c r="K162" s="31">
        <v>214.35</v>
      </c>
      <c r="L162" s="31">
        <v>209.25</v>
      </c>
      <c r="M162" s="31">
        <v>38.802210000000002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81.459999999999994</v>
      </c>
      <c r="D163" s="36">
        <v>82.103333333333339</v>
      </c>
      <c r="E163" s="36">
        <v>80.616666666666674</v>
      </c>
      <c r="F163" s="36">
        <v>79.773333333333341</v>
      </c>
      <c r="G163" s="36">
        <v>78.286666666666676</v>
      </c>
      <c r="H163" s="36">
        <v>82.946666666666673</v>
      </c>
      <c r="I163" s="36">
        <v>84.433333333333323</v>
      </c>
      <c r="J163" s="36">
        <v>85.276666666666671</v>
      </c>
      <c r="K163" s="31">
        <v>83.59</v>
      </c>
      <c r="L163" s="31">
        <v>81.260000000000005</v>
      </c>
      <c r="M163" s="31">
        <v>45.758749999999999</v>
      </c>
      <c r="N163" s="1"/>
      <c r="O163" s="1"/>
    </row>
    <row r="164" spans="1:15" ht="12.75" customHeight="1">
      <c r="A164" s="33">
        <v>154</v>
      </c>
      <c r="B164" s="53" t="s">
        <v>791</v>
      </c>
      <c r="C164" s="31">
        <v>1452.7</v>
      </c>
      <c r="D164" s="36">
        <v>1455.7666666666667</v>
      </c>
      <c r="E164" s="36">
        <v>1431.9333333333334</v>
      </c>
      <c r="F164" s="36">
        <v>1411.1666666666667</v>
      </c>
      <c r="G164" s="36">
        <v>1387.3333333333335</v>
      </c>
      <c r="H164" s="36">
        <v>1476.5333333333333</v>
      </c>
      <c r="I164" s="36">
        <v>1500.3666666666668</v>
      </c>
      <c r="J164" s="36">
        <v>1521.1333333333332</v>
      </c>
      <c r="K164" s="31">
        <v>1479.6</v>
      </c>
      <c r="L164" s="31">
        <v>1435</v>
      </c>
      <c r="M164" s="31">
        <v>1.0657099999999999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3761.55</v>
      </c>
      <c r="D165" s="36">
        <v>3764.75</v>
      </c>
      <c r="E165" s="36">
        <v>3731.95</v>
      </c>
      <c r="F165" s="36">
        <v>3702.35</v>
      </c>
      <c r="G165" s="36">
        <v>3669.5499999999997</v>
      </c>
      <c r="H165" s="36">
        <v>3794.35</v>
      </c>
      <c r="I165" s="36">
        <v>3827.15</v>
      </c>
      <c r="J165" s="36">
        <v>3856.75</v>
      </c>
      <c r="K165" s="31">
        <v>3797.55</v>
      </c>
      <c r="L165" s="31">
        <v>3735.15</v>
      </c>
      <c r="M165" s="31">
        <v>2.1080000000000001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472.2</v>
      </c>
      <c r="D166" s="36">
        <v>475.66666666666669</v>
      </c>
      <c r="E166" s="36">
        <v>466.63333333333338</v>
      </c>
      <c r="F166" s="36">
        <v>461.06666666666672</v>
      </c>
      <c r="G166" s="36">
        <v>452.03333333333342</v>
      </c>
      <c r="H166" s="36">
        <v>481.23333333333335</v>
      </c>
      <c r="I166" s="36">
        <v>490.26666666666665</v>
      </c>
      <c r="J166" s="36">
        <v>495.83333333333331</v>
      </c>
      <c r="K166" s="31">
        <v>484.7</v>
      </c>
      <c r="L166" s="31">
        <v>470.1</v>
      </c>
      <c r="M166" s="31">
        <v>22.358250000000002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578.1</v>
      </c>
      <c r="D167" s="36">
        <v>583.13333333333333</v>
      </c>
      <c r="E167" s="36">
        <v>569.26666666666665</v>
      </c>
      <c r="F167" s="36">
        <v>560.43333333333328</v>
      </c>
      <c r="G167" s="36">
        <v>546.56666666666661</v>
      </c>
      <c r="H167" s="36">
        <v>591.9666666666667</v>
      </c>
      <c r="I167" s="36">
        <v>605.83333333333326</v>
      </c>
      <c r="J167" s="36">
        <v>614.66666666666674</v>
      </c>
      <c r="K167" s="31">
        <v>597</v>
      </c>
      <c r="L167" s="31">
        <v>574.29999999999995</v>
      </c>
      <c r="M167" s="31">
        <v>5.5217999999999998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211.93</v>
      </c>
      <c r="D168" s="36">
        <v>213.01666666666665</v>
      </c>
      <c r="E168" s="36">
        <v>209.52333333333331</v>
      </c>
      <c r="F168" s="36">
        <v>207.11666666666667</v>
      </c>
      <c r="G168" s="36">
        <v>203.62333333333333</v>
      </c>
      <c r="H168" s="36">
        <v>215.42333333333329</v>
      </c>
      <c r="I168" s="36">
        <v>218.91666666666663</v>
      </c>
      <c r="J168" s="36">
        <v>221.32333333333327</v>
      </c>
      <c r="K168" s="31">
        <v>216.51</v>
      </c>
      <c r="L168" s="31">
        <v>210.61</v>
      </c>
      <c r="M168" s="31">
        <v>43.121180000000003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183.18</v>
      </c>
      <c r="D169" s="36">
        <v>184.15333333333334</v>
      </c>
      <c r="E169" s="36">
        <v>181.62666666666667</v>
      </c>
      <c r="F169" s="36">
        <v>180.07333333333332</v>
      </c>
      <c r="G169" s="36">
        <v>177.54666666666665</v>
      </c>
      <c r="H169" s="36">
        <v>185.70666666666668</v>
      </c>
      <c r="I169" s="36">
        <v>188.23333333333338</v>
      </c>
      <c r="J169" s="36">
        <v>189.78666666666669</v>
      </c>
      <c r="K169" s="31">
        <v>186.68</v>
      </c>
      <c r="L169" s="31">
        <v>182.6</v>
      </c>
      <c r="M169" s="31">
        <v>68.171800000000005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973.5</v>
      </c>
      <c r="D170" s="36">
        <v>990.23333333333323</v>
      </c>
      <c r="E170" s="36">
        <v>952.26666666666642</v>
      </c>
      <c r="F170" s="36">
        <v>931.03333333333319</v>
      </c>
      <c r="G170" s="36">
        <v>893.06666666666638</v>
      </c>
      <c r="H170" s="36">
        <v>1011.4666666666665</v>
      </c>
      <c r="I170" s="36">
        <v>1049.4333333333334</v>
      </c>
      <c r="J170" s="36">
        <v>1070.6666666666665</v>
      </c>
      <c r="K170" s="31">
        <v>1028.2</v>
      </c>
      <c r="L170" s="31">
        <v>969</v>
      </c>
      <c r="M170" s="31">
        <v>7.1452400000000003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5294.75</v>
      </c>
      <c r="D171" s="36">
        <v>5322.3</v>
      </c>
      <c r="E171" s="36">
        <v>5245.6</v>
      </c>
      <c r="F171" s="36">
        <v>5196.45</v>
      </c>
      <c r="G171" s="36">
        <v>5119.75</v>
      </c>
      <c r="H171" s="36">
        <v>5371.4500000000007</v>
      </c>
      <c r="I171" s="36">
        <v>5448.15</v>
      </c>
      <c r="J171" s="36">
        <v>5497.3000000000011</v>
      </c>
      <c r="K171" s="31">
        <v>5399</v>
      </c>
      <c r="L171" s="31">
        <v>5273.15</v>
      </c>
      <c r="M171" s="31">
        <v>0.14721999999999999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1379.95</v>
      </c>
      <c r="D172" s="36">
        <v>1382.7</v>
      </c>
      <c r="E172" s="36">
        <v>1368.75</v>
      </c>
      <c r="F172" s="36">
        <v>1357.55</v>
      </c>
      <c r="G172" s="36">
        <v>1343.6</v>
      </c>
      <c r="H172" s="36">
        <v>1393.9</v>
      </c>
      <c r="I172" s="36">
        <v>1407.8500000000004</v>
      </c>
      <c r="J172" s="36">
        <v>1419.0500000000002</v>
      </c>
      <c r="K172" s="31">
        <v>1396.65</v>
      </c>
      <c r="L172" s="31">
        <v>1371.5</v>
      </c>
      <c r="M172" s="31">
        <v>0.79891999999999996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310.64999999999998</v>
      </c>
      <c r="D173" s="36">
        <v>311.23333333333335</v>
      </c>
      <c r="E173" s="36">
        <v>307.41666666666669</v>
      </c>
      <c r="F173" s="36">
        <v>304.18333333333334</v>
      </c>
      <c r="G173" s="36">
        <v>300.36666666666667</v>
      </c>
      <c r="H173" s="36">
        <v>314.4666666666667</v>
      </c>
      <c r="I173" s="36">
        <v>318.2833333333333</v>
      </c>
      <c r="J173" s="36">
        <v>321.51666666666671</v>
      </c>
      <c r="K173" s="31">
        <v>315.05</v>
      </c>
      <c r="L173" s="31">
        <v>308</v>
      </c>
      <c r="M173" s="31">
        <v>4.9850199999999996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319.35000000000002</v>
      </c>
      <c r="D174" s="36">
        <v>323.15000000000003</v>
      </c>
      <c r="E174" s="36">
        <v>313.20000000000005</v>
      </c>
      <c r="F174" s="36">
        <v>307.05</v>
      </c>
      <c r="G174" s="36">
        <v>297.10000000000002</v>
      </c>
      <c r="H174" s="36">
        <v>329.30000000000007</v>
      </c>
      <c r="I174" s="36">
        <v>339.25</v>
      </c>
      <c r="J174" s="36">
        <v>345.40000000000009</v>
      </c>
      <c r="K174" s="31">
        <v>333.1</v>
      </c>
      <c r="L174" s="31">
        <v>317</v>
      </c>
      <c r="M174" s="31">
        <v>44.972329999999999</v>
      </c>
      <c r="N174" s="1"/>
      <c r="O174" s="1"/>
    </row>
    <row r="175" spans="1:15" ht="12.75" customHeight="1">
      <c r="A175" s="33">
        <v>165</v>
      </c>
      <c r="B175" s="53" t="s">
        <v>792</v>
      </c>
      <c r="C175" s="31">
        <v>742.85</v>
      </c>
      <c r="D175" s="36">
        <v>741.63333333333321</v>
      </c>
      <c r="E175" s="36">
        <v>733.26666666666642</v>
      </c>
      <c r="F175" s="36">
        <v>723.68333333333317</v>
      </c>
      <c r="G175" s="36">
        <v>715.31666666666638</v>
      </c>
      <c r="H175" s="36">
        <v>751.21666666666647</v>
      </c>
      <c r="I175" s="36">
        <v>759.58333333333326</v>
      </c>
      <c r="J175" s="36">
        <v>769.16666666666652</v>
      </c>
      <c r="K175" s="31">
        <v>750</v>
      </c>
      <c r="L175" s="31">
        <v>732.05</v>
      </c>
      <c r="M175" s="31">
        <v>3.93255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567.04999999999995</v>
      </c>
      <c r="D176" s="36">
        <v>567.7833333333333</v>
      </c>
      <c r="E176" s="36">
        <v>558.61666666666656</v>
      </c>
      <c r="F176" s="36">
        <v>550.18333333333328</v>
      </c>
      <c r="G176" s="36">
        <v>541.01666666666654</v>
      </c>
      <c r="H176" s="36">
        <v>576.21666666666658</v>
      </c>
      <c r="I176" s="36">
        <v>585.38333333333333</v>
      </c>
      <c r="J176" s="36">
        <v>593.81666666666661</v>
      </c>
      <c r="K176" s="31">
        <v>576.95000000000005</v>
      </c>
      <c r="L176" s="31">
        <v>559.35</v>
      </c>
      <c r="M176" s="31">
        <v>15.32277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217.19</v>
      </c>
      <c r="D177" s="36">
        <v>217.81666666666669</v>
      </c>
      <c r="E177" s="36">
        <v>214.37333333333339</v>
      </c>
      <c r="F177" s="36">
        <v>211.5566666666667</v>
      </c>
      <c r="G177" s="36">
        <v>208.1133333333334</v>
      </c>
      <c r="H177" s="36">
        <v>220.63333333333338</v>
      </c>
      <c r="I177" s="36">
        <v>224.07666666666671</v>
      </c>
      <c r="J177" s="36">
        <v>226.89333333333337</v>
      </c>
      <c r="K177" s="31">
        <v>221.26</v>
      </c>
      <c r="L177" s="31">
        <v>215</v>
      </c>
      <c r="M177" s="31">
        <v>127.0902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1420.4</v>
      </c>
      <c r="D178" s="36">
        <v>1419.6333333333332</v>
      </c>
      <c r="E178" s="36">
        <v>1405.7666666666664</v>
      </c>
      <c r="F178" s="36">
        <v>1391.1333333333332</v>
      </c>
      <c r="G178" s="36">
        <v>1377.2666666666664</v>
      </c>
      <c r="H178" s="36">
        <v>1434.2666666666664</v>
      </c>
      <c r="I178" s="36">
        <v>1448.1333333333332</v>
      </c>
      <c r="J178" s="36">
        <v>1462.7666666666664</v>
      </c>
      <c r="K178" s="31">
        <v>1433.5</v>
      </c>
      <c r="L178" s="31">
        <v>1405</v>
      </c>
      <c r="M178" s="31">
        <v>1.1812100000000001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92.54</v>
      </c>
      <c r="D179" s="36">
        <v>93.046666666666667</v>
      </c>
      <c r="E179" s="36">
        <v>91.693333333333328</v>
      </c>
      <c r="F179" s="36">
        <v>90.846666666666664</v>
      </c>
      <c r="G179" s="36">
        <v>89.493333333333325</v>
      </c>
      <c r="H179" s="36">
        <v>93.893333333333331</v>
      </c>
      <c r="I179" s="36">
        <v>95.246666666666655</v>
      </c>
      <c r="J179" s="36">
        <v>96.093333333333334</v>
      </c>
      <c r="K179" s="31">
        <v>94.4</v>
      </c>
      <c r="L179" s="31">
        <v>92.2</v>
      </c>
      <c r="M179" s="31">
        <v>206.36626999999999</v>
      </c>
      <c r="N179" s="1"/>
      <c r="O179" s="1"/>
    </row>
    <row r="180" spans="1:15" ht="12.75" customHeight="1">
      <c r="A180" s="33">
        <v>170</v>
      </c>
      <c r="B180" s="53" t="s">
        <v>779</v>
      </c>
      <c r="C180" s="31">
        <v>1757.15</v>
      </c>
      <c r="D180" s="36">
        <v>1769.3666666666668</v>
      </c>
      <c r="E180" s="36">
        <v>1742.7833333333335</v>
      </c>
      <c r="F180" s="36">
        <v>1728.4166666666667</v>
      </c>
      <c r="G180" s="36">
        <v>1701.8333333333335</v>
      </c>
      <c r="H180" s="36">
        <v>1783.7333333333336</v>
      </c>
      <c r="I180" s="36">
        <v>1810.3166666666666</v>
      </c>
      <c r="J180" s="36">
        <v>1824.6833333333336</v>
      </c>
      <c r="K180" s="31">
        <v>1795.95</v>
      </c>
      <c r="L180" s="31">
        <v>1755</v>
      </c>
      <c r="M180" s="31">
        <v>3.6480299999999999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385.05</v>
      </c>
      <c r="D181" s="36">
        <v>387.05</v>
      </c>
      <c r="E181" s="36">
        <v>381.45000000000005</v>
      </c>
      <c r="F181" s="36">
        <v>377.85</v>
      </c>
      <c r="G181" s="36">
        <v>372.25000000000006</v>
      </c>
      <c r="H181" s="36">
        <v>390.65000000000003</v>
      </c>
      <c r="I181" s="36">
        <v>396.25000000000006</v>
      </c>
      <c r="J181" s="36">
        <v>399.85</v>
      </c>
      <c r="K181" s="31">
        <v>392.65</v>
      </c>
      <c r="L181" s="31">
        <v>383.45</v>
      </c>
      <c r="M181" s="31">
        <v>9.9995700000000003</v>
      </c>
      <c r="N181" s="1"/>
      <c r="O181" s="1"/>
    </row>
    <row r="182" spans="1:15" ht="12.75" customHeight="1">
      <c r="A182" s="33">
        <v>172</v>
      </c>
      <c r="B182" s="53" t="s">
        <v>819</v>
      </c>
      <c r="C182" s="31">
        <v>8892.5499999999993</v>
      </c>
      <c r="D182" s="36">
        <v>8957.1999999999989</v>
      </c>
      <c r="E182" s="36">
        <v>8796.6499999999978</v>
      </c>
      <c r="F182" s="36">
        <v>8700.7499999999982</v>
      </c>
      <c r="G182" s="36">
        <v>8540.1999999999971</v>
      </c>
      <c r="H182" s="36">
        <v>9053.0999999999985</v>
      </c>
      <c r="I182" s="36">
        <v>9213.6499999999978</v>
      </c>
      <c r="J182" s="36">
        <v>9309.5499999999993</v>
      </c>
      <c r="K182" s="31">
        <v>9117.75</v>
      </c>
      <c r="L182" s="31">
        <v>8861.2999999999993</v>
      </c>
      <c r="M182" s="31">
        <v>0.31285000000000002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1888.2</v>
      </c>
      <c r="D183" s="36">
        <v>1904.55</v>
      </c>
      <c r="E183" s="36">
        <v>1863.1499999999999</v>
      </c>
      <c r="F183" s="36">
        <v>1838.1</v>
      </c>
      <c r="G183" s="36">
        <v>1796.6999999999998</v>
      </c>
      <c r="H183" s="36">
        <v>1929.6</v>
      </c>
      <c r="I183" s="36">
        <v>1971</v>
      </c>
      <c r="J183" s="36">
        <v>1996.05</v>
      </c>
      <c r="K183" s="31">
        <v>1945.95</v>
      </c>
      <c r="L183" s="31">
        <v>1879.5</v>
      </c>
      <c r="M183" s="31">
        <v>1.20885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2859.35</v>
      </c>
      <c r="D184" s="36">
        <v>2862.3000000000006</v>
      </c>
      <c r="E184" s="36">
        <v>2812.6000000000013</v>
      </c>
      <c r="F184" s="36">
        <v>2765.8500000000008</v>
      </c>
      <c r="G184" s="36">
        <v>2716.1500000000015</v>
      </c>
      <c r="H184" s="36">
        <v>2909.0500000000011</v>
      </c>
      <c r="I184" s="36">
        <v>2958.7500000000009</v>
      </c>
      <c r="J184" s="36">
        <v>3005.5000000000009</v>
      </c>
      <c r="K184" s="31">
        <v>2912</v>
      </c>
      <c r="L184" s="31">
        <v>2815.55</v>
      </c>
      <c r="M184" s="31">
        <v>1.1087100000000001</v>
      </c>
      <c r="N184" s="1"/>
      <c r="O184" s="1"/>
    </row>
    <row r="185" spans="1:15" ht="12.75" customHeight="1">
      <c r="A185" s="33">
        <v>175</v>
      </c>
      <c r="B185" s="53" t="s">
        <v>820</v>
      </c>
      <c r="C185" s="31">
        <v>1289.3</v>
      </c>
      <c r="D185" s="36">
        <v>1281.7666666666667</v>
      </c>
      <c r="E185" s="36">
        <v>1238.5333333333333</v>
      </c>
      <c r="F185" s="36">
        <v>1187.7666666666667</v>
      </c>
      <c r="G185" s="36">
        <v>1144.5333333333333</v>
      </c>
      <c r="H185" s="36">
        <v>1332.5333333333333</v>
      </c>
      <c r="I185" s="36">
        <v>1375.7666666666664</v>
      </c>
      <c r="J185" s="36">
        <v>1426.5333333333333</v>
      </c>
      <c r="K185" s="31">
        <v>1325</v>
      </c>
      <c r="L185" s="31">
        <v>1231</v>
      </c>
      <c r="M185" s="31">
        <v>7.8140700000000001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1725.65</v>
      </c>
      <c r="D186" s="36">
        <v>1728.2666666666667</v>
      </c>
      <c r="E186" s="36">
        <v>1712.5333333333333</v>
      </c>
      <c r="F186" s="36">
        <v>1699.4166666666667</v>
      </c>
      <c r="G186" s="36">
        <v>1683.6833333333334</v>
      </c>
      <c r="H186" s="36">
        <v>1741.3833333333332</v>
      </c>
      <c r="I186" s="36">
        <v>1757.1166666666663</v>
      </c>
      <c r="J186" s="36">
        <v>1770.2333333333331</v>
      </c>
      <c r="K186" s="31">
        <v>1744</v>
      </c>
      <c r="L186" s="31">
        <v>1715.15</v>
      </c>
      <c r="M186" s="31">
        <v>7.8870199999999997</v>
      </c>
      <c r="N186" s="1"/>
      <c r="O186" s="1"/>
    </row>
    <row r="187" spans="1:15" ht="12.75" customHeight="1">
      <c r="A187" s="33">
        <v>177</v>
      </c>
      <c r="B187" s="53" t="s">
        <v>795</v>
      </c>
      <c r="C187" s="31">
        <v>1117.5</v>
      </c>
      <c r="D187" s="36">
        <v>1124.9166666666667</v>
      </c>
      <c r="E187" s="36">
        <v>1107.6333333333334</v>
      </c>
      <c r="F187" s="36">
        <v>1097.7666666666667</v>
      </c>
      <c r="G187" s="36">
        <v>1080.4833333333333</v>
      </c>
      <c r="H187" s="36">
        <v>1134.7833333333335</v>
      </c>
      <c r="I187" s="36">
        <v>1152.0666666666668</v>
      </c>
      <c r="J187" s="36">
        <v>1161.9333333333336</v>
      </c>
      <c r="K187" s="31">
        <v>1142.2</v>
      </c>
      <c r="L187" s="31">
        <v>1115.05</v>
      </c>
      <c r="M187" s="31">
        <v>2.7338800000000001</v>
      </c>
      <c r="N187" s="1"/>
      <c r="O187" s="1"/>
    </row>
    <row r="188" spans="1:15" ht="12.75" customHeight="1">
      <c r="A188" s="33">
        <v>178</v>
      </c>
      <c r="B188" s="53" t="s">
        <v>821</v>
      </c>
      <c r="C188" s="31">
        <v>912.35</v>
      </c>
      <c r="D188" s="36">
        <v>915.08333333333337</v>
      </c>
      <c r="E188" s="36">
        <v>907.36666666666679</v>
      </c>
      <c r="F188" s="36">
        <v>902.38333333333344</v>
      </c>
      <c r="G188" s="36">
        <v>894.66666666666686</v>
      </c>
      <c r="H188" s="36">
        <v>920.06666666666672</v>
      </c>
      <c r="I188" s="36">
        <v>927.78333333333319</v>
      </c>
      <c r="J188" s="36">
        <v>932.76666666666665</v>
      </c>
      <c r="K188" s="31">
        <v>922.8</v>
      </c>
      <c r="L188" s="31">
        <v>910.1</v>
      </c>
      <c r="M188" s="31">
        <v>1.3164400000000001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6614.7</v>
      </c>
      <c r="D189" s="36">
        <v>6678.2333333333336</v>
      </c>
      <c r="E189" s="36">
        <v>6536.4666666666672</v>
      </c>
      <c r="F189" s="36">
        <v>6458.2333333333336</v>
      </c>
      <c r="G189" s="36">
        <v>6316.4666666666672</v>
      </c>
      <c r="H189" s="36">
        <v>6756.4666666666672</v>
      </c>
      <c r="I189" s="36">
        <v>6898.2333333333336</v>
      </c>
      <c r="J189" s="36">
        <v>6976.4666666666672</v>
      </c>
      <c r="K189" s="31">
        <v>6820</v>
      </c>
      <c r="L189" s="31">
        <v>6600</v>
      </c>
      <c r="M189" s="31">
        <v>1.2484999999999999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1499.95</v>
      </c>
      <c r="D190" s="36">
        <v>1512.3333333333333</v>
      </c>
      <c r="E190" s="36">
        <v>1482.8166666666666</v>
      </c>
      <c r="F190" s="36">
        <v>1465.6833333333334</v>
      </c>
      <c r="G190" s="36">
        <v>1436.1666666666667</v>
      </c>
      <c r="H190" s="36">
        <v>1529.4666666666665</v>
      </c>
      <c r="I190" s="36">
        <v>1558.9833333333333</v>
      </c>
      <c r="J190" s="36">
        <v>1576.1166666666663</v>
      </c>
      <c r="K190" s="31">
        <v>1541.85</v>
      </c>
      <c r="L190" s="31">
        <v>1495.2</v>
      </c>
      <c r="M190" s="31">
        <v>12.999000000000001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1203.55</v>
      </c>
      <c r="D191" s="36">
        <v>1214.8500000000001</v>
      </c>
      <c r="E191" s="36">
        <v>1183.7000000000003</v>
      </c>
      <c r="F191" s="36">
        <v>1163.8500000000001</v>
      </c>
      <c r="G191" s="36">
        <v>1132.7000000000003</v>
      </c>
      <c r="H191" s="36">
        <v>1234.7000000000003</v>
      </c>
      <c r="I191" s="36">
        <v>1265.8500000000004</v>
      </c>
      <c r="J191" s="36">
        <v>1285.7000000000003</v>
      </c>
      <c r="K191" s="31">
        <v>1246</v>
      </c>
      <c r="L191" s="31">
        <v>1195</v>
      </c>
      <c r="M191" s="31">
        <v>4.6155999999999997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2832.9</v>
      </c>
      <c r="D192" s="36">
        <v>2851.6166666666668</v>
      </c>
      <c r="E192" s="36">
        <v>2804.3333333333335</v>
      </c>
      <c r="F192" s="36">
        <v>2775.7666666666669</v>
      </c>
      <c r="G192" s="36">
        <v>2728.4833333333336</v>
      </c>
      <c r="H192" s="36">
        <v>2880.1833333333334</v>
      </c>
      <c r="I192" s="36">
        <v>2927.4666666666662</v>
      </c>
      <c r="J192" s="36">
        <v>2956.0333333333333</v>
      </c>
      <c r="K192" s="31">
        <v>2898.9</v>
      </c>
      <c r="L192" s="31">
        <v>2823.05</v>
      </c>
      <c r="M192" s="31">
        <v>1.9764600000000001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676.7</v>
      </c>
      <c r="D193" s="36">
        <v>682.9666666666667</v>
      </c>
      <c r="E193" s="36">
        <v>667.23333333333335</v>
      </c>
      <c r="F193" s="36">
        <v>657.76666666666665</v>
      </c>
      <c r="G193" s="36">
        <v>642.0333333333333</v>
      </c>
      <c r="H193" s="36">
        <v>692.43333333333339</v>
      </c>
      <c r="I193" s="36">
        <v>708.16666666666674</v>
      </c>
      <c r="J193" s="36">
        <v>717.63333333333344</v>
      </c>
      <c r="K193" s="31">
        <v>698.7</v>
      </c>
      <c r="L193" s="31">
        <v>673.5</v>
      </c>
      <c r="M193" s="31">
        <v>16.01512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498.5</v>
      </c>
      <c r="D194" s="36">
        <v>501.26666666666665</v>
      </c>
      <c r="E194" s="36">
        <v>492.18333333333328</v>
      </c>
      <c r="F194" s="36">
        <v>485.86666666666662</v>
      </c>
      <c r="G194" s="36">
        <v>476.78333333333325</v>
      </c>
      <c r="H194" s="36">
        <v>507.58333333333331</v>
      </c>
      <c r="I194" s="36">
        <v>516.66666666666674</v>
      </c>
      <c r="J194" s="36">
        <v>522.98333333333335</v>
      </c>
      <c r="K194" s="31">
        <v>510.35</v>
      </c>
      <c r="L194" s="31">
        <v>494.95</v>
      </c>
      <c r="M194" s="31">
        <v>3.8371300000000002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2681.15</v>
      </c>
      <c r="D195" s="36">
        <v>2694.9166666666665</v>
      </c>
      <c r="E195" s="36">
        <v>2660.333333333333</v>
      </c>
      <c r="F195" s="36">
        <v>2639.5166666666664</v>
      </c>
      <c r="G195" s="36">
        <v>2604.9333333333329</v>
      </c>
      <c r="H195" s="36">
        <v>2715.7333333333331</v>
      </c>
      <c r="I195" s="36">
        <v>2750.3166666666662</v>
      </c>
      <c r="J195" s="36">
        <v>2771.1333333333332</v>
      </c>
      <c r="K195" s="31">
        <v>2729.5</v>
      </c>
      <c r="L195" s="31">
        <v>2674.1</v>
      </c>
      <c r="M195" s="31">
        <v>3.47845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1278.5999999999999</v>
      </c>
      <c r="D196" s="36">
        <v>1295.6500000000001</v>
      </c>
      <c r="E196" s="36">
        <v>1257.3500000000001</v>
      </c>
      <c r="F196" s="36">
        <v>1236.1000000000001</v>
      </c>
      <c r="G196" s="36">
        <v>1197.8000000000002</v>
      </c>
      <c r="H196" s="36">
        <v>1316.9</v>
      </c>
      <c r="I196" s="36">
        <v>1355.2000000000003</v>
      </c>
      <c r="J196" s="36">
        <v>1376.45</v>
      </c>
      <c r="K196" s="31">
        <v>1333.95</v>
      </c>
      <c r="L196" s="31">
        <v>1274.4000000000001</v>
      </c>
      <c r="M196" s="31">
        <v>6.1455900000000003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2468.15</v>
      </c>
      <c r="D197" s="36">
        <v>2478.65</v>
      </c>
      <c r="E197" s="36">
        <v>2448.1000000000004</v>
      </c>
      <c r="F197" s="36">
        <v>2428.0500000000002</v>
      </c>
      <c r="G197" s="36">
        <v>2397.5000000000005</v>
      </c>
      <c r="H197" s="36">
        <v>2498.7000000000003</v>
      </c>
      <c r="I197" s="36">
        <v>2529.2500000000005</v>
      </c>
      <c r="J197" s="36">
        <v>2549.3000000000002</v>
      </c>
      <c r="K197" s="31">
        <v>2509.1999999999998</v>
      </c>
      <c r="L197" s="31">
        <v>2458.6</v>
      </c>
      <c r="M197" s="31">
        <v>0.16036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139.97999999999999</v>
      </c>
      <c r="D198" s="36">
        <v>141.30666666666664</v>
      </c>
      <c r="E198" s="36">
        <v>137.71333333333328</v>
      </c>
      <c r="F198" s="36">
        <v>135.44666666666663</v>
      </c>
      <c r="G198" s="36">
        <v>131.85333333333327</v>
      </c>
      <c r="H198" s="36">
        <v>143.5733333333333</v>
      </c>
      <c r="I198" s="36">
        <v>147.16666666666666</v>
      </c>
      <c r="J198" s="36">
        <v>149.43333333333331</v>
      </c>
      <c r="K198" s="31">
        <v>144.9</v>
      </c>
      <c r="L198" s="31">
        <v>139.04</v>
      </c>
      <c r="M198" s="31">
        <v>9.7315400000000007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4033.65</v>
      </c>
      <c r="D199" s="36">
        <v>3982.5499999999997</v>
      </c>
      <c r="E199" s="36">
        <v>3916.0999999999995</v>
      </c>
      <c r="F199" s="36">
        <v>3798.5499999999997</v>
      </c>
      <c r="G199" s="36">
        <v>3732.0999999999995</v>
      </c>
      <c r="H199" s="36">
        <v>4100.0999999999995</v>
      </c>
      <c r="I199" s="36">
        <v>4166.5499999999993</v>
      </c>
      <c r="J199" s="36">
        <v>4284.0999999999995</v>
      </c>
      <c r="K199" s="31">
        <v>4049</v>
      </c>
      <c r="L199" s="31">
        <v>3865</v>
      </c>
      <c r="M199" s="31">
        <v>3.5987800000000001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644.6</v>
      </c>
      <c r="D200" s="36">
        <v>646.88333333333333</v>
      </c>
      <c r="E200" s="36">
        <v>635.56666666666661</v>
      </c>
      <c r="F200" s="36">
        <v>626.5333333333333</v>
      </c>
      <c r="G200" s="36">
        <v>615.21666666666658</v>
      </c>
      <c r="H200" s="36">
        <v>655.91666666666663</v>
      </c>
      <c r="I200" s="36">
        <v>667.23333333333346</v>
      </c>
      <c r="J200" s="36">
        <v>676.26666666666665</v>
      </c>
      <c r="K200" s="31">
        <v>658.2</v>
      </c>
      <c r="L200" s="31">
        <v>637.85</v>
      </c>
      <c r="M200" s="31">
        <v>9.5937000000000001</v>
      </c>
      <c r="N200" s="1"/>
      <c r="O200" s="1"/>
    </row>
    <row r="201" spans="1:15" ht="12.75" customHeight="1">
      <c r="A201" s="33">
        <v>191</v>
      </c>
      <c r="B201" s="53" t="s">
        <v>848</v>
      </c>
      <c r="C201" s="31">
        <v>365.5</v>
      </c>
      <c r="D201" s="36">
        <v>367.55</v>
      </c>
      <c r="E201" s="36">
        <v>361.85</v>
      </c>
      <c r="F201" s="36">
        <v>358.2</v>
      </c>
      <c r="G201" s="36">
        <v>352.5</v>
      </c>
      <c r="H201" s="36">
        <v>371.20000000000005</v>
      </c>
      <c r="I201" s="36">
        <v>376.9</v>
      </c>
      <c r="J201" s="36">
        <v>380.55000000000007</v>
      </c>
      <c r="K201" s="31">
        <v>373.25</v>
      </c>
      <c r="L201" s="31">
        <v>363.9</v>
      </c>
      <c r="M201" s="31">
        <v>6.9148500000000004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655.35</v>
      </c>
      <c r="D202" s="36">
        <v>662.15</v>
      </c>
      <c r="E202" s="36">
        <v>646.19999999999993</v>
      </c>
      <c r="F202" s="36">
        <v>637.04999999999995</v>
      </c>
      <c r="G202" s="36">
        <v>621.09999999999991</v>
      </c>
      <c r="H202" s="36">
        <v>671.3</v>
      </c>
      <c r="I202" s="36">
        <v>687.25</v>
      </c>
      <c r="J202" s="36">
        <v>696.4</v>
      </c>
      <c r="K202" s="31">
        <v>678.1</v>
      </c>
      <c r="L202" s="31">
        <v>653</v>
      </c>
      <c r="M202" s="31">
        <v>6.9820799999999998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229.89</v>
      </c>
      <c r="D203" s="36">
        <v>230.84666666666666</v>
      </c>
      <c r="E203" s="36">
        <v>226.09333333333333</v>
      </c>
      <c r="F203" s="36">
        <v>222.29666666666668</v>
      </c>
      <c r="G203" s="36">
        <v>217.54333333333335</v>
      </c>
      <c r="H203" s="36">
        <v>234.64333333333332</v>
      </c>
      <c r="I203" s="36">
        <v>239.39666666666665</v>
      </c>
      <c r="J203" s="36">
        <v>243.1933333333333</v>
      </c>
      <c r="K203" s="31">
        <v>235.6</v>
      </c>
      <c r="L203" s="31">
        <v>227.05</v>
      </c>
      <c r="M203" s="31">
        <v>30.7758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222.62</v>
      </c>
      <c r="D204" s="36">
        <v>224.90666666666667</v>
      </c>
      <c r="E204" s="36">
        <v>219.71333333333334</v>
      </c>
      <c r="F204" s="36">
        <v>216.80666666666667</v>
      </c>
      <c r="G204" s="36">
        <v>211.61333333333334</v>
      </c>
      <c r="H204" s="36">
        <v>227.81333333333333</v>
      </c>
      <c r="I204" s="36">
        <v>233.00666666666666</v>
      </c>
      <c r="J204" s="36">
        <v>235.91333333333333</v>
      </c>
      <c r="K204" s="31">
        <v>230.1</v>
      </c>
      <c r="L204" s="31">
        <v>222</v>
      </c>
      <c r="M204" s="31">
        <v>12.928710000000001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430.65</v>
      </c>
      <c r="D205" s="36">
        <v>431.85000000000008</v>
      </c>
      <c r="E205" s="36">
        <v>424.40000000000015</v>
      </c>
      <c r="F205" s="36">
        <v>418.15000000000009</v>
      </c>
      <c r="G205" s="36">
        <v>410.70000000000016</v>
      </c>
      <c r="H205" s="36">
        <v>438.10000000000014</v>
      </c>
      <c r="I205" s="36">
        <v>445.55000000000007</v>
      </c>
      <c r="J205" s="36">
        <v>451.80000000000013</v>
      </c>
      <c r="K205" s="31">
        <v>439.3</v>
      </c>
      <c r="L205" s="31">
        <v>425.6</v>
      </c>
      <c r="M205" s="31">
        <v>15.02895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1999.45</v>
      </c>
      <c r="D206" s="36">
        <v>2011.5333333333335</v>
      </c>
      <c r="E206" s="36">
        <v>1980.0666666666671</v>
      </c>
      <c r="F206" s="36">
        <v>1960.6833333333336</v>
      </c>
      <c r="G206" s="36">
        <v>1929.2166666666672</v>
      </c>
      <c r="H206" s="36">
        <v>2030.916666666667</v>
      </c>
      <c r="I206" s="36">
        <v>2062.3833333333337</v>
      </c>
      <c r="J206" s="36">
        <v>2081.7666666666669</v>
      </c>
      <c r="K206" s="31">
        <v>2043</v>
      </c>
      <c r="L206" s="31">
        <v>1992.15</v>
      </c>
      <c r="M206" s="31">
        <v>0.43996000000000002</v>
      </c>
      <c r="N206" s="1"/>
      <c r="O206" s="1"/>
    </row>
    <row r="207" spans="1:15" ht="12.75" customHeight="1">
      <c r="A207" s="33">
        <v>197</v>
      </c>
      <c r="B207" s="53" t="s">
        <v>849</v>
      </c>
      <c r="C207" s="31">
        <v>602</v>
      </c>
      <c r="D207" s="36">
        <v>607</v>
      </c>
      <c r="E207" s="36">
        <v>595</v>
      </c>
      <c r="F207" s="36">
        <v>588</v>
      </c>
      <c r="G207" s="36">
        <v>576</v>
      </c>
      <c r="H207" s="36">
        <v>614</v>
      </c>
      <c r="I207" s="36">
        <v>626</v>
      </c>
      <c r="J207" s="36">
        <v>633</v>
      </c>
      <c r="K207" s="31">
        <v>619</v>
      </c>
      <c r="L207" s="31">
        <v>600</v>
      </c>
      <c r="M207" s="31">
        <v>10.016500000000001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1778.75</v>
      </c>
      <c r="D208" s="36">
        <v>1783.1000000000001</v>
      </c>
      <c r="E208" s="36">
        <v>1769.3500000000004</v>
      </c>
      <c r="F208" s="36">
        <v>1759.9500000000003</v>
      </c>
      <c r="G208" s="36">
        <v>1746.2000000000005</v>
      </c>
      <c r="H208" s="36">
        <v>1792.5000000000002</v>
      </c>
      <c r="I208" s="36">
        <v>1806.2499999999998</v>
      </c>
      <c r="J208" s="36">
        <v>1815.65</v>
      </c>
      <c r="K208" s="31">
        <v>1796.85</v>
      </c>
      <c r="L208" s="31">
        <v>1773.7</v>
      </c>
      <c r="M208" s="31">
        <v>23.039300000000001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4401.8500000000004</v>
      </c>
      <c r="D209" s="36">
        <v>4412.2833333333328</v>
      </c>
      <c r="E209" s="36">
        <v>4365.6166666666659</v>
      </c>
      <c r="F209" s="36">
        <v>4329.3833333333332</v>
      </c>
      <c r="G209" s="36">
        <v>4282.7166666666662</v>
      </c>
      <c r="H209" s="36">
        <v>4448.5166666666655</v>
      </c>
      <c r="I209" s="36">
        <v>4495.1833333333334</v>
      </c>
      <c r="J209" s="36">
        <v>4531.4166666666652</v>
      </c>
      <c r="K209" s="31">
        <v>4458.95</v>
      </c>
      <c r="L209" s="31">
        <v>4376.05</v>
      </c>
      <c r="M209" s="31">
        <v>2.7759299999999998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1643.9</v>
      </c>
      <c r="D210" s="36">
        <v>1645.2</v>
      </c>
      <c r="E210" s="36">
        <v>1637.9</v>
      </c>
      <c r="F210" s="36">
        <v>1631.9</v>
      </c>
      <c r="G210" s="36">
        <v>1624.6000000000001</v>
      </c>
      <c r="H210" s="36">
        <v>1651.2</v>
      </c>
      <c r="I210" s="36">
        <v>1658.4999999999998</v>
      </c>
      <c r="J210" s="36">
        <v>1664.5</v>
      </c>
      <c r="K210" s="31">
        <v>1652.5</v>
      </c>
      <c r="L210" s="31">
        <v>1639.2</v>
      </c>
      <c r="M210" s="31">
        <v>111.13342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700.15</v>
      </c>
      <c r="D211" s="36">
        <v>700.15</v>
      </c>
      <c r="E211" s="36">
        <v>696</v>
      </c>
      <c r="F211" s="36">
        <v>691.85</v>
      </c>
      <c r="G211" s="36">
        <v>687.7</v>
      </c>
      <c r="H211" s="36">
        <v>704.3</v>
      </c>
      <c r="I211" s="36">
        <v>708.44999999999982</v>
      </c>
      <c r="J211" s="36">
        <v>712.59999999999991</v>
      </c>
      <c r="K211" s="31">
        <v>704.3</v>
      </c>
      <c r="L211" s="31">
        <v>696</v>
      </c>
      <c r="M211" s="31">
        <v>46.041840000000001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147.05000000000001</v>
      </c>
      <c r="D212" s="36">
        <v>149.51666666666668</v>
      </c>
      <c r="E212" s="36">
        <v>143.78333333333336</v>
      </c>
      <c r="F212" s="36">
        <v>140.51666666666668</v>
      </c>
      <c r="G212" s="36">
        <v>134.78333333333336</v>
      </c>
      <c r="H212" s="36">
        <v>152.78333333333336</v>
      </c>
      <c r="I212" s="36">
        <v>158.51666666666665</v>
      </c>
      <c r="J212" s="36">
        <v>161.78333333333336</v>
      </c>
      <c r="K212" s="31">
        <v>155.25</v>
      </c>
      <c r="L212" s="31">
        <v>146.25</v>
      </c>
      <c r="M212" s="31">
        <v>271.48390000000001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809.65</v>
      </c>
      <c r="D213" s="36">
        <v>812.2166666666667</v>
      </c>
      <c r="E213" s="36">
        <v>805.43333333333339</v>
      </c>
      <c r="F213" s="36">
        <v>801.2166666666667</v>
      </c>
      <c r="G213" s="36">
        <v>794.43333333333339</v>
      </c>
      <c r="H213" s="36">
        <v>816.43333333333339</v>
      </c>
      <c r="I213" s="36">
        <v>823.2166666666667</v>
      </c>
      <c r="J213" s="36">
        <v>827.43333333333339</v>
      </c>
      <c r="K213" s="31">
        <v>819</v>
      </c>
      <c r="L213" s="31">
        <v>808</v>
      </c>
      <c r="M213" s="31">
        <v>4.3699599999999998</v>
      </c>
      <c r="N213" s="1"/>
      <c r="O213" s="1"/>
    </row>
    <row r="214" spans="1:15" ht="12.75" customHeight="1">
      <c r="A214" s="33">
        <v>204</v>
      </c>
      <c r="B214" s="53" t="s">
        <v>850</v>
      </c>
      <c r="C214" s="31">
        <v>1202.7</v>
      </c>
      <c r="D214" s="36">
        <v>1208.75</v>
      </c>
      <c r="E214" s="36">
        <v>1191</v>
      </c>
      <c r="F214" s="36">
        <v>1179.3</v>
      </c>
      <c r="G214" s="36">
        <v>1161.55</v>
      </c>
      <c r="H214" s="36">
        <v>1220.45</v>
      </c>
      <c r="I214" s="36">
        <v>1238.2</v>
      </c>
      <c r="J214" s="36">
        <v>1249.9000000000001</v>
      </c>
      <c r="K214" s="31">
        <v>1226.5</v>
      </c>
      <c r="L214" s="31">
        <v>1197.05</v>
      </c>
      <c r="M214" s="31">
        <v>0.21143999999999999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1957.6</v>
      </c>
      <c r="D215" s="36">
        <v>1950.1833333333334</v>
      </c>
      <c r="E215" s="36">
        <v>1932.3666666666668</v>
      </c>
      <c r="F215" s="36">
        <v>1907.1333333333334</v>
      </c>
      <c r="G215" s="36">
        <v>1889.3166666666668</v>
      </c>
      <c r="H215" s="36">
        <v>1975.4166666666667</v>
      </c>
      <c r="I215" s="36">
        <v>1993.2333333333333</v>
      </c>
      <c r="J215" s="36">
        <v>2018.4666666666667</v>
      </c>
      <c r="K215" s="31">
        <v>1968</v>
      </c>
      <c r="L215" s="31">
        <v>1924.95</v>
      </c>
      <c r="M215" s="31">
        <v>11.755140000000001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5654.45</v>
      </c>
      <c r="D216" s="36">
        <v>5655.166666666667</v>
      </c>
      <c r="E216" s="36">
        <v>5601.6333333333341</v>
      </c>
      <c r="F216" s="36">
        <v>5548.8166666666675</v>
      </c>
      <c r="G216" s="36">
        <v>5495.2833333333347</v>
      </c>
      <c r="H216" s="36">
        <v>5707.9833333333336</v>
      </c>
      <c r="I216" s="36">
        <v>5761.5166666666664</v>
      </c>
      <c r="J216" s="36">
        <v>5814.333333333333</v>
      </c>
      <c r="K216" s="31">
        <v>5708.7</v>
      </c>
      <c r="L216" s="31">
        <v>5602.35</v>
      </c>
      <c r="M216" s="31">
        <v>5.9221000000000004</v>
      </c>
      <c r="N216" s="1"/>
      <c r="O216" s="1"/>
    </row>
    <row r="217" spans="1:15" ht="12.75" customHeight="1">
      <c r="A217" s="33">
        <v>207</v>
      </c>
      <c r="B217" s="53" t="s">
        <v>851</v>
      </c>
      <c r="C217" s="31">
        <v>560.25</v>
      </c>
      <c r="D217" s="36">
        <v>564.25</v>
      </c>
      <c r="E217" s="36">
        <v>550</v>
      </c>
      <c r="F217" s="36">
        <v>539.75</v>
      </c>
      <c r="G217" s="36">
        <v>525.5</v>
      </c>
      <c r="H217" s="36">
        <v>574.5</v>
      </c>
      <c r="I217" s="36">
        <v>588.75</v>
      </c>
      <c r="J217" s="36">
        <v>599</v>
      </c>
      <c r="K217" s="31">
        <v>578.5</v>
      </c>
      <c r="L217" s="31">
        <v>554</v>
      </c>
      <c r="M217" s="31">
        <v>37.097769999999997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647.70000000000005</v>
      </c>
      <c r="D218" s="36">
        <v>650.56666666666672</v>
      </c>
      <c r="E218" s="36">
        <v>642.53333333333342</v>
      </c>
      <c r="F218" s="36">
        <v>637.36666666666667</v>
      </c>
      <c r="G218" s="36">
        <v>629.33333333333337</v>
      </c>
      <c r="H218" s="36">
        <v>655.73333333333346</v>
      </c>
      <c r="I218" s="36">
        <v>663.76666666666677</v>
      </c>
      <c r="J218" s="36">
        <v>668.93333333333351</v>
      </c>
      <c r="K218" s="31">
        <v>658.6</v>
      </c>
      <c r="L218" s="31">
        <v>645.4</v>
      </c>
      <c r="M218" s="31">
        <v>38.258229999999998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4598.75</v>
      </c>
      <c r="D219" s="36">
        <v>4630.7166666666662</v>
      </c>
      <c r="E219" s="36">
        <v>4553.0333333333328</v>
      </c>
      <c r="F219" s="36">
        <v>4507.3166666666666</v>
      </c>
      <c r="G219" s="36">
        <v>4429.6333333333332</v>
      </c>
      <c r="H219" s="36">
        <v>4676.4333333333325</v>
      </c>
      <c r="I219" s="36">
        <v>4754.116666666665</v>
      </c>
      <c r="J219" s="36">
        <v>4799.8333333333321</v>
      </c>
      <c r="K219" s="31">
        <v>4708.3999999999996</v>
      </c>
      <c r="L219" s="31">
        <v>4585</v>
      </c>
      <c r="M219" s="31">
        <v>11.73915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307</v>
      </c>
      <c r="D220" s="36">
        <v>309.2</v>
      </c>
      <c r="E220" s="36">
        <v>304.14999999999998</v>
      </c>
      <c r="F220" s="36">
        <v>301.3</v>
      </c>
      <c r="G220" s="36">
        <v>296.25</v>
      </c>
      <c r="H220" s="36">
        <v>312.04999999999995</v>
      </c>
      <c r="I220" s="36">
        <v>317.10000000000002</v>
      </c>
      <c r="J220" s="36">
        <v>319.94999999999993</v>
      </c>
      <c r="K220" s="31">
        <v>314.25</v>
      </c>
      <c r="L220" s="31">
        <v>306.35000000000002</v>
      </c>
      <c r="M220" s="31">
        <v>21.81485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409.45</v>
      </c>
      <c r="D221" s="36">
        <v>417.65000000000003</v>
      </c>
      <c r="E221" s="36">
        <v>399.35000000000008</v>
      </c>
      <c r="F221" s="36">
        <v>389.25000000000006</v>
      </c>
      <c r="G221" s="36">
        <v>370.9500000000001</v>
      </c>
      <c r="H221" s="36">
        <v>427.75000000000006</v>
      </c>
      <c r="I221" s="36">
        <v>446.05</v>
      </c>
      <c r="J221" s="36">
        <v>456.15000000000003</v>
      </c>
      <c r="K221" s="31">
        <v>435.95</v>
      </c>
      <c r="L221" s="31">
        <v>407.55</v>
      </c>
      <c r="M221" s="31">
        <v>125.29867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2904.15</v>
      </c>
      <c r="D222" s="36">
        <v>2917.4166666666665</v>
      </c>
      <c r="E222" s="36">
        <v>2884.833333333333</v>
      </c>
      <c r="F222" s="36">
        <v>2865.5166666666664</v>
      </c>
      <c r="G222" s="36">
        <v>2832.9333333333329</v>
      </c>
      <c r="H222" s="36">
        <v>2936.7333333333331</v>
      </c>
      <c r="I222" s="36">
        <v>2969.3166666666662</v>
      </c>
      <c r="J222" s="36">
        <v>2988.6333333333332</v>
      </c>
      <c r="K222" s="31">
        <v>2950</v>
      </c>
      <c r="L222" s="31">
        <v>2898.1</v>
      </c>
      <c r="M222" s="31">
        <v>19.136649999999999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476.55</v>
      </c>
      <c r="D223" s="36">
        <v>479.98333333333329</v>
      </c>
      <c r="E223" s="36">
        <v>471.96666666666658</v>
      </c>
      <c r="F223" s="36">
        <v>467.38333333333327</v>
      </c>
      <c r="G223" s="36">
        <v>459.36666666666656</v>
      </c>
      <c r="H223" s="36">
        <v>484.56666666666661</v>
      </c>
      <c r="I223" s="36">
        <v>492.58333333333337</v>
      </c>
      <c r="J223" s="36">
        <v>497.16666666666663</v>
      </c>
      <c r="K223" s="31">
        <v>488</v>
      </c>
      <c r="L223" s="31">
        <v>475.4</v>
      </c>
      <c r="M223" s="31">
        <v>14.44929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12165.7</v>
      </c>
      <c r="D224" s="36">
        <v>12072.916666666666</v>
      </c>
      <c r="E224" s="36">
        <v>11895.833333333332</v>
      </c>
      <c r="F224" s="36">
        <v>11625.966666666665</v>
      </c>
      <c r="G224" s="36">
        <v>11448.883333333331</v>
      </c>
      <c r="H224" s="36">
        <v>12342.783333333333</v>
      </c>
      <c r="I224" s="36">
        <v>12519.866666666665</v>
      </c>
      <c r="J224" s="36">
        <v>12789.733333333334</v>
      </c>
      <c r="K224" s="31">
        <v>12250</v>
      </c>
      <c r="L224" s="31">
        <v>11803.05</v>
      </c>
      <c r="M224" s="31">
        <v>0.41252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1108.6500000000001</v>
      </c>
      <c r="D225" s="36">
        <v>1096.1833333333334</v>
      </c>
      <c r="E225" s="36">
        <v>1071.1166666666668</v>
      </c>
      <c r="F225" s="36">
        <v>1033.5833333333335</v>
      </c>
      <c r="G225" s="36">
        <v>1008.5166666666669</v>
      </c>
      <c r="H225" s="36">
        <v>1133.7166666666667</v>
      </c>
      <c r="I225" s="36">
        <v>1158.7833333333333</v>
      </c>
      <c r="J225" s="36">
        <v>1196.3166666666666</v>
      </c>
      <c r="K225" s="31">
        <v>1121.25</v>
      </c>
      <c r="L225" s="31">
        <v>1058.6500000000001</v>
      </c>
      <c r="M225" s="31">
        <v>4.1403699999999999</v>
      </c>
      <c r="N225" s="1"/>
      <c r="O225" s="1"/>
    </row>
    <row r="226" spans="1:15" ht="12.75" customHeight="1">
      <c r="A226" s="33">
        <v>216</v>
      </c>
      <c r="B226" s="53" t="s">
        <v>852</v>
      </c>
      <c r="C226" s="31">
        <v>522</v>
      </c>
      <c r="D226" s="36">
        <v>526.58333333333337</v>
      </c>
      <c r="E226" s="36">
        <v>509.76666666666677</v>
      </c>
      <c r="F226" s="36">
        <v>497.53333333333342</v>
      </c>
      <c r="G226" s="36">
        <v>480.71666666666681</v>
      </c>
      <c r="H226" s="36">
        <v>538.81666666666672</v>
      </c>
      <c r="I226" s="36">
        <v>555.63333333333333</v>
      </c>
      <c r="J226" s="36">
        <v>567.86666666666667</v>
      </c>
      <c r="K226" s="31">
        <v>543.4</v>
      </c>
      <c r="L226" s="31">
        <v>514.35</v>
      </c>
      <c r="M226" s="31">
        <v>10.56893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51248.9</v>
      </c>
      <c r="D227" s="36">
        <v>50848.316666666673</v>
      </c>
      <c r="E227" s="36">
        <v>50307.683333333349</v>
      </c>
      <c r="F227" s="36">
        <v>49366.466666666674</v>
      </c>
      <c r="G227" s="36">
        <v>48825.83333333335</v>
      </c>
      <c r="H227" s="36">
        <v>51789.533333333347</v>
      </c>
      <c r="I227" s="36">
        <v>52330.166666666664</v>
      </c>
      <c r="J227" s="36">
        <v>53271.383333333346</v>
      </c>
      <c r="K227" s="31">
        <v>51388.95</v>
      </c>
      <c r="L227" s="31">
        <v>49907.1</v>
      </c>
      <c r="M227" s="31">
        <v>3.1040000000000002E-2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245.95</v>
      </c>
      <c r="D228" s="36">
        <v>249.41666666666666</v>
      </c>
      <c r="E228" s="36">
        <v>241.5333333333333</v>
      </c>
      <c r="F228" s="36">
        <v>237.11666666666665</v>
      </c>
      <c r="G228" s="36">
        <v>229.23333333333329</v>
      </c>
      <c r="H228" s="36">
        <v>253.83333333333331</v>
      </c>
      <c r="I228" s="36">
        <v>261.7166666666667</v>
      </c>
      <c r="J228" s="36">
        <v>266.13333333333333</v>
      </c>
      <c r="K228" s="31">
        <v>257.3</v>
      </c>
      <c r="L228" s="31">
        <v>245</v>
      </c>
      <c r="M228" s="31">
        <v>70.446460000000002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1236.3499999999999</v>
      </c>
      <c r="D229" s="36">
        <v>1234.0166666666667</v>
      </c>
      <c r="E229" s="36">
        <v>1228.7333333333333</v>
      </c>
      <c r="F229" s="36">
        <v>1221.1166666666668</v>
      </c>
      <c r="G229" s="36">
        <v>1215.8333333333335</v>
      </c>
      <c r="H229" s="36">
        <v>1241.6333333333332</v>
      </c>
      <c r="I229" s="36">
        <v>1246.9166666666665</v>
      </c>
      <c r="J229" s="36">
        <v>1254.5333333333331</v>
      </c>
      <c r="K229" s="31">
        <v>1239.3</v>
      </c>
      <c r="L229" s="31">
        <v>1226.4000000000001</v>
      </c>
      <c r="M229" s="31">
        <v>119.93241999999999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2129.9499999999998</v>
      </c>
      <c r="D230" s="36">
        <v>2145.1833333333329</v>
      </c>
      <c r="E230" s="36">
        <v>2110.6166666666659</v>
      </c>
      <c r="F230" s="36">
        <v>2091.2833333333328</v>
      </c>
      <c r="G230" s="36">
        <v>2056.7166666666658</v>
      </c>
      <c r="H230" s="36">
        <v>2164.516666666666</v>
      </c>
      <c r="I230" s="36">
        <v>2199.0833333333326</v>
      </c>
      <c r="J230" s="36">
        <v>2218.4166666666661</v>
      </c>
      <c r="K230" s="31">
        <v>2179.75</v>
      </c>
      <c r="L230" s="31">
        <v>2125.85</v>
      </c>
      <c r="M230" s="31">
        <v>4.9232500000000003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750.9</v>
      </c>
      <c r="D231" s="36">
        <v>750.58333333333337</v>
      </c>
      <c r="E231" s="36">
        <v>742.01666666666677</v>
      </c>
      <c r="F231" s="36">
        <v>733.13333333333344</v>
      </c>
      <c r="G231" s="36">
        <v>724.56666666666683</v>
      </c>
      <c r="H231" s="36">
        <v>759.4666666666667</v>
      </c>
      <c r="I231" s="36">
        <v>768.0333333333333</v>
      </c>
      <c r="J231" s="36">
        <v>776.91666666666663</v>
      </c>
      <c r="K231" s="31">
        <v>759.15</v>
      </c>
      <c r="L231" s="31">
        <v>741.7</v>
      </c>
      <c r="M231" s="31">
        <v>14.815239999999999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834.75</v>
      </c>
      <c r="D232" s="36">
        <v>836.16666666666663</v>
      </c>
      <c r="E232" s="36">
        <v>831.33333333333326</v>
      </c>
      <c r="F232" s="36">
        <v>827.91666666666663</v>
      </c>
      <c r="G232" s="36">
        <v>823.08333333333326</v>
      </c>
      <c r="H232" s="36">
        <v>839.58333333333326</v>
      </c>
      <c r="I232" s="36">
        <v>844.41666666666652</v>
      </c>
      <c r="J232" s="36">
        <v>847.83333333333326</v>
      </c>
      <c r="K232" s="31">
        <v>841</v>
      </c>
      <c r="L232" s="31">
        <v>832.75</v>
      </c>
      <c r="M232" s="31">
        <v>0.84616000000000002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86.85</v>
      </c>
      <c r="D233" s="36">
        <v>87.626666666666665</v>
      </c>
      <c r="E233" s="36">
        <v>85.773333333333326</v>
      </c>
      <c r="F233" s="36">
        <v>84.696666666666658</v>
      </c>
      <c r="G233" s="36">
        <v>82.84333333333332</v>
      </c>
      <c r="H233" s="36">
        <v>88.703333333333333</v>
      </c>
      <c r="I233" s="36">
        <v>90.556666666666686</v>
      </c>
      <c r="J233" s="36">
        <v>91.63333333333334</v>
      </c>
      <c r="K233" s="31">
        <v>89.48</v>
      </c>
      <c r="L233" s="31">
        <v>86.55</v>
      </c>
      <c r="M233" s="31">
        <v>50.606560000000002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71.52</v>
      </c>
      <c r="D234" s="36">
        <v>71.873333333333335</v>
      </c>
      <c r="E234" s="36">
        <v>71.006666666666675</v>
      </c>
      <c r="F234" s="36">
        <v>70.493333333333339</v>
      </c>
      <c r="G234" s="36">
        <v>69.626666666666679</v>
      </c>
      <c r="H234" s="36">
        <v>72.38666666666667</v>
      </c>
      <c r="I234" s="36">
        <v>73.253333333333345</v>
      </c>
      <c r="J234" s="36">
        <v>73.766666666666666</v>
      </c>
      <c r="K234" s="31">
        <v>72.739999999999995</v>
      </c>
      <c r="L234" s="31">
        <v>71.36</v>
      </c>
      <c r="M234" s="31">
        <v>333.91591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108.08</v>
      </c>
      <c r="D235" s="36">
        <v>108.82</v>
      </c>
      <c r="E235" s="36">
        <v>107.14999999999999</v>
      </c>
      <c r="F235" s="36">
        <v>106.22</v>
      </c>
      <c r="G235" s="36">
        <v>104.55</v>
      </c>
      <c r="H235" s="36">
        <v>109.74999999999999</v>
      </c>
      <c r="I235" s="36">
        <v>111.42</v>
      </c>
      <c r="J235" s="36">
        <v>112.34999999999998</v>
      </c>
      <c r="K235" s="31">
        <v>110.49</v>
      </c>
      <c r="L235" s="31">
        <v>107.89</v>
      </c>
      <c r="M235" s="31">
        <v>81.694069999999996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467.9</v>
      </c>
      <c r="D236" s="36">
        <v>470</v>
      </c>
      <c r="E236" s="36">
        <v>462</v>
      </c>
      <c r="F236" s="36">
        <v>456.1</v>
      </c>
      <c r="G236" s="36">
        <v>448.1</v>
      </c>
      <c r="H236" s="36">
        <v>475.9</v>
      </c>
      <c r="I236" s="36">
        <v>483.9</v>
      </c>
      <c r="J236" s="36">
        <v>489.79999999999995</v>
      </c>
      <c r="K236" s="31">
        <v>478</v>
      </c>
      <c r="L236" s="31">
        <v>464.1</v>
      </c>
      <c r="M236" s="31">
        <v>17.370979999999999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59.85</v>
      </c>
      <c r="D237" s="36">
        <v>60.813333333333333</v>
      </c>
      <c r="E237" s="36">
        <v>58.586666666666666</v>
      </c>
      <c r="F237" s="36">
        <v>57.323333333333331</v>
      </c>
      <c r="G237" s="36">
        <v>55.096666666666664</v>
      </c>
      <c r="H237" s="36">
        <v>62.076666666666668</v>
      </c>
      <c r="I237" s="36">
        <v>64.303333333333327</v>
      </c>
      <c r="J237" s="36">
        <v>65.566666666666663</v>
      </c>
      <c r="K237" s="31">
        <v>63.04</v>
      </c>
      <c r="L237" s="31">
        <v>59.55</v>
      </c>
      <c r="M237" s="31">
        <v>301.13288</v>
      </c>
      <c r="N237" s="1"/>
      <c r="O237" s="1"/>
    </row>
    <row r="238" spans="1:15" ht="12.75" customHeight="1">
      <c r="A238" s="33">
        <v>228</v>
      </c>
      <c r="B238" s="53" t="s">
        <v>775</v>
      </c>
      <c r="C238" s="31">
        <v>238.1</v>
      </c>
      <c r="D238" s="36">
        <v>240.21666666666667</v>
      </c>
      <c r="E238" s="36">
        <v>234.88333333333333</v>
      </c>
      <c r="F238" s="36">
        <v>231.66666666666666</v>
      </c>
      <c r="G238" s="36">
        <v>226.33333333333331</v>
      </c>
      <c r="H238" s="36">
        <v>243.43333333333334</v>
      </c>
      <c r="I238" s="36">
        <v>248.76666666666665</v>
      </c>
      <c r="J238" s="36">
        <v>251.98333333333335</v>
      </c>
      <c r="K238" s="31">
        <v>245.55</v>
      </c>
      <c r="L238" s="31">
        <v>237</v>
      </c>
      <c r="M238" s="31">
        <v>28.164439999999999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514.35</v>
      </c>
      <c r="D239" s="36">
        <v>515.26666666666665</v>
      </c>
      <c r="E239" s="36">
        <v>511.0333333333333</v>
      </c>
      <c r="F239" s="36">
        <v>507.71666666666664</v>
      </c>
      <c r="G239" s="36">
        <v>503.48333333333329</v>
      </c>
      <c r="H239" s="36">
        <v>518.58333333333326</v>
      </c>
      <c r="I239" s="36">
        <v>522.81666666666661</v>
      </c>
      <c r="J239" s="36">
        <v>526.13333333333333</v>
      </c>
      <c r="K239" s="31">
        <v>519.5</v>
      </c>
      <c r="L239" s="31">
        <v>511.95</v>
      </c>
      <c r="M239" s="31">
        <v>149.22832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293.14999999999998</v>
      </c>
      <c r="D240" s="36">
        <v>294.23333333333335</v>
      </c>
      <c r="E240" s="36">
        <v>290.4666666666667</v>
      </c>
      <c r="F240" s="36">
        <v>287.78333333333336</v>
      </c>
      <c r="G240" s="36">
        <v>284.01666666666671</v>
      </c>
      <c r="H240" s="36">
        <v>296.91666666666669</v>
      </c>
      <c r="I240" s="36">
        <v>300.68333333333334</v>
      </c>
      <c r="J240" s="36">
        <v>303.36666666666667</v>
      </c>
      <c r="K240" s="31">
        <v>298</v>
      </c>
      <c r="L240" s="31">
        <v>291.55</v>
      </c>
      <c r="M240" s="31">
        <v>6.4199000000000002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363.3</v>
      </c>
      <c r="D241" s="36">
        <v>364.15000000000003</v>
      </c>
      <c r="E241" s="36">
        <v>362.20000000000005</v>
      </c>
      <c r="F241" s="36">
        <v>361.1</v>
      </c>
      <c r="G241" s="36">
        <v>359.15000000000003</v>
      </c>
      <c r="H241" s="36">
        <v>365.25000000000006</v>
      </c>
      <c r="I241" s="36">
        <v>367.2</v>
      </c>
      <c r="J241" s="36">
        <v>368.30000000000007</v>
      </c>
      <c r="K241" s="31">
        <v>366.1</v>
      </c>
      <c r="L241" s="31">
        <v>363.05</v>
      </c>
      <c r="M241" s="31">
        <v>5.2597199999999997</v>
      </c>
      <c r="N241" s="1"/>
      <c r="O241" s="1"/>
    </row>
    <row r="242" spans="1:15" ht="12.75" customHeight="1">
      <c r="A242" s="33">
        <v>232</v>
      </c>
      <c r="B242" s="53" t="s">
        <v>886</v>
      </c>
      <c r="C242" s="31">
        <v>156.99</v>
      </c>
      <c r="D242" s="36">
        <v>158.84666666666666</v>
      </c>
      <c r="E242" s="36">
        <v>154.54333333333332</v>
      </c>
      <c r="F242" s="36">
        <v>152.09666666666666</v>
      </c>
      <c r="G242" s="36">
        <v>147.79333333333332</v>
      </c>
      <c r="H242" s="36">
        <v>161.29333333333332</v>
      </c>
      <c r="I242" s="36">
        <v>165.59666666666666</v>
      </c>
      <c r="J242" s="36">
        <v>168.04333333333332</v>
      </c>
      <c r="K242" s="31">
        <v>163.15</v>
      </c>
      <c r="L242" s="31">
        <v>156.4</v>
      </c>
      <c r="M242" s="31">
        <v>54.548720000000003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3103</v>
      </c>
      <c r="D243" s="36">
        <v>3109.3333333333335</v>
      </c>
      <c r="E243" s="36">
        <v>3073.666666666667</v>
      </c>
      <c r="F243" s="36">
        <v>3044.3333333333335</v>
      </c>
      <c r="G243" s="36">
        <v>3008.666666666667</v>
      </c>
      <c r="H243" s="36">
        <v>3138.666666666667</v>
      </c>
      <c r="I243" s="36">
        <v>3174.3333333333339</v>
      </c>
      <c r="J243" s="36">
        <v>3203.666666666667</v>
      </c>
      <c r="K243" s="31">
        <v>3145</v>
      </c>
      <c r="L243" s="31">
        <v>3080</v>
      </c>
      <c r="M243" s="31">
        <v>2.0505100000000001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510</v>
      </c>
      <c r="D244" s="36">
        <v>513.4</v>
      </c>
      <c r="E244" s="36">
        <v>503.4</v>
      </c>
      <c r="F244" s="36">
        <v>496.8</v>
      </c>
      <c r="G244" s="36">
        <v>486.8</v>
      </c>
      <c r="H244" s="36">
        <v>520</v>
      </c>
      <c r="I244" s="36">
        <v>530</v>
      </c>
      <c r="J244" s="36">
        <v>536.59999999999991</v>
      </c>
      <c r="K244" s="31">
        <v>523.4</v>
      </c>
      <c r="L244" s="31">
        <v>506.8</v>
      </c>
      <c r="M244" s="31">
        <v>31.348600000000001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211.85</v>
      </c>
      <c r="D245" s="36">
        <v>213.10999999999999</v>
      </c>
      <c r="E245" s="36">
        <v>209.61999999999998</v>
      </c>
      <c r="F245" s="36">
        <v>207.39</v>
      </c>
      <c r="G245" s="36">
        <v>203.89999999999998</v>
      </c>
      <c r="H245" s="36">
        <v>215.33999999999997</v>
      </c>
      <c r="I245" s="36">
        <v>218.82999999999998</v>
      </c>
      <c r="J245" s="36">
        <v>221.05999999999997</v>
      </c>
      <c r="K245" s="31">
        <v>216.6</v>
      </c>
      <c r="L245" s="31">
        <v>210.88</v>
      </c>
      <c r="M245" s="31">
        <v>83.103939999999994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684.75</v>
      </c>
      <c r="D246" s="36">
        <v>687.16666666666663</v>
      </c>
      <c r="E246" s="36">
        <v>679.33333333333326</v>
      </c>
      <c r="F246" s="36">
        <v>673.91666666666663</v>
      </c>
      <c r="G246" s="36">
        <v>666.08333333333326</v>
      </c>
      <c r="H246" s="36">
        <v>692.58333333333326</v>
      </c>
      <c r="I246" s="36">
        <v>700.41666666666652</v>
      </c>
      <c r="J246" s="36">
        <v>705.83333333333326</v>
      </c>
      <c r="K246" s="31">
        <v>695</v>
      </c>
      <c r="L246" s="31">
        <v>681.75</v>
      </c>
      <c r="M246" s="31">
        <v>21.875599999999999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169.74</v>
      </c>
      <c r="D247" s="36">
        <v>172.24</v>
      </c>
      <c r="E247" s="36">
        <v>166.59000000000003</v>
      </c>
      <c r="F247" s="36">
        <v>163.44000000000003</v>
      </c>
      <c r="G247" s="36">
        <v>157.79000000000005</v>
      </c>
      <c r="H247" s="36">
        <v>175.39000000000001</v>
      </c>
      <c r="I247" s="36">
        <v>181.04</v>
      </c>
      <c r="J247" s="36">
        <v>184.19</v>
      </c>
      <c r="K247" s="31">
        <v>177.89</v>
      </c>
      <c r="L247" s="31">
        <v>169.09</v>
      </c>
      <c r="M247" s="31">
        <v>297.31171999999998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57.42</v>
      </c>
      <c r="D248" s="36">
        <v>57.673333333333339</v>
      </c>
      <c r="E248" s="36">
        <v>56.746666666666677</v>
      </c>
      <c r="F248" s="36">
        <v>56.073333333333338</v>
      </c>
      <c r="G248" s="36">
        <v>55.146666666666675</v>
      </c>
      <c r="H248" s="36">
        <v>58.346666666666678</v>
      </c>
      <c r="I248" s="36">
        <v>59.273333333333341</v>
      </c>
      <c r="J248" s="36">
        <v>59.94666666666668</v>
      </c>
      <c r="K248" s="31">
        <v>58.6</v>
      </c>
      <c r="L248" s="31">
        <v>57</v>
      </c>
      <c r="M248" s="31">
        <v>43.110770000000002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923.25</v>
      </c>
      <c r="D249" s="36">
        <v>925.7833333333333</v>
      </c>
      <c r="E249" s="36">
        <v>917.56666666666661</v>
      </c>
      <c r="F249" s="36">
        <v>911.88333333333333</v>
      </c>
      <c r="G249" s="36">
        <v>903.66666666666663</v>
      </c>
      <c r="H249" s="36">
        <v>931.46666666666658</v>
      </c>
      <c r="I249" s="36">
        <v>939.68333333333328</v>
      </c>
      <c r="J249" s="36">
        <v>945.36666666666656</v>
      </c>
      <c r="K249" s="31">
        <v>934</v>
      </c>
      <c r="L249" s="31">
        <v>920.1</v>
      </c>
      <c r="M249" s="31">
        <v>12.72594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165.88</v>
      </c>
      <c r="D250" s="36">
        <v>167.14333333333332</v>
      </c>
      <c r="E250" s="36">
        <v>163.83666666666664</v>
      </c>
      <c r="F250" s="36">
        <v>161.79333333333332</v>
      </c>
      <c r="G250" s="36">
        <v>158.48666666666665</v>
      </c>
      <c r="H250" s="36">
        <v>169.18666666666664</v>
      </c>
      <c r="I250" s="36">
        <v>172.49333333333331</v>
      </c>
      <c r="J250" s="36">
        <v>174.53666666666663</v>
      </c>
      <c r="K250" s="31">
        <v>170.45</v>
      </c>
      <c r="L250" s="31">
        <v>165.1</v>
      </c>
      <c r="M250" s="31">
        <v>117.65516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1498</v>
      </c>
      <c r="D251" s="36">
        <v>1505.6333333333332</v>
      </c>
      <c r="E251" s="36">
        <v>1485.9166666666665</v>
      </c>
      <c r="F251" s="36">
        <v>1473.8333333333333</v>
      </c>
      <c r="G251" s="36">
        <v>1454.1166666666666</v>
      </c>
      <c r="H251" s="36">
        <v>1517.7166666666665</v>
      </c>
      <c r="I251" s="36">
        <v>1537.4333333333332</v>
      </c>
      <c r="J251" s="36">
        <v>1549.5166666666664</v>
      </c>
      <c r="K251" s="31">
        <v>1525.35</v>
      </c>
      <c r="L251" s="31">
        <v>1493.55</v>
      </c>
      <c r="M251" s="31">
        <v>4.8471900000000003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527.85</v>
      </c>
      <c r="D252" s="36">
        <v>531.30000000000007</v>
      </c>
      <c r="E252" s="36">
        <v>521.20000000000016</v>
      </c>
      <c r="F252" s="36">
        <v>514.55000000000007</v>
      </c>
      <c r="G252" s="36">
        <v>504.45000000000016</v>
      </c>
      <c r="H252" s="36">
        <v>537.95000000000016</v>
      </c>
      <c r="I252" s="36">
        <v>548.05000000000007</v>
      </c>
      <c r="J252" s="36">
        <v>554.70000000000016</v>
      </c>
      <c r="K252" s="31">
        <v>541.4</v>
      </c>
      <c r="L252" s="31">
        <v>524.65</v>
      </c>
      <c r="M252" s="31">
        <v>11.933759999999999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428</v>
      </c>
      <c r="D253" s="36">
        <v>429.38333333333338</v>
      </c>
      <c r="E253" s="36">
        <v>422.56666666666678</v>
      </c>
      <c r="F253" s="36">
        <v>417.13333333333338</v>
      </c>
      <c r="G253" s="36">
        <v>410.31666666666678</v>
      </c>
      <c r="H253" s="36">
        <v>434.81666666666678</v>
      </c>
      <c r="I253" s="36">
        <v>441.63333333333338</v>
      </c>
      <c r="J253" s="36">
        <v>447.06666666666678</v>
      </c>
      <c r="K253" s="31">
        <v>436.2</v>
      </c>
      <c r="L253" s="31">
        <v>423.95</v>
      </c>
      <c r="M253" s="31">
        <v>133.00174000000001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1421.2</v>
      </c>
      <c r="D254" s="36">
        <v>1425.9833333333333</v>
      </c>
      <c r="E254" s="36">
        <v>1413.0166666666667</v>
      </c>
      <c r="F254" s="36">
        <v>1404.8333333333333</v>
      </c>
      <c r="G254" s="36">
        <v>1391.8666666666666</v>
      </c>
      <c r="H254" s="36">
        <v>1434.1666666666667</v>
      </c>
      <c r="I254" s="36">
        <v>1447.1333333333334</v>
      </c>
      <c r="J254" s="36">
        <v>1455.3166666666668</v>
      </c>
      <c r="K254" s="31">
        <v>1438.95</v>
      </c>
      <c r="L254" s="31">
        <v>1417.8</v>
      </c>
      <c r="M254" s="31">
        <v>26.229019999999998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7669.75</v>
      </c>
      <c r="D255" s="36">
        <v>7641.5</v>
      </c>
      <c r="E255" s="36">
        <v>7506</v>
      </c>
      <c r="F255" s="36">
        <v>7342.25</v>
      </c>
      <c r="G255" s="36">
        <v>7206.75</v>
      </c>
      <c r="H255" s="36">
        <v>7805.25</v>
      </c>
      <c r="I255" s="36">
        <v>7940.75</v>
      </c>
      <c r="J255" s="36">
        <v>8104.5</v>
      </c>
      <c r="K255" s="31">
        <v>7777</v>
      </c>
      <c r="L255" s="31">
        <v>7477.75</v>
      </c>
      <c r="M255" s="31">
        <v>4.5073299999999996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1910.15</v>
      </c>
      <c r="D256" s="36">
        <v>1913.7166666666665</v>
      </c>
      <c r="E256" s="36">
        <v>1901.4333333333329</v>
      </c>
      <c r="F256" s="36">
        <v>1892.7166666666665</v>
      </c>
      <c r="G256" s="36">
        <v>1880.4333333333329</v>
      </c>
      <c r="H256" s="36">
        <v>1922.4333333333329</v>
      </c>
      <c r="I256" s="36">
        <v>1934.7166666666662</v>
      </c>
      <c r="J256" s="36">
        <v>1943.4333333333329</v>
      </c>
      <c r="K256" s="31">
        <v>1926</v>
      </c>
      <c r="L256" s="31">
        <v>1905</v>
      </c>
      <c r="M256" s="31">
        <v>53.129460000000002</v>
      </c>
      <c r="N256" s="1"/>
      <c r="O256" s="1"/>
    </row>
    <row r="257" spans="1:15" ht="12.75" customHeight="1">
      <c r="A257" s="33">
        <v>247</v>
      </c>
      <c r="B257" s="53" t="s">
        <v>853</v>
      </c>
      <c r="C257" s="31">
        <v>238.53</v>
      </c>
      <c r="D257" s="36">
        <v>242.01</v>
      </c>
      <c r="E257" s="36">
        <v>233.51999999999998</v>
      </c>
      <c r="F257" s="36">
        <v>228.51</v>
      </c>
      <c r="G257" s="36">
        <v>220.01999999999998</v>
      </c>
      <c r="H257" s="36">
        <v>247.01999999999998</v>
      </c>
      <c r="I257" s="36">
        <v>255.51</v>
      </c>
      <c r="J257" s="36">
        <v>260.52</v>
      </c>
      <c r="K257" s="31">
        <v>250.5</v>
      </c>
      <c r="L257" s="31">
        <v>237</v>
      </c>
      <c r="M257" s="31">
        <v>155.45098999999999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990.35</v>
      </c>
      <c r="D258" s="36">
        <v>1001.6833333333334</v>
      </c>
      <c r="E258" s="36">
        <v>974.36666666666679</v>
      </c>
      <c r="F258" s="36">
        <v>958.38333333333344</v>
      </c>
      <c r="G258" s="36">
        <v>931.06666666666683</v>
      </c>
      <c r="H258" s="36">
        <v>1017.6666666666667</v>
      </c>
      <c r="I258" s="36">
        <v>1044.9833333333333</v>
      </c>
      <c r="J258" s="36">
        <v>1060.9666666666667</v>
      </c>
      <c r="K258" s="31">
        <v>1029</v>
      </c>
      <c r="L258" s="31">
        <v>985.7</v>
      </c>
      <c r="M258" s="31">
        <v>3.5118399999999999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4900.3999999999996</v>
      </c>
      <c r="D259" s="36">
        <v>4890.3166666666666</v>
      </c>
      <c r="E259" s="36">
        <v>4857.2833333333328</v>
      </c>
      <c r="F259" s="36">
        <v>4814.1666666666661</v>
      </c>
      <c r="G259" s="36">
        <v>4781.1333333333323</v>
      </c>
      <c r="H259" s="36">
        <v>4933.4333333333334</v>
      </c>
      <c r="I259" s="36">
        <v>4966.4666666666681</v>
      </c>
      <c r="J259" s="36">
        <v>5009.5833333333339</v>
      </c>
      <c r="K259" s="31">
        <v>4923.3500000000004</v>
      </c>
      <c r="L259" s="31">
        <v>4847.2</v>
      </c>
      <c r="M259" s="31">
        <v>16.30528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1436.15</v>
      </c>
      <c r="D260" s="36">
        <v>1438.0333333333335</v>
      </c>
      <c r="E260" s="36">
        <v>1421.116666666667</v>
      </c>
      <c r="F260" s="36">
        <v>1406.0833333333335</v>
      </c>
      <c r="G260" s="36">
        <v>1389.166666666667</v>
      </c>
      <c r="H260" s="36">
        <v>1453.0666666666671</v>
      </c>
      <c r="I260" s="36">
        <v>1469.9833333333336</v>
      </c>
      <c r="J260" s="36">
        <v>1485.0166666666671</v>
      </c>
      <c r="K260" s="31">
        <v>1454.95</v>
      </c>
      <c r="L260" s="31">
        <v>1423</v>
      </c>
      <c r="M260" s="31">
        <v>3.4749500000000002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1867.75</v>
      </c>
      <c r="D261" s="36">
        <v>1895.9166666666667</v>
      </c>
      <c r="E261" s="36">
        <v>1821.8333333333335</v>
      </c>
      <c r="F261" s="36">
        <v>1775.9166666666667</v>
      </c>
      <c r="G261" s="36">
        <v>1701.8333333333335</v>
      </c>
      <c r="H261" s="36">
        <v>1941.8333333333335</v>
      </c>
      <c r="I261" s="36">
        <v>2015.916666666667</v>
      </c>
      <c r="J261" s="36">
        <v>2061.8333333333335</v>
      </c>
      <c r="K261" s="31">
        <v>1970</v>
      </c>
      <c r="L261" s="31">
        <v>1850</v>
      </c>
      <c r="M261" s="31">
        <v>2.8746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4599.55</v>
      </c>
      <c r="D262" s="36">
        <v>4640.5000000000009</v>
      </c>
      <c r="E262" s="36">
        <v>4541.4000000000015</v>
      </c>
      <c r="F262" s="36">
        <v>4483.2500000000009</v>
      </c>
      <c r="G262" s="36">
        <v>4384.1500000000015</v>
      </c>
      <c r="H262" s="36">
        <v>4698.6500000000015</v>
      </c>
      <c r="I262" s="36">
        <v>4797.7500000000018</v>
      </c>
      <c r="J262" s="36">
        <v>4855.9000000000015</v>
      </c>
      <c r="K262" s="31">
        <v>4739.6000000000004</v>
      </c>
      <c r="L262" s="31">
        <v>4582.3500000000004</v>
      </c>
      <c r="M262" s="31">
        <v>1.15825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1926.15</v>
      </c>
      <c r="D263" s="36">
        <v>1933.3999999999999</v>
      </c>
      <c r="E263" s="36">
        <v>1896.7999999999997</v>
      </c>
      <c r="F263" s="36">
        <v>1867.4499999999998</v>
      </c>
      <c r="G263" s="36">
        <v>1830.8499999999997</v>
      </c>
      <c r="H263" s="36">
        <v>1962.7499999999998</v>
      </c>
      <c r="I263" s="36">
        <v>1999.3499999999997</v>
      </c>
      <c r="J263" s="36">
        <v>2028.6999999999998</v>
      </c>
      <c r="K263" s="31">
        <v>1970</v>
      </c>
      <c r="L263" s="31">
        <v>1904.05</v>
      </c>
      <c r="M263" s="31">
        <v>4.2068700000000003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786.4</v>
      </c>
      <c r="D264" s="36">
        <v>791.6</v>
      </c>
      <c r="E264" s="36">
        <v>778.2</v>
      </c>
      <c r="F264" s="36">
        <v>770</v>
      </c>
      <c r="G264" s="36">
        <v>756.6</v>
      </c>
      <c r="H264" s="36">
        <v>799.80000000000007</v>
      </c>
      <c r="I264" s="36">
        <v>813.19999999999993</v>
      </c>
      <c r="J264" s="36">
        <v>821.40000000000009</v>
      </c>
      <c r="K264" s="31">
        <v>805</v>
      </c>
      <c r="L264" s="31">
        <v>783.4</v>
      </c>
      <c r="M264" s="31">
        <v>0.58557999999999999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442.95</v>
      </c>
      <c r="D265" s="36">
        <v>445.13333333333338</v>
      </c>
      <c r="E265" s="36">
        <v>438.81666666666678</v>
      </c>
      <c r="F265" s="36">
        <v>434.68333333333339</v>
      </c>
      <c r="G265" s="36">
        <v>428.36666666666679</v>
      </c>
      <c r="H265" s="36">
        <v>449.26666666666677</v>
      </c>
      <c r="I265" s="36">
        <v>455.58333333333337</v>
      </c>
      <c r="J265" s="36">
        <v>459.71666666666675</v>
      </c>
      <c r="K265" s="31">
        <v>451.45</v>
      </c>
      <c r="L265" s="31">
        <v>441</v>
      </c>
      <c r="M265" s="31">
        <v>3.41629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126.19</v>
      </c>
      <c r="D266" s="36">
        <v>127.58333333333333</v>
      </c>
      <c r="E266" s="36">
        <v>122.46666666666667</v>
      </c>
      <c r="F266" s="36">
        <v>118.74333333333334</v>
      </c>
      <c r="G266" s="36">
        <v>113.62666666666668</v>
      </c>
      <c r="H266" s="36">
        <v>131.30666666666667</v>
      </c>
      <c r="I266" s="36">
        <v>136.42333333333329</v>
      </c>
      <c r="J266" s="36">
        <v>140.14666666666665</v>
      </c>
      <c r="K266" s="31">
        <v>132.69999999999999</v>
      </c>
      <c r="L266" s="31">
        <v>123.86</v>
      </c>
      <c r="M266" s="31">
        <v>359.57988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741.8</v>
      </c>
      <c r="D267" s="36">
        <v>746.91666666666663</v>
      </c>
      <c r="E267" s="36">
        <v>729.0333333333333</v>
      </c>
      <c r="F267" s="36">
        <v>716.26666666666665</v>
      </c>
      <c r="G267" s="36">
        <v>698.38333333333333</v>
      </c>
      <c r="H267" s="36">
        <v>759.68333333333328</v>
      </c>
      <c r="I267" s="36">
        <v>777.56666666666672</v>
      </c>
      <c r="J267" s="36">
        <v>790.33333333333326</v>
      </c>
      <c r="K267" s="31">
        <v>764.8</v>
      </c>
      <c r="L267" s="31">
        <v>734.15</v>
      </c>
      <c r="M267" s="31">
        <v>43.402459999999998</v>
      </c>
      <c r="N267" s="1"/>
      <c r="O267" s="1"/>
    </row>
    <row r="268" spans="1:15" ht="12.75" customHeight="1">
      <c r="A268" s="33">
        <v>258</v>
      </c>
      <c r="B268" s="53" t="s">
        <v>854</v>
      </c>
      <c r="C268" s="31">
        <v>330.7</v>
      </c>
      <c r="D268" s="36">
        <v>327.93333333333334</v>
      </c>
      <c r="E268" s="36">
        <v>317.86666666666667</v>
      </c>
      <c r="F268" s="36">
        <v>305.03333333333336</v>
      </c>
      <c r="G268" s="36">
        <v>294.9666666666667</v>
      </c>
      <c r="H268" s="36">
        <v>340.76666666666665</v>
      </c>
      <c r="I268" s="36">
        <v>350.83333333333337</v>
      </c>
      <c r="J268" s="36">
        <v>363.66666666666663</v>
      </c>
      <c r="K268" s="31">
        <v>338</v>
      </c>
      <c r="L268" s="31">
        <v>315.10000000000002</v>
      </c>
      <c r="M268" s="31">
        <v>136.79718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927.75</v>
      </c>
      <c r="D269" s="36">
        <v>932.1</v>
      </c>
      <c r="E269" s="36">
        <v>919.90000000000009</v>
      </c>
      <c r="F269" s="36">
        <v>912.05000000000007</v>
      </c>
      <c r="G269" s="36">
        <v>899.85000000000014</v>
      </c>
      <c r="H269" s="36">
        <v>939.95</v>
      </c>
      <c r="I269" s="36">
        <v>952.15000000000009</v>
      </c>
      <c r="J269" s="36">
        <v>960</v>
      </c>
      <c r="K269" s="31">
        <v>944.3</v>
      </c>
      <c r="L269" s="31">
        <v>924.25</v>
      </c>
      <c r="M269" s="31">
        <v>10.8749</v>
      </c>
      <c r="N269" s="1"/>
      <c r="O269" s="1"/>
    </row>
    <row r="270" spans="1:15" ht="12.75" customHeight="1">
      <c r="A270" s="33">
        <v>260</v>
      </c>
      <c r="B270" s="53" t="s">
        <v>855</v>
      </c>
      <c r="C270" s="31">
        <v>1078.9000000000001</v>
      </c>
      <c r="D270" s="36">
        <v>1090.9666666666667</v>
      </c>
      <c r="E270" s="36">
        <v>1052.9333333333334</v>
      </c>
      <c r="F270" s="36">
        <v>1026.9666666666667</v>
      </c>
      <c r="G270" s="36">
        <v>988.93333333333339</v>
      </c>
      <c r="H270" s="36">
        <v>1116.9333333333334</v>
      </c>
      <c r="I270" s="36">
        <v>1154.9666666666667</v>
      </c>
      <c r="J270" s="36">
        <v>1180.9333333333334</v>
      </c>
      <c r="K270" s="31">
        <v>1129</v>
      </c>
      <c r="L270" s="31">
        <v>1065</v>
      </c>
      <c r="M270" s="31">
        <v>0.76785999999999999</v>
      </c>
      <c r="N270" s="1"/>
      <c r="O270" s="1"/>
    </row>
    <row r="271" spans="1:15" ht="12.75" customHeight="1">
      <c r="A271" s="33">
        <v>261</v>
      </c>
      <c r="B271" s="53" t="s">
        <v>856</v>
      </c>
      <c r="C271" s="31">
        <v>104.32</v>
      </c>
      <c r="D271" s="36">
        <v>104.84666666666665</v>
      </c>
      <c r="E271" s="36">
        <v>103.6933333333333</v>
      </c>
      <c r="F271" s="36">
        <v>103.06666666666665</v>
      </c>
      <c r="G271" s="36">
        <v>101.9133333333333</v>
      </c>
      <c r="H271" s="36">
        <v>105.4733333333333</v>
      </c>
      <c r="I271" s="36">
        <v>106.62666666666664</v>
      </c>
      <c r="J271" s="36">
        <v>107.2533333333333</v>
      </c>
      <c r="K271" s="31">
        <v>106</v>
      </c>
      <c r="L271" s="31">
        <v>104.22</v>
      </c>
      <c r="M271" s="31">
        <v>13.857049999999999</v>
      </c>
      <c r="N271" s="1"/>
      <c r="O271" s="1"/>
    </row>
    <row r="272" spans="1:15" ht="12.75" customHeight="1">
      <c r="A272" s="33">
        <v>262</v>
      </c>
      <c r="B272" s="53" t="s">
        <v>822</v>
      </c>
      <c r="C272" s="31">
        <v>680.45</v>
      </c>
      <c r="D272" s="36">
        <v>688.23333333333323</v>
      </c>
      <c r="E272" s="36">
        <v>668.76666666666642</v>
      </c>
      <c r="F272" s="36">
        <v>657.08333333333314</v>
      </c>
      <c r="G272" s="36">
        <v>637.61666666666633</v>
      </c>
      <c r="H272" s="36">
        <v>699.91666666666652</v>
      </c>
      <c r="I272" s="36">
        <v>719.38333333333344</v>
      </c>
      <c r="J272" s="36">
        <v>731.06666666666661</v>
      </c>
      <c r="K272" s="31">
        <v>707.7</v>
      </c>
      <c r="L272" s="31">
        <v>676.55</v>
      </c>
      <c r="M272" s="31">
        <v>9.3524799999999999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733.7</v>
      </c>
      <c r="D273" s="36">
        <v>739.78333333333342</v>
      </c>
      <c r="E273" s="36">
        <v>724.71666666666681</v>
      </c>
      <c r="F273" s="36">
        <v>715.73333333333335</v>
      </c>
      <c r="G273" s="36">
        <v>700.66666666666674</v>
      </c>
      <c r="H273" s="36">
        <v>748.76666666666688</v>
      </c>
      <c r="I273" s="36">
        <v>763.83333333333348</v>
      </c>
      <c r="J273" s="36">
        <v>772.81666666666695</v>
      </c>
      <c r="K273" s="31">
        <v>754.85</v>
      </c>
      <c r="L273" s="31">
        <v>730.8</v>
      </c>
      <c r="M273" s="31">
        <v>7.7937099999999999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966.9</v>
      </c>
      <c r="D274" s="36">
        <v>963.0333333333333</v>
      </c>
      <c r="E274" s="36">
        <v>955.16666666666663</v>
      </c>
      <c r="F274" s="36">
        <v>943.43333333333328</v>
      </c>
      <c r="G274" s="36">
        <v>935.56666666666661</v>
      </c>
      <c r="H274" s="36">
        <v>974.76666666666665</v>
      </c>
      <c r="I274" s="36">
        <v>982.63333333333344</v>
      </c>
      <c r="J274" s="36">
        <v>994.36666666666667</v>
      </c>
      <c r="K274" s="31">
        <v>970.9</v>
      </c>
      <c r="L274" s="31">
        <v>951.3</v>
      </c>
      <c r="M274" s="31">
        <v>16.755890000000001</v>
      </c>
      <c r="N274" s="1"/>
      <c r="O274" s="1"/>
    </row>
    <row r="275" spans="1:15" ht="12.75" customHeight="1">
      <c r="A275" s="33">
        <v>265</v>
      </c>
      <c r="B275" s="53" t="s">
        <v>857</v>
      </c>
      <c r="C275" s="31">
        <v>344.3</v>
      </c>
      <c r="D275" s="36">
        <v>347.58333333333331</v>
      </c>
      <c r="E275" s="36">
        <v>339.76666666666665</v>
      </c>
      <c r="F275" s="36">
        <v>335.23333333333335</v>
      </c>
      <c r="G275" s="36">
        <v>327.41666666666669</v>
      </c>
      <c r="H275" s="36">
        <v>352.11666666666662</v>
      </c>
      <c r="I275" s="36">
        <v>359.93333333333334</v>
      </c>
      <c r="J275" s="36">
        <v>364.46666666666658</v>
      </c>
      <c r="K275" s="31">
        <v>355.4</v>
      </c>
      <c r="L275" s="31">
        <v>343.05</v>
      </c>
      <c r="M275" s="31">
        <v>227.79114999999999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663.1</v>
      </c>
      <c r="D276" s="36">
        <v>665.33333333333337</v>
      </c>
      <c r="E276" s="36">
        <v>657.81666666666672</v>
      </c>
      <c r="F276" s="36">
        <v>652.5333333333333</v>
      </c>
      <c r="G276" s="36">
        <v>645.01666666666665</v>
      </c>
      <c r="H276" s="36">
        <v>670.61666666666679</v>
      </c>
      <c r="I276" s="36">
        <v>678.13333333333344</v>
      </c>
      <c r="J276" s="36">
        <v>683.41666666666686</v>
      </c>
      <c r="K276" s="31">
        <v>672.85</v>
      </c>
      <c r="L276" s="31">
        <v>660.05</v>
      </c>
      <c r="M276" s="31">
        <v>19.052489999999999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739</v>
      </c>
      <c r="D277" s="36">
        <v>744.83333333333337</v>
      </c>
      <c r="E277" s="36">
        <v>730.2166666666667</v>
      </c>
      <c r="F277" s="36">
        <v>721.43333333333328</v>
      </c>
      <c r="G277" s="36">
        <v>706.81666666666661</v>
      </c>
      <c r="H277" s="36">
        <v>753.61666666666679</v>
      </c>
      <c r="I277" s="36">
        <v>768.23333333333335</v>
      </c>
      <c r="J277" s="36">
        <v>777.01666666666688</v>
      </c>
      <c r="K277" s="31">
        <v>759.45</v>
      </c>
      <c r="L277" s="31">
        <v>736.05</v>
      </c>
      <c r="M277" s="31">
        <v>9.86266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1032.5</v>
      </c>
      <c r="D278" s="36">
        <v>1034.8833333333334</v>
      </c>
      <c r="E278" s="36">
        <v>1009.7666666666669</v>
      </c>
      <c r="F278" s="36">
        <v>987.03333333333342</v>
      </c>
      <c r="G278" s="36">
        <v>961.91666666666686</v>
      </c>
      <c r="H278" s="36">
        <v>1057.6166666666668</v>
      </c>
      <c r="I278" s="36">
        <v>1082.7333333333331</v>
      </c>
      <c r="J278" s="36">
        <v>1105.4666666666669</v>
      </c>
      <c r="K278" s="31">
        <v>1060</v>
      </c>
      <c r="L278" s="31">
        <v>1012.15</v>
      </c>
      <c r="M278" s="31">
        <v>12.344709999999999</v>
      </c>
      <c r="N278" s="1"/>
      <c r="O278" s="1"/>
    </row>
    <row r="279" spans="1:15" ht="12.75" customHeight="1">
      <c r="A279" s="33">
        <v>269</v>
      </c>
      <c r="B279" s="53" t="s">
        <v>858</v>
      </c>
      <c r="C279" s="31">
        <v>523.79999999999995</v>
      </c>
      <c r="D279" s="36">
        <v>520.16666666666663</v>
      </c>
      <c r="E279" s="36">
        <v>511.63333333333321</v>
      </c>
      <c r="F279" s="36">
        <v>499.46666666666658</v>
      </c>
      <c r="G279" s="36">
        <v>490.93333333333317</v>
      </c>
      <c r="H279" s="36">
        <v>532.33333333333326</v>
      </c>
      <c r="I279" s="36">
        <v>540.86666666666679</v>
      </c>
      <c r="J279" s="36">
        <v>553.0333333333333</v>
      </c>
      <c r="K279" s="31">
        <v>528.70000000000005</v>
      </c>
      <c r="L279" s="31">
        <v>508</v>
      </c>
      <c r="M279" s="31">
        <v>9.8824900000000007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1186.25</v>
      </c>
      <c r="D280" s="36">
        <v>1193.7</v>
      </c>
      <c r="E280" s="36">
        <v>1142.5500000000002</v>
      </c>
      <c r="F280" s="36">
        <v>1098.8500000000001</v>
      </c>
      <c r="G280" s="36">
        <v>1047.7000000000003</v>
      </c>
      <c r="H280" s="36">
        <v>1237.4000000000001</v>
      </c>
      <c r="I280" s="36">
        <v>1288.5500000000002</v>
      </c>
      <c r="J280" s="36">
        <v>1332.25</v>
      </c>
      <c r="K280" s="31">
        <v>1244.8499999999999</v>
      </c>
      <c r="L280" s="31">
        <v>1150</v>
      </c>
      <c r="M280" s="31">
        <v>2.25657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579.20000000000005</v>
      </c>
      <c r="D281" s="36">
        <v>578.30000000000007</v>
      </c>
      <c r="E281" s="36">
        <v>560.75000000000011</v>
      </c>
      <c r="F281" s="36">
        <v>542.30000000000007</v>
      </c>
      <c r="G281" s="36">
        <v>524.75000000000011</v>
      </c>
      <c r="H281" s="36">
        <v>596.75000000000011</v>
      </c>
      <c r="I281" s="36">
        <v>614.30000000000007</v>
      </c>
      <c r="J281" s="36">
        <v>632.75000000000011</v>
      </c>
      <c r="K281" s="31">
        <v>595.85</v>
      </c>
      <c r="L281" s="31">
        <v>559.85</v>
      </c>
      <c r="M281" s="31">
        <v>29.668810000000001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847</v>
      </c>
      <c r="D282" s="36">
        <v>848.63333333333333</v>
      </c>
      <c r="E282" s="36">
        <v>839.61666666666667</v>
      </c>
      <c r="F282" s="36">
        <v>832.23333333333335</v>
      </c>
      <c r="G282" s="36">
        <v>823.2166666666667</v>
      </c>
      <c r="H282" s="36">
        <v>856.01666666666665</v>
      </c>
      <c r="I282" s="36">
        <v>865.0333333333333</v>
      </c>
      <c r="J282" s="36">
        <v>872.41666666666663</v>
      </c>
      <c r="K282" s="31">
        <v>857.65</v>
      </c>
      <c r="L282" s="31">
        <v>841.25</v>
      </c>
      <c r="M282" s="31">
        <v>0.74009000000000003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4377.3500000000004</v>
      </c>
      <c r="D283" s="36">
        <v>4396.5</v>
      </c>
      <c r="E283" s="36">
        <v>4334.05</v>
      </c>
      <c r="F283" s="36">
        <v>4290.75</v>
      </c>
      <c r="G283" s="36">
        <v>4228.3</v>
      </c>
      <c r="H283" s="36">
        <v>4439.8</v>
      </c>
      <c r="I283" s="36">
        <v>4502.2500000000009</v>
      </c>
      <c r="J283" s="36">
        <v>4545.55</v>
      </c>
      <c r="K283" s="31">
        <v>4458.95</v>
      </c>
      <c r="L283" s="31">
        <v>4353.2</v>
      </c>
      <c r="M283" s="31">
        <v>2.2402000000000002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340.15</v>
      </c>
      <c r="D284" s="36">
        <v>343.48333333333335</v>
      </c>
      <c r="E284" s="36">
        <v>335.4666666666667</v>
      </c>
      <c r="F284" s="36">
        <v>330.78333333333336</v>
      </c>
      <c r="G284" s="36">
        <v>322.76666666666671</v>
      </c>
      <c r="H284" s="36">
        <v>348.16666666666669</v>
      </c>
      <c r="I284" s="36">
        <v>356.18333333333334</v>
      </c>
      <c r="J284" s="36">
        <v>360.86666666666667</v>
      </c>
      <c r="K284" s="31">
        <v>351.5</v>
      </c>
      <c r="L284" s="31">
        <v>338.8</v>
      </c>
      <c r="M284" s="31">
        <v>5.4584400000000004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1789.35</v>
      </c>
      <c r="D285" s="36">
        <v>1776</v>
      </c>
      <c r="E285" s="36">
        <v>1754</v>
      </c>
      <c r="F285" s="36">
        <v>1718.65</v>
      </c>
      <c r="G285" s="36">
        <v>1696.65</v>
      </c>
      <c r="H285" s="36">
        <v>1811.35</v>
      </c>
      <c r="I285" s="36">
        <v>1833.35</v>
      </c>
      <c r="J285" s="36">
        <v>1868.6999999999998</v>
      </c>
      <c r="K285" s="31">
        <v>1798</v>
      </c>
      <c r="L285" s="31">
        <v>1740.65</v>
      </c>
      <c r="M285" s="31">
        <v>5.84091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300.95</v>
      </c>
      <c r="D286" s="36">
        <v>303.58333333333331</v>
      </c>
      <c r="E286" s="36">
        <v>297.31666666666661</v>
      </c>
      <c r="F286" s="36">
        <v>293.68333333333328</v>
      </c>
      <c r="G286" s="36">
        <v>287.41666666666657</v>
      </c>
      <c r="H286" s="36">
        <v>307.21666666666664</v>
      </c>
      <c r="I286" s="36">
        <v>313.48333333333341</v>
      </c>
      <c r="J286" s="36">
        <v>317.11666666666667</v>
      </c>
      <c r="K286" s="31">
        <v>309.85000000000002</v>
      </c>
      <c r="L286" s="31">
        <v>299.95</v>
      </c>
      <c r="M286" s="31">
        <v>5.39215</v>
      </c>
      <c r="N286" s="1"/>
      <c r="O286" s="1"/>
    </row>
    <row r="287" spans="1:15" ht="12.75" customHeight="1">
      <c r="A287" s="33">
        <v>277</v>
      </c>
      <c r="B287" s="53" t="s">
        <v>794</v>
      </c>
      <c r="C287" s="31">
        <v>893.9</v>
      </c>
      <c r="D287" s="36">
        <v>888.88333333333321</v>
      </c>
      <c r="E287" s="36">
        <v>880.81666666666638</v>
      </c>
      <c r="F287" s="36">
        <v>867.73333333333312</v>
      </c>
      <c r="G287" s="36">
        <v>859.66666666666629</v>
      </c>
      <c r="H287" s="36">
        <v>901.96666666666647</v>
      </c>
      <c r="I287" s="36">
        <v>910.0333333333333</v>
      </c>
      <c r="J287" s="36">
        <v>923.11666666666656</v>
      </c>
      <c r="K287" s="31">
        <v>896.95</v>
      </c>
      <c r="L287" s="31">
        <v>875.8</v>
      </c>
      <c r="M287" s="31">
        <v>1.02766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1431.25</v>
      </c>
      <c r="D288" s="36">
        <v>1437.5666666666666</v>
      </c>
      <c r="E288" s="36">
        <v>1420.1833333333332</v>
      </c>
      <c r="F288" s="36">
        <v>1409.1166666666666</v>
      </c>
      <c r="G288" s="36">
        <v>1391.7333333333331</v>
      </c>
      <c r="H288" s="36">
        <v>1448.6333333333332</v>
      </c>
      <c r="I288" s="36">
        <v>1466.0166666666664</v>
      </c>
      <c r="J288" s="36">
        <v>1477.0833333333333</v>
      </c>
      <c r="K288" s="31">
        <v>1454.95</v>
      </c>
      <c r="L288" s="31">
        <v>1426.5</v>
      </c>
      <c r="M288" s="31">
        <v>0.77232000000000001</v>
      </c>
      <c r="N288" s="1"/>
      <c r="O288" s="1"/>
    </row>
    <row r="289" spans="1:15" ht="12.75" customHeight="1">
      <c r="A289" s="33">
        <v>279</v>
      </c>
      <c r="B289" s="53" t="s">
        <v>782</v>
      </c>
      <c r="C289" s="31">
        <v>1355.75</v>
      </c>
      <c r="D289" s="36">
        <v>1363.7666666666667</v>
      </c>
      <c r="E289" s="36">
        <v>1334.5833333333333</v>
      </c>
      <c r="F289" s="36">
        <v>1313.4166666666665</v>
      </c>
      <c r="G289" s="36">
        <v>1284.2333333333331</v>
      </c>
      <c r="H289" s="36">
        <v>1384.9333333333334</v>
      </c>
      <c r="I289" s="36">
        <v>1414.1166666666668</v>
      </c>
      <c r="J289" s="36">
        <v>1435.2833333333335</v>
      </c>
      <c r="K289" s="31">
        <v>1392.95</v>
      </c>
      <c r="L289" s="31">
        <v>1342.6</v>
      </c>
      <c r="M289" s="31">
        <v>1.00647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656.8</v>
      </c>
      <c r="D290" s="36">
        <v>654.26666666666665</v>
      </c>
      <c r="E290" s="36">
        <v>639.0333333333333</v>
      </c>
      <c r="F290" s="36">
        <v>621.26666666666665</v>
      </c>
      <c r="G290" s="36">
        <v>606.0333333333333</v>
      </c>
      <c r="H290" s="36">
        <v>672.0333333333333</v>
      </c>
      <c r="I290" s="36">
        <v>687.26666666666665</v>
      </c>
      <c r="J290" s="36">
        <v>705.0333333333333</v>
      </c>
      <c r="K290" s="31">
        <v>669.5</v>
      </c>
      <c r="L290" s="31">
        <v>636.5</v>
      </c>
      <c r="M290" s="31">
        <v>78.164680000000004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316.10000000000002</v>
      </c>
      <c r="D291" s="36">
        <v>314.55</v>
      </c>
      <c r="E291" s="36">
        <v>311.55</v>
      </c>
      <c r="F291" s="36">
        <v>307</v>
      </c>
      <c r="G291" s="36">
        <v>304</v>
      </c>
      <c r="H291" s="36">
        <v>319.10000000000002</v>
      </c>
      <c r="I291" s="36">
        <v>322.10000000000002</v>
      </c>
      <c r="J291" s="36">
        <v>326.65000000000003</v>
      </c>
      <c r="K291" s="31">
        <v>317.55</v>
      </c>
      <c r="L291" s="31">
        <v>310</v>
      </c>
      <c r="M291" s="31">
        <v>23.08005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218.76</v>
      </c>
      <c r="D292" s="36">
        <v>220.68666666666664</v>
      </c>
      <c r="E292" s="36">
        <v>215.37333333333328</v>
      </c>
      <c r="F292" s="36">
        <v>211.98666666666665</v>
      </c>
      <c r="G292" s="36">
        <v>206.67333333333329</v>
      </c>
      <c r="H292" s="36">
        <v>224.07333333333327</v>
      </c>
      <c r="I292" s="36">
        <v>229.3866666666666</v>
      </c>
      <c r="J292" s="36">
        <v>232.77333333333326</v>
      </c>
      <c r="K292" s="31">
        <v>226</v>
      </c>
      <c r="L292" s="31">
        <v>217.3</v>
      </c>
      <c r="M292" s="31">
        <v>10.4488</v>
      </c>
      <c r="N292" s="1"/>
      <c r="O292" s="1"/>
    </row>
    <row r="293" spans="1:15" ht="12.75" customHeight="1">
      <c r="A293" s="33">
        <v>283</v>
      </c>
      <c r="B293" s="53" t="s">
        <v>823</v>
      </c>
      <c r="C293" s="31">
        <v>4663</v>
      </c>
      <c r="D293" s="36">
        <v>4678.666666666667</v>
      </c>
      <c r="E293" s="36">
        <v>4619.3333333333339</v>
      </c>
      <c r="F293" s="36">
        <v>4575.666666666667</v>
      </c>
      <c r="G293" s="36">
        <v>4516.3333333333339</v>
      </c>
      <c r="H293" s="36">
        <v>4722.3333333333339</v>
      </c>
      <c r="I293" s="36">
        <v>4781.6666666666679</v>
      </c>
      <c r="J293" s="36">
        <v>4825.3333333333339</v>
      </c>
      <c r="K293" s="31">
        <v>4738</v>
      </c>
      <c r="L293" s="31">
        <v>4635</v>
      </c>
      <c r="M293" s="31">
        <v>2.8328700000000002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952.65</v>
      </c>
      <c r="D294" s="36">
        <v>960.44999999999993</v>
      </c>
      <c r="E294" s="36">
        <v>942.19999999999982</v>
      </c>
      <c r="F294" s="36">
        <v>931.74999999999989</v>
      </c>
      <c r="G294" s="36">
        <v>913.49999999999977</v>
      </c>
      <c r="H294" s="36">
        <v>970.89999999999986</v>
      </c>
      <c r="I294" s="36">
        <v>989.15000000000009</v>
      </c>
      <c r="J294" s="36">
        <v>999.59999999999991</v>
      </c>
      <c r="K294" s="31">
        <v>978.7</v>
      </c>
      <c r="L294" s="31">
        <v>950</v>
      </c>
      <c r="M294" s="31">
        <v>3.7348699999999999</v>
      </c>
      <c r="N294" s="1"/>
      <c r="O294" s="1"/>
    </row>
    <row r="295" spans="1:15" ht="12.75" customHeight="1">
      <c r="A295" s="33">
        <v>285</v>
      </c>
      <c r="B295" s="53" t="s">
        <v>793</v>
      </c>
      <c r="C295" s="31">
        <v>986</v>
      </c>
      <c r="D295" s="36">
        <v>990.2833333333333</v>
      </c>
      <c r="E295" s="36">
        <v>976.06666666666661</v>
      </c>
      <c r="F295" s="36">
        <v>966.13333333333333</v>
      </c>
      <c r="G295" s="36">
        <v>951.91666666666663</v>
      </c>
      <c r="H295" s="36">
        <v>1000.2166666666666</v>
      </c>
      <c r="I295" s="36">
        <v>1014.4333333333333</v>
      </c>
      <c r="J295" s="36">
        <v>1024.3666666666666</v>
      </c>
      <c r="K295" s="31">
        <v>1004.5</v>
      </c>
      <c r="L295" s="31">
        <v>980.35</v>
      </c>
      <c r="M295" s="31">
        <v>4.56264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1789.25</v>
      </c>
      <c r="D296" s="36">
        <v>1793.2333333333333</v>
      </c>
      <c r="E296" s="36">
        <v>1781.0166666666667</v>
      </c>
      <c r="F296" s="36">
        <v>1772.7833333333333</v>
      </c>
      <c r="G296" s="36">
        <v>1760.5666666666666</v>
      </c>
      <c r="H296" s="36">
        <v>1801.4666666666667</v>
      </c>
      <c r="I296" s="36">
        <v>1813.6833333333334</v>
      </c>
      <c r="J296" s="36">
        <v>1821.9166666666667</v>
      </c>
      <c r="K296" s="31">
        <v>1805.45</v>
      </c>
      <c r="L296" s="31">
        <v>1785</v>
      </c>
      <c r="M296" s="31">
        <v>37.338720000000002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2665.7</v>
      </c>
      <c r="D297" s="36">
        <v>2671.6166666666668</v>
      </c>
      <c r="E297" s="36">
        <v>2638.2333333333336</v>
      </c>
      <c r="F297" s="36">
        <v>2610.7666666666669</v>
      </c>
      <c r="G297" s="36">
        <v>2577.3833333333337</v>
      </c>
      <c r="H297" s="36">
        <v>2699.0833333333335</v>
      </c>
      <c r="I297" s="36">
        <v>2732.4666666666667</v>
      </c>
      <c r="J297" s="36">
        <v>2759.9333333333334</v>
      </c>
      <c r="K297" s="31">
        <v>2705</v>
      </c>
      <c r="L297" s="31">
        <v>2644.15</v>
      </c>
      <c r="M297" s="31">
        <v>0.62519999999999998</v>
      </c>
      <c r="N297" s="1"/>
      <c r="O297" s="1"/>
    </row>
    <row r="298" spans="1:15" ht="12.75" customHeight="1">
      <c r="A298" s="33">
        <v>288</v>
      </c>
      <c r="B298" s="53" t="s">
        <v>833</v>
      </c>
      <c r="C298" s="31">
        <v>166.25</v>
      </c>
      <c r="D298" s="36">
        <v>168.29999999999998</v>
      </c>
      <c r="E298" s="36">
        <v>163.60999999999996</v>
      </c>
      <c r="F298" s="36">
        <v>160.96999999999997</v>
      </c>
      <c r="G298" s="36">
        <v>156.27999999999994</v>
      </c>
      <c r="H298" s="36">
        <v>170.93999999999997</v>
      </c>
      <c r="I298" s="36">
        <v>175.62999999999997</v>
      </c>
      <c r="J298" s="36">
        <v>178.26999999999998</v>
      </c>
      <c r="K298" s="31">
        <v>172.99</v>
      </c>
      <c r="L298" s="31">
        <v>165.66</v>
      </c>
      <c r="M298" s="31">
        <v>56.136560000000003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5675.5</v>
      </c>
      <c r="D299" s="36">
        <v>5688.8166666666666</v>
      </c>
      <c r="E299" s="36">
        <v>5626.6833333333334</v>
      </c>
      <c r="F299" s="36">
        <v>5577.8666666666668</v>
      </c>
      <c r="G299" s="36">
        <v>5515.7333333333336</v>
      </c>
      <c r="H299" s="36">
        <v>5737.6333333333332</v>
      </c>
      <c r="I299" s="36">
        <v>5799.7666666666664</v>
      </c>
      <c r="J299" s="36">
        <v>5848.583333333333</v>
      </c>
      <c r="K299" s="31">
        <v>5750.95</v>
      </c>
      <c r="L299" s="31">
        <v>5640</v>
      </c>
      <c r="M299" s="31">
        <v>0.87222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676.3</v>
      </c>
      <c r="D300" s="36">
        <v>681.43333333333328</v>
      </c>
      <c r="E300" s="36">
        <v>666.86666666666656</v>
      </c>
      <c r="F300" s="36">
        <v>657.43333333333328</v>
      </c>
      <c r="G300" s="36">
        <v>642.86666666666656</v>
      </c>
      <c r="H300" s="36">
        <v>690.86666666666656</v>
      </c>
      <c r="I300" s="36">
        <v>705.43333333333339</v>
      </c>
      <c r="J300" s="36">
        <v>714.86666666666656</v>
      </c>
      <c r="K300" s="31">
        <v>696</v>
      </c>
      <c r="L300" s="31">
        <v>672</v>
      </c>
      <c r="M300" s="31">
        <v>26.567299999999999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6299.3</v>
      </c>
      <c r="D301" s="36">
        <v>6313.0999999999995</v>
      </c>
      <c r="E301" s="36">
        <v>6261.1999999999989</v>
      </c>
      <c r="F301" s="36">
        <v>6223.0999999999995</v>
      </c>
      <c r="G301" s="36">
        <v>6171.1999999999989</v>
      </c>
      <c r="H301" s="36">
        <v>6351.1999999999989</v>
      </c>
      <c r="I301" s="36">
        <v>6403.0999999999985</v>
      </c>
      <c r="J301" s="36">
        <v>6441.1999999999989</v>
      </c>
      <c r="K301" s="31">
        <v>6365</v>
      </c>
      <c r="L301" s="31">
        <v>6275</v>
      </c>
      <c r="M301" s="31">
        <v>3.31331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3536.95</v>
      </c>
      <c r="D302" s="36">
        <v>3552.4333333333329</v>
      </c>
      <c r="E302" s="36">
        <v>3500.9166666666661</v>
      </c>
      <c r="F302" s="36">
        <v>3464.8833333333332</v>
      </c>
      <c r="G302" s="36">
        <v>3413.3666666666663</v>
      </c>
      <c r="H302" s="36">
        <v>3588.4666666666658</v>
      </c>
      <c r="I302" s="36">
        <v>3639.9833333333331</v>
      </c>
      <c r="J302" s="36">
        <v>3676.0166666666655</v>
      </c>
      <c r="K302" s="31">
        <v>3603.95</v>
      </c>
      <c r="L302" s="31">
        <v>3516.4</v>
      </c>
      <c r="M302" s="31">
        <v>18.65165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483.5</v>
      </c>
      <c r="D303" s="36">
        <v>486.81666666666666</v>
      </c>
      <c r="E303" s="36">
        <v>476.68333333333334</v>
      </c>
      <c r="F303" s="36">
        <v>469.86666666666667</v>
      </c>
      <c r="G303" s="36">
        <v>459.73333333333335</v>
      </c>
      <c r="H303" s="36">
        <v>493.63333333333333</v>
      </c>
      <c r="I303" s="36">
        <v>503.76666666666665</v>
      </c>
      <c r="J303" s="36">
        <v>510.58333333333331</v>
      </c>
      <c r="K303" s="31">
        <v>496.95</v>
      </c>
      <c r="L303" s="31">
        <v>480</v>
      </c>
      <c r="M303" s="31">
        <v>2.89453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506.8</v>
      </c>
      <c r="D304" s="36">
        <v>508.73333333333335</v>
      </c>
      <c r="E304" s="36">
        <v>502.56666666666672</v>
      </c>
      <c r="F304" s="36">
        <v>498.33333333333337</v>
      </c>
      <c r="G304" s="36">
        <v>492.16666666666674</v>
      </c>
      <c r="H304" s="36">
        <v>512.9666666666667</v>
      </c>
      <c r="I304" s="36">
        <v>519.13333333333333</v>
      </c>
      <c r="J304" s="36">
        <v>523.36666666666667</v>
      </c>
      <c r="K304" s="31">
        <v>514.9</v>
      </c>
      <c r="L304" s="31">
        <v>504.5</v>
      </c>
      <c r="M304" s="31">
        <v>29.428550000000001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310.39999999999998</v>
      </c>
      <c r="D305" s="36">
        <v>314.91666666666669</v>
      </c>
      <c r="E305" s="36">
        <v>304.33333333333337</v>
      </c>
      <c r="F305" s="36">
        <v>298.26666666666671</v>
      </c>
      <c r="G305" s="36">
        <v>287.68333333333339</v>
      </c>
      <c r="H305" s="36">
        <v>320.98333333333335</v>
      </c>
      <c r="I305" s="36">
        <v>331.56666666666672</v>
      </c>
      <c r="J305" s="36">
        <v>337.63333333333333</v>
      </c>
      <c r="K305" s="31">
        <v>325.5</v>
      </c>
      <c r="L305" s="31">
        <v>308.85000000000002</v>
      </c>
      <c r="M305" s="31">
        <v>42.205919999999999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130.22999999999999</v>
      </c>
      <c r="D306" s="36">
        <v>131.50666666666666</v>
      </c>
      <c r="E306" s="36">
        <v>128.62333333333333</v>
      </c>
      <c r="F306" s="36">
        <v>127.01666666666668</v>
      </c>
      <c r="G306" s="36">
        <v>124.13333333333335</v>
      </c>
      <c r="H306" s="36">
        <v>133.11333333333332</v>
      </c>
      <c r="I306" s="36">
        <v>135.99666666666664</v>
      </c>
      <c r="J306" s="36">
        <v>137.6033333333333</v>
      </c>
      <c r="K306" s="31">
        <v>134.38999999999999</v>
      </c>
      <c r="L306" s="31">
        <v>129.9</v>
      </c>
      <c r="M306" s="31">
        <v>56.670119999999997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1013.7</v>
      </c>
      <c r="D307" s="36">
        <v>1018.4666666666667</v>
      </c>
      <c r="E307" s="36">
        <v>1000.0833333333335</v>
      </c>
      <c r="F307" s="36">
        <v>986.46666666666681</v>
      </c>
      <c r="G307" s="36">
        <v>968.0833333333336</v>
      </c>
      <c r="H307" s="36">
        <v>1032.0833333333335</v>
      </c>
      <c r="I307" s="36">
        <v>1050.4666666666667</v>
      </c>
      <c r="J307" s="36">
        <v>1064.0833333333333</v>
      </c>
      <c r="K307" s="31">
        <v>1036.8499999999999</v>
      </c>
      <c r="L307" s="31">
        <v>1004.85</v>
      </c>
      <c r="M307" s="31">
        <v>9.7375900000000009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7684.9</v>
      </c>
      <c r="D308" s="36">
        <v>7755.2333333333336</v>
      </c>
      <c r="E308" s="36">
        <v>7554.666666666667</v>
      </c>
      <c r="F308" s="36">
        <v>7424.4333333333334</v>
      </c>
      <c r="G308" s="36">
        <v>7223.8666666666668</v>
      </c>
      <c r="H308" s="36">
        <v>7885.4666666666672</v>
      </c>
      <c r="I308" s="36">
        <v>8086.0333333333328</v>
      </c>
      <c r="J308" s="36">
        <v>8216.2666666666664</v>
      </c>
      <c r="K308" s="31">
        <v>7955.8</v>
      </c>
      <c r="L308" s="31">
        <v>7625</v>
      </c>
      <c r="M308" s="31">
        <v>1.3233999999999999</v>
      </c>
      <c r="N308" s="1"/>
      <c r="O308" s="1"/>
    </row>
    <row r="309" spans="1:15" ht="12.75" customHeight="1">
      <c r="A309" s="33">
        <v>299</v>
      </c>
      <c r="B309" s="53" t="s">
        <v>859</v>
      </c>
      <c r="C309" s="31">
        <v>740</v>
      </c>
      <c r="D309" s="36">
        <v>746.19999999999993</v>
      </c>
      <c r="E309" s="36">
        <v>726.54999999999984</v>
      </c>
      <c r="F309" s="36">
        <v>713.09999999999991</v>
      </c>
      <c r="G309" s="36">
        <v>693.44999999999982</v>
      </c>
      <c r="H309" s="36">
        <v>759.64999999999986</v>
      </c>
      <c r="I309" s="36">
        <v>779.3</v>
      </c>
      <c r="J309" s="36">
        <v>792.74999999999989</v>
      </c>
      <c r="K309" s="31">
        <v>765.85</v>
      </c>
      <c r="L309" s="31">
        <v>732.75</v>
      </c>
      <c r="M309" s="31">
        <v>2.9077600000000001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2209.4</v>
      </c>
      <c r="D310" s="36">
        <v>2222.6166666666668</v>
      </c>
      <c r="E310" s="36">
        <v>2187.2833333333338</v>
      </c>
      <c r="F310" s="36">
        <v>2165.166666666667</v>
      </c>
      <c r="G310" s="36">
        <v>2129.8333333333339</v>
      </c>
      <c r="H310" s="36">
        <v>2244.7333333333336</v>
      </c>
      <c r="I310" s="36">
        <v>2280.0666666666666</v>
      </c>
      <c r="J310" s="36">
        <v>2302.1833333333334</v>
      </c>
      <c r="K310" s="31">
        <v>2257.9499999999998</v>
      </c>
      <c r="L310" s="31">
        <v>2200.5</v>
      </c>
      <c r="M310" s="31">
        <v>12.027430000000001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93.47</v>
      </c>
      <c r="D311" s="36">
        <v>94.586666666666659</v>
      </c>
      <c r="E311" s="36">
        <v>92.023333333333312</v>
      </c>
      <c r="F311" s="36">
        <v>90.576666666666654</v>
      </c>
      <c r="G311" s="36">
        <v>88.013333333333307</v>
      </c>
      <c r="H311" s="36">
        <v>96.033333333333317</v>
      </c>
      <c r="I311" s="36">
        <v>98.596666666666678</v>
      </c>
      <c r="J311" s="36">
        <v>100.04333333333332</v>
      </c>
      <c r="K311" s="31">
        <v>97.15</v>
      </c>
      <c r="L311" s="31">
        <v>93.14</v>
      </c>
      <c r="M311" s="31">
        <v>24.21453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135345.95000000001</v>
      </c>
      <c r="D312" s="36">
        <v>135712.58333333334</v>
      </c>
      <c r="E312" s="36">
        <v>134775.16666666669</v>
      </c>
      <c r="F312" s="36">
        <v>134204.38333333333</v>
      </c>
      <c r="G312" s="36">
        <v>133266.96666666667</v>
      </c>
      <c r="H312" s="36">
        <v>136283.3666666667</v>
      </c>
      <c r="I312" s="36">
        <v>137220.78333333338</v>
      </c>
      <c r="J312" s="36">
        <v>137791.56666666671</v>
      </c>
      <c r="K312" s="31">
        <v>136650</v>
      </c>
      <c r="L312" s="31">
        <v>135141.79999999999</v>
      </c>
      <c r="M312" s="31">
        <v>5.1670000000000001E-2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1775.55</v>
      </c>
      <c r="D313" s="36">
        <v>1786.2166666666665</v>
      </c>
      <c r="E313" s="36">
        <v>1762.633333333333</v>
      </c>
      <c r="F313" s="36">
        <v>1749.7166666666665</v>
      </c>
      <c r="G313" s="36">
        <v>1726.133333333333</v>
      </c>
      <c r="H313" s="36">
        <v>1799.133333333333</v>
      </c>
      <c r="I313" s="36">
        <v>1822.7166666666665</v>
      </c>
      <c r="J313" s="36">
        <v>1835.633333333333</v>
      </c>
      <c r="K313" s="31">
        <v>1809.8</v>
      </c>
      <c r="L313" s="31">
        <v>1773.3</v>
      </c>
      <c r="M313" s="31">
        <v>0.65402000000000005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1197.8</v>
      </c>
      <c r="D314" s="36">
        <v>1189.4666666666667</v>
      </c>
      <c r="E314" s="36">
        <v>1173.9333333333334</v>
      </c>
      <c r="F314" s="36">
        <v>1150.0666666666666</v>
      </c>
      <c r="G314" s="36">
        <v>1134.5333333333333</v>
      </c>
      <c r="H314" s="36">
        <v>1213.3333333333335</v>
      </c>
      <c r="I314" s="36">
        <v>1228.8666666666668</v>
      </c>
      <c r="J314" s="36">
        <v>1252.7333333333336</v>
      </c>
      <c r="K314" s="31">
        <v>1205</v>
      </c>
      <c r="L314" s="31">
        <v>1165.5999999999999</v>
      </c>
      <c r="M314" s="31">
        <v>6.5534400000000002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1808.2</v>
      </c>
      <c r="D315" s="36">
        <v>1830.05</v>
      </c>
      <c r="E315" s="36">
        <v>1771.1499999999999</v>
      </c>
      <c r="F315" s="36">
        <v>1734.1</v>
      </c>
      <c r="G315" s="36">
        <v>1675.1999999999998</v>
      </c>
      <c r="H315" s="36">
        <v>1867.1</v>
      </c>
      <c r="I315" s="36">
        <v>1926</v>
      </c>
      <c r="J315" s="36">
        <v>1963.05</v>
      </c>
      <c r="K315" s="31">
        <v>1888.95</v>
      </c>
      <c r="L315" s="31">
        <v>1793</v>
      </c>
      <c r="M315" s="31">
        <v>4.3971499999999999</v>
      </c>
      <c r="N315" s="1"/>
      <c r="O315" s="1"/>
    </row>
    <row r="316" spans="1:15" ht="12.75" customHeight="1">
      <c r="A316" s="33">
        <v>306</v>
      </c>
      <c r="B316" s="53" t="s">
        <v>860</v>
      </c>
      <c r="C316" s="31">
        <v>659.95</v>
      </c>
      <c r="D316" s="36">
        <v>663.86666666666667</v>
      </c>
      <c r="E316" s="36">
        <v>653.83333333333337</v>
      </c>
      <c r="F316" s="36">
        <v>647.7166666666667</v>
      </c>
      <c r="G316" s="36">
        <v>637.68333333333339</v>
      </c>
      <c r="H316" s="36">
        <v>669.98333333333335</v>
      </c>
      <c r="I316" s="36">
        <v>680.01666666666665</v>
      </c>
      <c r="J316" s="36">
        <v>686.13333333333333</v>
      </c>
      <c r="K316" s="31">
        <v>673.9</v>
      </c>
      <c r="L316" s="31">
        <v>657.75</v>
      </c>
      <c r="M316" s="31">
        <v>3.8656199999999998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322.39999999999998</v>
      </c>
      <c r="D317" s="36">
        <v>323.63333333333333</v>
      </c>
      <c r="E317" s="36">
        <v>319.26666666666665</v>
      </c>
      <c r="F317" s="36">
        <v>316.13333333333333</v>
      </c>
      <c r="G317" s="36">
        <v>311.76666666666665</v>
      </c>
      <c r="H317" s="36">
        <v>326.76666666666665</v>
      </c>
      <c r="I317" s="36">
        <v>331.13333333333333</v>
      </c>
      <c r="J317" s="36">
        <v>334.26666666666665</v>
      </c>
      <c r="K317" s="31">
        <v>328</v>
      </c>
      <c r="L317" s="31">
        <v>320.5</v>
      </c>
      <c r="M317" s="31">
        <v>15.29533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2654.25</v>
      </c>
      <c r="D318" s="36">
        <v>2668.7833333333333</v>
      </c>
      <c r="E318" s="36">
        <v>2629.5666666666666</v>
      </c>
      <c r="F318" s="36">
        <v>2604.8833333333332</v>
      </c>
      <c r="G318" s="36">
        <v>2565.6666666666665</v>
      </c>
      <c r="H318" s="36">
        <v>2693.4666666666667</v>
      </c>
      <c r="I318" s="36">
        <v>2732.6833333333329</v>
      </c>
      <c r="J318" s="36">
        <v>2757.3666666666668</v>
      </c>
      <c r="K318" s="31">
        <v>2708</v>
      </c>
      <c r="L318" s="31">
        <v>2644.1</v>
      </c>
      <c r="M318" s="31">
        <v>20.342449999999999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426.4</v>
      </c>
      <c r="D319" s="36">
        <v>428.5333333333333</v>
      </c>
      <c r="E319" s="36">
        <v>422.31666666666661</v>
      </c>
      <c r="F319" s="36">
        <v>418.23333333333329</v>
      </c>
      <c r="G319" s="36">
        <v>412.01666666666659</v>
      </c>
      <c r="H319" s="36">
        <v>432.61666666666662</v>
      </c>
      <c r="I319" s="36">
        <v>438.83333333333331</v>
      </c>
      <c r="J319" s="36">
        <v>442.91666666666663</v>
      </c>
      <c r="K319" s="31">
        <v>434.75</v>
      </c>
      <c r="L319" s="31">
        <v>424.45</v>
      </c>
      <c r="M319" s="31">
        <v>0.98811000000000004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546.29999999999995</v>
      </c>
      <c r="D320" s="36">
        <v>550.1</v>
      </c>
      <c r="E320" s="36">
        <v>540.90000000000009</v>
      </c>
      <c r="F320" s="36">
        <v>535.50000000000011</v>
      </c>
      <c r="G320" s="36">
        <v>526.30000000000018</v>
      </c>
      <c r="H320" s="36">
        <v>555.5</v>
      </c>
      <c r="I320" s="36">
        <v>564.70000000000005</v>
      </c>
      <c r="J320" s="36">
        <v>570.09999999999991</v>
      </c>
      <c r="K320" s="31">
        <v>559.29999999999995</v>
      </c>
      <c r="L320" s="31">
        <v>544.70000000000005</v>
      </c>
      <c r="M320" s="31">
        <v>1.2187300000000001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201.4</v>
      </c>
      <c r="D321" s="36">
        <v>202.61</v>
      </c>
      <c r="E321" s="36">
        <v>199.32000000000002</v>
      </c>
      <c r="F321" s="36">
        <v>197.24</v>
      </c>
      <c r="G321" s="36">
        <v>193.95000000000002</v>
      </c>
      <c r="H321" s="36">
        <v>204.69000000000003</v>
      </c>
      <c r="I321" s="36">
        <v>207.98</v>
      </c>
      <c r="J321" s="36">
        <v>210.06000000000003</v>
      </c>
      <c r="K321" s="31">
        <v>205.9</v>
      </c>
      <c r="L321" s="31">
        <v>200.53</v>
      </c>
      <c r="M321" s="31">
        <v>26.403639999999999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187.17</v>
      </c>
      <c r="D322" s="36">
        <v>189.64333333333332</v>
      </c>
      <c r="E322" s="36">
        <v>183.53666666666663</v>
      </c>
      <c r="F322" s="36">
        <v>179.90333333333331</v>
      </c>
      <c r="G322" s="36">
        <v>173.79666666666662</v>
      </c>
      <c r="H322" s="36">
        <v>193.27666666666664</v>
      </c>
      <c r="I322" s="36">
        <v>199.38333333333333</v>
      </c>
      <c r="J322" s="36">
        <v>203.01666666666665</v>
      </c>
      <c r="K322" s="31">
        <v>195.75</v>
      </c>
      <c r="L322" s="31">
        <v>186.01</v>
      </c>
      <c r="M322" s="31">
        <v>16.133140000000001</v>
      </c>
      <c r="N322" s="1"/>
      <c r="O322" s="1"/>
    </row>
    <row r="323" spans="1:15" ht="12.75" customHeight="1">
      <c r="A323" s="33">
        <v>313</v>
      </c>
      <c r="B323" s="53" t="s">
        <v>799</v>
      </c>
      <c r="C323" s="31">
        <v>2432.75</v>
      </c>
      <c r="D323" s="36">
        <v>2435.6333333333337</v>
      </c>
      <c r="E323" s="36">
        <v>2417.6666666666674</v>
      </c>
      <c r="F323" s="36">
        <v>2402.5833333333339</v>
      </c>
      <c r="G323" s="36">
        <v>2384.6166666666677</v>
      </c>
      <c r="H323" s="36">
        <v>2450.7166666666672</v>
      </c>
      <c r="I323" s="36">
        <v>2468.6833333333334</v>
      </c>
      <c r="J323" s="36">
        <v>2483.7666666666669</v>
      </c>
      <c r="K323" s="31">
        <v>2453.6</v>
      </c>
      <c r="L323" s="31">
        <v>2420.5500000000002</v>
      </c>
      <c r="M323" s="31">
        <v>2.2577199999999999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680.45</v>
      </c>
      <c r="D324" s="36">
        <v>682.25</v>
      </c>
      <c r="E324" s="36">
        <v>674.5</v>
      </c>
      <c r="F324" s="36">
        <v>668.55</v>
      </c>
      <c r="G324" s="36">
        <v>660.8</v>
      </c>
      <c r="H324" s="36">
        <v>688.2</v>
      </c>
      <c r="I324" s="36">
        <v>695.95</v>
      </c>
      <c r="J324" s="36">
        <v>701.90000000000009</v>
      </c>
      <c r="K324" s="31">
        <v>690</v>
      </c>
      <c r="L324" s="31">
        <v>676.3</v>
      </c>
      <c r="M324" s="31">
        <v>31.496729999999999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12242.6</v>
      </c>
      <c r="D325" s="36">
        <v>12247.199999999999</v>
      </c>
      <c r="E325" s="36">
        <v>12160.399999999998</v>
      </c>
      <c r="F325" s="36">
        <v>12078.199999999999</v>
      </c>
      <c r="G325" s="36">
        <v>11991.399999999998</v>
      </c>
      <c r="H325" s="36">
        <v>12329.399999999998</v>
      </c>
      <c r="I325" s="36">
        <v>12416.199999999997</v>
      </c>
      <c r="J325" s="36">
        <v>12498.399999999998</v>
      </c>
      <c r="K325" s="31">
        <v>12334</v>
      </c>
      <c r="L325" s="31">
        <v>12165</v>
      </c>
      <c r="M325" s="31">
        <v>3.4979900000000002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2664.7</v>
      </c>
      <c r="D326" s="36">
        <v>2691.9500000000003</v>
      </c>
      <c r="E326" s="36">
        <v>2615.9000000000005</v>
      </c>
      <c r="F326" s="36">
        <v>2567.1000000000004</v>
      </c>
      <c r="G326" s="36">
        <v>2491.0500000000006</v>
      </c>
      <c r="H326" s="36">
        <v>2740.7500000000005</v>
      </c>
      <c r="I326" s="36">
        <v>2816.8000000000006</v>
      </c>
      <c r="J326" s="36">
        <v>2865.6000000000004</v>
      </c>
      <c r="K326" s="31">
        <v>2768</v>
      </c>
      <c r="L326" s="31">
        <v>2643.15</v>
      </c>
      <c r="M326" s="31">
        <v>1.00668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1142.8</v>
      </c>
      <c r="D327" s="36">
        <v>1143.8500000000001</v>
      </c>
      <c r="E327" s="36">
        <v>1132.7000000000003</v>
      </c>
      <c r="F327" s="36">
        <v>1122.6000000000001</v>
      </c>
      <c r="G327" s="36">
        <v>1111.4500000000003</v>
      </c>
      <c r="H327" s="36">
        <v>1153.9500000000003</v>
      </c>
      <c r="I327" s="36">
        <v>1165.1000000000004</v>
      </c>
      <c r="J327" s="36">
        <v>1175.2000000000003</v>
      </c>
      <c r="K327" s="31">
        <v>1155</v>
      </c>
      <c r="L327" s="31">
        <v>1133.75</v>
      </c>
      <c r="M327" s="31">
        <v>12.831020000000001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877</v>
      </c>
      <c r="D328" s="36">
        <v>884.43333333333339</v>
      </c>
      <c r="E328" s="36">
        <v>866.86666666666679</v>
      </c>
      <c r="F328" s="36">
        <v>856.73333333333335</v>
      </c>
      <c r="G328" s="36">
        <v>839.16666666666674</v>
      </c>
      <c r="H328" s="36">
        <v>894.56666666666683</v>
      </c>
      <c r="I328" s="36">
        <v>912.13333333333344</v>
      </c>
      <c r="J328" s="36">
        <v>922.26666666666688</v>
      </c>
      <c r="K328" s="31">
        <v>902</v>
      </c>
      <c r="L328" s="31">
        <v>874.3</v>
      </c>
      <c r="M328" s="31">
        <v>11.742800000000001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4313.55</v>
      </c>
      <c r="D329" s="36">
        <v>4338.4333333333334</v>
      </c>
      <c r="E329" s="36">
        <v>4276.8666666666668</v>
      </c>
      <c r="F329" s="36">
        <v>4240.1833333333334</v>
      </c>
      <c r="G329" s="36">
        <v>4178.6166666666668</v>
      </c>
      <c r="H329" s="36">
        <v>4375.1166666666668</v>
      </c>
      <c r="I329" s="36">
        <v>4436.6833333333343</v>
      </c>
      <c r="J329" s="36">
        <v>4473.3666666666668</v>
      </c>
      <c r="K329" s="31">
        <v>4400</v>
      </c>
      <c r="L329" s="31">
        <v>4301.75</v>
      </c>
      <c r="M329" s="31">
        <v>8.2330500000000004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718.7</v>
      </c>
      <c r="D330" s="36">
        <v>721.76666666666677</v>
      </c>
      <c r="E330" s="36">
        <v>713.93333333333351</v>
      </c>
      <c r="F330" s="36">
        <v>709.16666666666674</v>
      </c>
      <c r="G330" s="36">
        <v>701.33333333333348</v>
      </c>
      <c r="H330" s="36">
        <v>726.53333333333353</v>
      </c>
      <c r="I330" s="36">
        <v>734.36666666666679</v>
      </c>
      <c r="J330" s="36">
        <v>739.13333333333355</v>
      </c>
      <c r="K330" s="31">
        <v>729.6</v>
      </c>
      <c r="L330" s="31">
        <v>717</v>
      </c>
      <c r="M330" s="31">
        <v>2.39066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1255</v>
      </c>
      <c r="D331" s="36">
        <v>1247.4333333333334</v>
      </c>
      <c r="E331" s="36">
        <v>1225.8666666666668</v>
      </c>
      <c r="F331" s="36">
        <v>1196.7333333333333</v>
      </c>
      <c r="G331" s="36">
        <v>1175.1666666666667</v>
      </c>
      <c r="H331" s="36">
        <v>1276.5666666666668</v>
      </c>
      <c r="I331" s="36">
        <v>1298.1333333333334</v>
      </c>
      <c r="J331" s="36">
        <v>1327.2666666666669</v>
      </c>
      <c r="K331" s="31">
        <v>1269</v>
      </c>
      <c r="L331" s="31">
        <v>1218.3</v>
      </c>
      <c r="M331" s="31">
        <v>1.3911500000000001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2168.9</v>
      </c>
      <c r="D332" s="36">
        <v>2180.7999999999997</v>
      </c>
      <c r="E332" s="36">
        <v>2147.5999999999995</v>
      </c>
      <c r="F332" s="36">
        <v>2126.2999999999997</v>
      </c>
      <c r="G332" s="36">
        <v>2093.0999999999995</v>
      </c>
      <c r="H332" s="36">
        <v>2202.0999999999995</v>
      </c>
      <c r="I332" s="36">
        <v>2235.2999999999993</v>
      </c>
      <c r="J332" s="36">
        <v>2256.5999999999995</v>
      </c>
      <c r="K332" s="31">
        <v>2214</v>
      </c>
      <c r="L332" s="31">
        <v>2159.5</v>
      </c>
      <c r="M332" s="31">
        <v>2.2449400000000002</v>
      </c>
      <c r="N332" s="1"/>
      <c r="O332" s="1"/>
    </row>
    <row r="333" spans="1:15" ht="12.75" customHeight="1">
      <c r="A333" s="33">
        <v>323</v>
      </c>
      <c r="B333" s="53" t="s">
        <v>798</v>
      </c>
      <c r="C333" s="31">
        <v>531.04999999999995</v>
      </c>
      <c r="D333" s="36">
        <v>534.9666666666667</v>
      </c>
      <c r="E333" s="36">
        <v>524.68333333333339</v>
      </c>
      <c r="F333" s="36">
        <v>518.31666666666672</v>
      </c>
      <c r="G333" s="36">
        <v>508.03333333333342</v>
      </c>
      <c r="H333" s="36">
        <v>541.33333333333337</v>
      </c>
      <c r="I333" s="36">
        <v>551.61666666666667</v>
      </c>
      <c r="J333" s="36">
        <v>557.98333333333335</v>
      </c>
      <c r="K333" s="31">
        <v>545.25</v>
      </c>
      <c r="L333" s="31">
        <v>528.6</v>
      </c>
      <c r="M333" s="31">
        <v>3.6281400000000001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69.73</v>
      </c>
      <c r="D334" s="36">
        <v>69.820000000000007</v>
      </c>
      <c r="E334" s="36">
        <v>69.510000000000019</v>
      </c>
      <c r="F334" s="36">
        <v>69.290000000000006</v>
      </c>
      <c r="G334" s="36">
        <v>68.980000000000018</v>
      </c>
      <c r="H334" s="36">
        <v>70.04000000000002</v>
      </c>
      <c r="I334" s="36">
        <v>70.349999999999994</v>
      </c>
      <c r="J334" s="36">
        <v>70.570000000000022</v>
      </c>
      <c r="K334" s="31">
        <v>70.13</v>
      </c>
      <c r="L334" s="31">
        <v>69.599999999999994</v>
      </c>
      <c r="M334" s="31">
        <v>29.22522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751.75</v>
      </c>
      <c r="D335" s="36">
        <v>748.26666666666677</v>
      </c>
      <c r="E335" s="36">
        <v>739.53333333333353</v>
      </c>
      <c r="F335" s="36">
        <v>727.31666666666672</v>
      </c>
      <c r="G335" s="36">
        <v>718.58333333333348</v>
      </c>
      <c r="H335" s="36">
        <v>760.48333333333358</v>
      </c>
      <c r="I335" s="36">
        <v>769.21666666666692</v>
      </c>
      <c r="J335" s="36">
        <v>781.43333333333362</v>
      </c>
      <c r="K335" s="31">
        <v>757</v>
      </c>
      <c r="L335" s="31">
        <v>736.05</v>
      </c>
      <c r="M335" s="31">
        <v>9.9712899999999998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3066.6</v>
      </c>
      <c r="D336" s="36">
        <v>3077.9833333333336</v>
      </c>
      <c r="E336" s="36">
        <v>3038.6166666666672</v>
      </c>
      <c r="F336" s="36">
        <v>3010.6333333333337</v>
      </c>
      <c r="G336" s="36">
        <v>2971.2666666666673</v>
      </c>
      <c r="H336" s="36">
        <v>3105.9666666666672</v>
      </c>
      <c r="I336" s="36">
        <v>3145.3333333333339</v>
      </c>
      <c r="J336" s="36">
        <v>3173.3166666666671</v>
      </c>
      <c r="K336" s="31">
        <v>3117.35</v>
      </c>
      <c r="L336" s="31">
        <v>3050</v>
      </c>
      <c r="M336" s="31">
        <v>2.49403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5295.8</v>
      </c>
      <c r="D337" s="36">
        <v>5286.416666666667</v>
      </c>
      <c r="E337" s="36">
        <v>5234.4333333333343</v>
      </c>
      <c r="F337" s="36">
        <v>5173.0666666666675</v>
      </c>
      <c r="G337" s="36">
        <v>5121.0833333333348</v>
      </c>
      <c r="H337" s="36">
        <v>5347.7833333333338</v>
      </c>
      <c r="I337" s="36">
        <v>5399.7666666666655</v>
      </c>
      <c r="J337" s="36">
        <v>5461.1333333333332</v>
      </c>
      <c r="K337" s="31">
        <v>5338.4</v>
      </c>
      <c r="L337" s="31">
        <v>5225.05</v>
      </c>
      <c r="M337" s="31">
        <v>3.5311900000000001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1948.6</v>
      </c>
      <c r="D338" s="36">
        <v>1957.1666666666667</v>
      </c>
      <c r="E338" s="36">
        <v>1934.4333333333334</v>
      </c>
      <c r="F338" s="36">
        <v>1920.2666666666667</v>
      </c>
      <c r="G338" s="36">
        <v>1897.5333333333333</v>
      </c>
      <c r="H338" s="36">
        <v>1971.3333333333335</v>
      </c>
      <c r="I338" s="36">
        <v>1994.0666666666666</v>
      </c>
      <c r="J338" s="36">
        <v>2008.2333333333336</v>
      </c>
      <c r="K338" s="31">
        <v>1979.9</v>
      </c>
      <c r="L338" s="31">
        <v>1943</v>
      </c>
      <c r="M338" s="31">
        <v>2.8755000000000002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1591.95</v>
      </c>
      <c r="D339" s="36">
        <v>1588.45</v>
      </c>
      <c r="E339" s="36">
        <v>1552.9</v>
      </c>
      <c r="F339" s="36">
        <v>1513.8500000000001</v>
      </c>
      <c r="G339" s="36">
        <v>1478.3000000000002</v>
      </c>
      <c r="H339" s="36">
        <v>1627.5</v>
      </c>
      <c r="I339" s="36">
        <v>1663.0499999999997</v>
      </c>
      <c r="J339" s="36">
        <v>1702.1</v>
      </c>
      <c r="K339" s="31">
        <v>1624</v>
      </c>
      <c r="L339" s="31">
        <v>1549.4</v>
      </c>
      <c r="M339" s="31">
        <v>22.07302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175.71</v>
      </c>
      <c r="D340" s="36">
        <v>177.01999999999998</v>
      </c>
      <c r="E340" s="36">
        <v>173.33999999999997</v>
      </c>
      <c r="F340" s="36">
        <v>170.97</v>
      </c>
      <c r="G340" s="36">
        <v>167.29</v>
      </c>
      <c r="H340" s="36">
        <v>179.38999999999996</v>
      </c>
      <c r="I340" s="36">
        <v>183.06999999999996</v>
      </c>
      <c r="J340" s="36">
        <v>185.43999999999994</v>
      </c>
      <c r="K340" s="31">
        <v>180.7</v>
      </c>
      <c r="L340" s="31">
        <v>174.65</v>
      </c>
      <c r="M340" s="31">
        <v>98.286770000000004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310.75</v>
      </c>
      <c r="D341" s="36">
        <v>313.68333333333334</v>
      </c>
      <c r="E341" s="36">
        <v>307.06666666666666</v>
      </c>
      <c r="F341" s="36">
        <v>303.38333333333333</v>
      </c>
      <c r="G341" s="36">
        <v>296.76666666666665</v>
      </c>
      <c r="H341" s="36">
        <v>317.36666666666667</v>
      </c>
      <c r="I341" s="36">
        <v>323.98333333333335</v>
      </c>
      <c r="J341" s="36">
        <v>327.66666666666669</v>
      </c>
      <c r="K341" s="31">
        <v>320.3</v>
      </c>
      <c r="L341" s="31">
        <v>310</v>
      </c>
      <c r="M341" s="31">
        <v>21.826799999999999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94.38</v>
      </c>
      <c r="D342" s="36">
        <v>94.783333333333346</v>
      </c>
      <c r="E342" s="36">
        <v>93.696666666666687</v>
      </c>
      <c r="F342" s="36">
        <v>93.013333333333335</v>
      </c>
      <c r="G342" s="36">
        <v>91.926666666666677</v>
      </c>
      <c r="H342" s="36">
        <v>95.466666666666697</v>
      </c>
      <c r="I342" s="36">
        <v>96.55333333333337</v>
      </c>
      <c r="J342" s="36">
        <v>97.236666666666707</v>
      </c>
      <c r="K342" s="31">
        <v>95.87</v>
      </c>
      <c r="L342" s="31">
        <v>94.1</v>
      </c>
      <c r="M342" s="31">
        <v>117.17823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266.95</v>
      </c>
      <c r="D343" s="36">
        <v>269.14999999999998</v>
      </c>
      <c r="E343" s="36">
        <v>263.89999999999998</v>
      </c>
      <c r="F343" s="36">
        <v>260.85000000000002</v>
      </c>
      <c r="G343" s="36">
        <v>255.60000000000002</v>
      </c>
      <c r="H343" s="36">
        <v>272.19999999999993</v>
      </c>
      <c r="I343" s="36">
        <v>277.44999999999993</v>
      </c>
      <c r="J343" s="36">
        <v>280.49999999999989</v>
      </c>
      <c r="K343" s="31">
        <v>274.39999999999998</v>
      </c>
      <c r="L343" s="31">
        <v>266.10000000000002</v>
      </c>
      <c r="M343" s="31">
        <v>20.084579999999999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206.79</v>
      </c>
      <c r="D344" s="36">
        <v>208.16666666666666</v>
      </c>
      <c r="E344" s="36">
        <v>204.33333333333331</v>
      </c>
      <c r="F344" s="36">
        <v>201.87666666666667</v>
      </c>
      <c r="G344" s="36">
        <v>198.04333333333332</v>
      </c>
      <c r="H344" s="36">
        <v>210.62333333333331</v>
      </c>
      <c r="I344" s="36">
        <v>214.45666666666662</v>
      </c>
      <c r="J344" s="36">
        <v>216.9133333333333</v>
      </c>
      <c r="K344" s="31">
        <v>212</v>
      </c>
      <c r="L344" s="31">
        <v>205.71</v>
      </c>
      <c r="M344" s="31">
        <v>59.43141</v>
      </c>
      <c r="N344" s="1"/>
      <c r="O344" s="1"/>
    </row>
    <row r="345" spans="1:15" ht="12.75" customHeight="1">
      <c r="A345" s="33">
        <v>335</v>
      </c>
      <c r="B345" s="53" t="s">
        <v>796</v>
      </c>
      <c r="C345" s="31">
        <v>52.3</v>
      </c>
      <c r="D345" s="36">
        <v>52.586666666666666</v>
      </c>
      <c r="E345" s="36">
        <v>51.813333333333333</v>
      </c>
      <c r="F345" s="36">
        <v>51.326666666666668</v>
      </c>
      <c r="G345" s="36">
        <v>50.553333333333335</v>
      </c>
      <c r="H345" s="36">
        <v>53.073333333333331</v>
      </c>
      <c r="I345" s="36">
        <v>53.846666666666657</v>
      </c>
      <c r="J345" s="36">
        <v>54.333333333333329</v>
      </c>
      <c r="K345" s="31">
        <v>53.36</v>
      </c>
      <c r="L345" s="31">
        <v>52.1</v>
      </c>
      <c r="M345" s="31">
        <v>20.103149999999999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389.65</v>
      </c>
      <c r="D346" s="36">
        <v>392.15000000000003</v>
      </c>
      <c r="E346" s="36">
        <v>385.00000000000006</v>
      </c>
      <c r="F346" s="36">
        <v>380.35</v>
      </c>
      <c r="G346" s="36">
        <v>373.20000000000005</v>
      </c>
      <c r="H346" s="36">
        <v>396.80000000000007</v>
      </c>
      <c r="I346" s="36">
        <v>403.95000000000005</v>
      </c>
      <c r="J346" s="36">
        <v>408.60000000000008</v>
      </c>
      <c r="K346" s="31">
        <v>399.3</v>
      </c>
      <c r="L346" s="31">
        <v>387.5</v>
      </c>
      <c r="M346" s="31">
        <v>114.92592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1327.6</v>
      </c>
      <c r="D347" s="36">
        <v>1337.7166666666665</v>
      </c>
      <c r="E347" s="36">
        <v>1312.383333333333</v>
      </c>
      <c r="F347" s="36">
        <v>1297.1666666666665</v>
      </c>
      <c r="G347" s="36">
        <v>1271.833333333333</v>
      </c>
      <c r="H347" s="36">
        <v>1352.9333333333329</v>
      </c>
      <c r="I347" s="36">
        <v>1378.2666666666664</v>
      </c>
      <c r="J347" s="36">
        <v>1393.4833333333329</v>
      </c>
      <c r="K347" s="31">
        <v>1363.05</v>
      </c>
      <c r="L347" s="31">
        <v>1322.5</v>
      </c>
      <c r="M347" s="31">
        <v>2.7629299999999999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171.44</v>
      </c>
      <c r="D348" s="36">
        <v>172.77666666666664</v>
      </c>
      <c r="E348" s="36">
        <v>169.36333333333329</v>
      </c>
      <c r="F348" s="36">
        <v>167.28666666666663</v>
      </c>
      <c r="G348" s="36">
        <v>163.87333333333328</v>
      </c>
      <c r="H348" s="36">
        <v>174.8533333333333</v>
      </c>
      <c r="I348" s="36">
        <v>178.26666666666665</v>
      </c>
      <c r="J348" s="36">
        <v>180.34333333333331</v>
      </c>
      <c r="K348" s="31">
        <v>176.19</v>
      </c>
      <c r="L348" s="31">
        <v>170.7</v>
      </c>
      <c r="M348" s="31">
        <v>58.635730000000002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3302.2</v>
      </c>
      <c r="D349" s="36">
        <v>3327.7333333333336</v>
      </c>
      <c r="E349" s="36">
        <v>3271.4666666666672</v>
      </c>
      <c r="F349" s="36">
        <v>3240.7333333333336</v>
      </c>
      <c r="G349" s="36">
        <v>3184.4666666666672</v>
      </c>
      <c r="H349" s="36">
        <v>3358.4666666666672</v>
      </c>
      <c r="I349" s="36">
        <v>3414.7333333333336</v>
      </c>
      <c r="J349" s="36">
        <v>3445.4666666666672</v>
      </c>
      <c r="K349" s="31">
        <v>3384</v>
      </c>
      <c r="L349" s="31">
        <v>3297</v>
      </c>
      <c r="M349" s="31">
        <v>1.35118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2526.85</v>
      </c>
      <c r="D350" s="36">
        <v>2535.9666666666667</v>
      </c>
      <c r="E350" s="36">
        <v>2510.3333333333335</v>
      </c>
      <c r="F350" s="36">
        <v>2493.8166666666666</v>
      </c>
      <c r="G350" s="36">
        <v>2468.1833333333334</v>
      </c>
      <c r="H350" s="36">
        <v>2552.4833333333336</v>
      </c>
      <c r="I350" s="36">
        <v>2578.1166666666668</v>
      </c>
      <c r="J350" s="36">
        <v>2594.6333333333337</v>
      </c>
      <c r="K350" s="31">
        <v>2561.6</v>
      </c>
      <c r="L350" s="31">
        <v>2519.4499999999998</v>
      </c>
      <c r="M350" s="31">
        <v>9.7993799999999993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88.49</v>
      </c>
      <c r="D351" s="36">
        <v>89.11333333333333</v>
      </c>
      <c r="E351" s="36">
        <v>86.926666666666662</v>
      </c>
      <c r="F351" s="36">
        <v>85.36333333333333</v>
      </c>
      <c r="G351" s="36">
        <v>83.176666666666662</v>
      </c>
      <c r="H351" s="36">
        <v>90.676666666666662</v>
      </c>
      <c r="I351" s="36">
        <v>92.86333333333333</v>
      </c>
      <c r="J351" s="36">
        <v>94.426666666666662</v>
      </c>
      <c r="K351" s="31">
        <v>91.3</v>
      </c>
      <c r="L351" s="31">
        <v>87.55</v>
      </c>
      <c r="M351" s="31">
        <v>23.557099999999998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675.4</v>
      </c>
      <c r="D352" s="36">
        <v>677.68333333333339</v>
      </c>
      <c r="E352" s="36">
        <v>669.11666666666679</v>
      </c>
      <c r="F352" s="36">
        <v>662.83333333333337</v>
      </c>
      <c r="G352" s="36">
        <v>654.26666666666677</v>
      </c>
      <c r="H352" s="36">
        <v>683.96666666666681</v>
      </c>
      <c r="I352" s="36">
        <v>692.53333333333342</v>
      </c>
      <c r="J352" s="36">
        <v>698.81666666666683</v>
      </c>
      <c r="K352" s="31">
        <v>686.25</v>
      </c>
      <c r="L352" s="31">
        <v>671.4</v>
      </c>
      <c r="M352" s="31">
        <v>4.2846799999999998</v>
      </c>
      <c r="N352" s="1"/>
      <c r="O352" s="1"/>
    </row>
    <row r="353" spans="1:15" ht="12.75" customHeight="1">
      <c r="A353" s="33">
        <v>343</v>
      </c>
      <c r="B353" s="53" t="s">
        <v>861</v>
      </c>
      <c r="C353" s="31">
        <v>6823.6</v>
      </c>
      <c r="D353" s="36">
        <v>6822.8833333333341</v>
      </c>
      <c r="E353" s="36">
        <v>6660.7666666666682</v>
      </c>
      <c r="F353" s="36">
        <v>6497.9333333333343</v>
      </c>
      <c r="G353" s="36">
        <v>6335.8166666666684</v>
      </c>
      <c r="H353" s="36">
        <v>6985.7166666666681</v>
      </c>
      <c r="I353" s="36">
        <v>7147.8333333333348</v>
      </c>
      <c r="J353" s="36">
        <v>7310.6666666666679</v>
      </c>
      <c r="K353" s="31">
        <v>6985</v>
      </c>
      <c r="L353" s="31">
        <v>6660.05</v>
      </c>
      <c r="M353" s="31">
        <v>1.2810600000000001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352.6</v>
      </c>
      <c r="D354" s="36">
        <v>352.01666666666665</v>
      </c>
      <c r="E354" s="36">
        <v>347.08333333333331</v>
      </c>
      <c r="F354" s="36">
        <v>341.56666666666666</v>
      </c>
      <c r="G354" s="36">
        <v>336.63333333333333</v>
      </c>
      <c r="H354" s="36">
        <v>357.5333333333333</v>
      </c>
      <c r="I354" s="36">
        <v>362.4666666666667</v>
      </c>
      <c r="J354" s="36">
        <v>367.98333333333329</v>
      </c>
      <c r="K354" s="31">
        <v>356.95</v>
      </c>
      <c r="L354" s="31">
        <v>346.5</v>
      </c>
      <c r="M354" s="31">
        <v>1.28576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1751.65</v>
      </c>
      <c r="D355" s="36">
        <v>1761.8833333333332</v>
      </c>
      <c r="E355" s="36">
        <v>1734.4666666666665</v>
      </c>
      <c r="F355" s="36">
        <v>1717.2833333333333</v>
      </c>
      <c r="G355" s="36">
        <v>1689.8666666666666</v>
      </c>
      <c r="H355" s="36">
        <v>1779.0666666666664</v>
      </c>
      <c r="I355" s="36">
        <v>1806.4833333333333</v>
      </c>
      <c r="J355" s="36">
        <v>1823.6666666666663</v>
      </c>
      <c r="K355" s="31">
        <v>1789.3</v>
      </c>
      <c r="L355" s="31">
        <v>1744.7</v>
      </c>
      <c r="M355" s="31">
        <v>5.3429000000000002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285.3</v>
      </c>
      <c r="D356" s="36">
        <v>286.98333333333335</v>
      </c>
      <c r="E356" s="36">
        <v>281.56666666666672</v>
      </c>
      <c r="F356" s="36">
        <v>277.83333333333337</v>
      </c>
      <c r="G356" s="36">
        <v>272.41666666666674</v>
      </c>
      <c r="H356" s="36">
        <v>290.7166666666667</v>
      </c>
      <c r="I356" s="36">
        <v>296.13333333333333</v>
      </c>
      <c r="J356" s="36">
        <v>299.86666666666667</v>
      </c>
      <c r="K356" s="31">
        <v>292.39999999999998</v>
      </c>
      <c r="L356" s="31">
        <v>283.25</v>
      </c>
      <c r="M356" s="31">
        <v>448.26299999999998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581.70000000000005</v>
      </c>
      <c r="D357" s="36">
        <v>586.56666666666672</v>
      </c>
      <c r="E357" s="36">
        <v>565.13333333333344</v>
      </c>
      <c r="F357" s="36">
        <v>548.56666666666672</v>
      </c>
      <c r="G357" s="36">
        <v>527.13333333333344</v>
      </c>
      <c r="H357" s="36">
        <v>603.13333333333344</v>
      </c>
      <c r="I357" s="36">
        <v>624.56666666666661</v>
      </c>
      <c r="J357" s="36">
        <v>641.13333333333344</v>
      </c>
      <c r="K357" s="31">
        <v>608</v>
      </c>
      <c r="L357" s="31">
        <v>570</v>
      </c>
      <c r="M357" s="31">
        <v>122.83035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1617.55</v>
      </c>
      <c r="D358" s="36">
        <v>1613.5</v>
      </c>
      <c r="E358" s="36">
        <v>1554.05</v>
      </c>
      <c r="F358" s="36">
        <v>1490.55</v>
      </c>
      <c r="G358" s="36">
        <v>1431.1</v>
      </c>
      <c r="H358" s="36">
        <v>1677</v>
      </c>
      <c r="I358" s="36">
        <v>1736.4499999999998</v>
      </c>
      <c r="J358" s="36">
        <v>1799.95</v>
      </c>
      <c r="K358" s="31">
        <v>1672.95</v>
      </c>
      <c r="L358" s="31">
        <v>1550</v>
      </c>
      <c r="M358" s="31">
        <v>27.19387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666.5</v>
      </c>
      <c r="D359" s="36">
        <v>666.93333333333328</v>
      </c>
      <c r="E359" s="36">
        <v>650.56666666666661</v>
      </c>
      <c r="F359" s="36">
        <v>634.63333333333333</v>
      </c>
      <c r="G359" s="36">
        <v>618.26666666666665</v>
      </c>
      <c r="H359" s="36">
        <v>682.86666666666656</v>
      </c>
      <c r="I359" s="36">
        <v>699.23333333333312</v>
      </c>
      <c r="J359" s="36">
        <v>715.16666666666652</v>
      </c>
      <c r="K359" s="31">
        <v>683.3</v>
      </c>
      <c r="L359" s="31">
        <v>651</v>
      </c>
      <c r="M359" s="31">
        <v>223.53276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11362.65</v>
      </c>
      <c r="D360" s="36">
        <v>11381.4</v>
      </c>
      <c r="E360" s="36">
        <v>11196.199999999999</v>
      </c>
      <c r="F360" s="36">
        <v>11029.75</v>
      </c>
      <c r="G360" s="36">
        <v>10844.55</v>
      </c>
      <c r="H360" s="36">
        <v>11547.849999999999</v>
      </c>
      <c r="I360" s="36">
        <v>11733.05</v>
      </c>
      <c r="J360" s="36">
        <v>11899.499999999998</v>
      </c>
      <c r="K360" s="31">
        <v>11566.6</v>
      </c>
      <c r="L360" s="31">
        <v>11214.95</v>
      </c>
      <c r="M360" s="31">
        <v>2.8621400000000001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1782.65</v>
      </c>
      <c r="D361" s="36">
        <v>1771.3666666666668</v>
      </c>
      <c r="E361" s="36">
        <v>1749.8333333333335</v>
      </c>
      <c r="F361" s="36">
        <v>1717.0166666666667</v>
      </c>
      <c r="G361" s="36">
        <v>1695.4833333333333</v>
      </c>
      <c r="H361" s="36">
        <v>1804.1833333333336</v>
      </c>
      <c r="I361" s="36">
        <v>1825.7166666666669</v>
      </c>
      <c r="J361" s="36">
        <v>1858.5333333333338</v>
      </c>
      <c r="K361" s="31">
        <v>1792.9</v>
      </c>
      <c r="L361" s="31">
        <v>1738.55</v>
      </c>
      <c r="M361" s="31">
        <v>10.110150000000001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484.1</v>
      </c>
      <c r="D362" s="36">
        <v>486.66666666666669</v>
      </c>
      <c r="E362" s="36">
        <v>478.48333333333335</v>
      </c>
      <c r="F362" s="36">
        <v>472.86666666666667</v>
      </c>
      <c r="G362" s="36">
        <v>464.68333333333334</v>
      </c>
      <c r="H362" s="36">
        <v>492.28333333333336</v>
      </c>
      <c r="I362" s="36">
        <v>500.46666666666664</v>
      </c>
      <c r="J362" s="36">
        <v>506.08333333333337</v>
      </c>
      <c r="K362" s="31">
        <v>494.85</v>
      </c>
      <c r="L362" s="31">
        <v>481.05</v>
      </c>
      <c r="M362" s="31">
        <v>21.508659999999999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4623.45</v>
      </c>
      <c r="D363" s="36">
        <v>4660.9666666666662</v>
      </c>
      <c r="E363" s="36">
        <v>4573.0333333333328</v>
      </c>
      <c r="F363" s="36">
        <v>4522.6166666666668</v>
      </c>
      <c r="G363" s="36">
        <v>4434.6833333333334</v>
      </c>
      <c r="H363" s="36">
        <v>4711.3833333333323</v>
      </c>
      <c r="I363" s="36">
        <v>4799.3166666666648</v>
      </c>
      <c r="J363" s="36">
        <v>4849.7333333333318</v>
      </c>
      <c r="K363" s="31">
        <v>4748.8999999999996</v>
      </c>
      <c r="L363" s="31">
        <v>4610.55</v>
      </c>
      <c r="M363" s="31">
        <v>2.7574299999999998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1108.3499999999999</v>
      </c>
      <c r="D364" s="36">
        <v>1094.5833333333333</v>
      </c>
      <c r="E364" s="36">
        <v>1055.2166666666665</v>
      </c>
      <c r="F364" s="36">
        <v>1002.0833333333333</v>
      </c>
      <c r="G364" s="36">
        <v>962.71666666666647</v>
      </c>
      <c r="H364" s="36">
        <v>1147.7166666666665</v>
      </c>
      <c r="I364" s="36">
        <v>1187.0833333333333</v>
      </c>
      <c r="J364" s="36">
        <v>1240.2166666666665</v>
      </c>
      <c r="K364" s="31">
        <v>1133.95</v>
      </c>
      <c r="L364" s="31">
        <v>1041.45</v>
      </c>
      <c r="M364" s="31">
        <v>74.137039999999999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450.25</v>
      </c>
      <c r="D365" s="36">
        <v>450.75</v>
      </c>
      <c r="E365" s="36">
        <v>446.5</v>
      </c>
      <c r="F365" s="36">
        <v>442.75</v>
      </c>
      <c r="G365" s="36">
        <v>438.5</v>
      </c>
      <c r="H365" s="36">
        <v>454.5</v>
      </c>
      <c r="I365" s="36">
        <v>458.75</v>
      </c>
      <c r="J365" s="36">
        <v>462.5</v>
      </c>
      <c r="K365" s="31">
        <v>455</v>
      </c>
      <c r="L365" s="31">
        <v>447</v>
      </c>
      <c r="M365" s="31">
        <v>1.8209900000000001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1584.75</v>
      </c>
      <c r="D366" s="36">
        <v>1588.9833333333333</v>
      </c>
      <c r="E366" s="36">
        <v>1574.0666666666666</v>
      </c>
      <c r="F366" s="36">
        <v>1563.3833333333332</v>
      </c>
      <c r="G366" s="36">
        <v>1548.4666666666665</v>
      </c>
      <c r="H366" s="36">
        <v>1599.6666666666667</v>
      </c>
      <c r="I366" s="36">
        <v>1614.5833333333333</v>
      </c>
      <c r="J366" s="36">
        <v>1625.2666666666669</v>
      </c>
      <c r="K366" s="31">
        <v>1603.9</v>
      </c>
      <c r="L366" s="31">
        <v>1578.3</v>
      </c>
      <c r="M366" s="31">
        <v>1.46187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41823.199999999997</v>
      </c>
      <c r="D367" s="36">
        <v>41558.383333333331</v>
      </c>
      <c r="E367" s="36">
        <v>40564.816666666666</v>
      </c>
      <c r="F367" s="36">
        <v>39306.433333333334</v>
      </c>
      <c r="G367" s="36">
        <v>38312.866666666669</v>
      </c>
      <c r="H367" s="36">
        <v>42816.766666666663</v>
      </c>
      <c r="I367" s="36">
        <v>43810.333333333328</v>
      </c>
      <c r="J367" s="36">
        <v>45068.71666666666</v>
      </c>
      <c r="K367" s="31">
        <v>42551.95</v>
      </c>
      <c r="L367" s="31">
        <v>40300</v>
      </c>
      <c r="M367" s="31">
        <v>0.54335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1916.2</v>
      </c>
      <c r="D368" s="36">
        <v>1918.25</v>
      </c>
      <c r="E368" s="36">
        <v>1896.95</v>
      </c>
      <c r="F368" s="36">
        <v>1877.7</v>
      </c>
      <c r="G368" s="36">
        <v>1856.4</v>
      </c>
      <c r="H368" s="36">
        <v>1937.5</v>
      </c>
      <c r="I368" s="36">
        <v>1958.8000000000002</v>
      </c>
      <c r="J368" s="36">
        <v>1978.05</v>
      </c>
      <c r="K368" s="31">
        <v>1939.55</v>
      </c>
      <c r="L368" s="31">
        <v>1899</v>
      </c>
      <c r="M368" s="31">
        <v>5.1993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5290.05</v>
      </c>
      <c r="D369" s="36">
        <v>5308.5166666666664</v>
      </c>
      <c r="E369" s="36">
        <v>5246.083333333333</v>
      </c>
      <c r="F369" s="36">
        <v>5202.1166666666668</v>
      </c>
      <c r="G369" s="36">
        <v>5139.6833333333334</v>
      </c>
      <c r="H369" s="36">
        <v>5352.4833333333327</v>
      </c>
      <c r="I369" s="36">
        <v>5414.916666666667</v>
      </c>
      <c r="J369" s="36">
        <v>5458.8833333333323</v>
      </c>
      <c r="K369" s="31">
        <v>5370.95</v>
      </c>
      <c r="L369" s="31">
        <v>5264.55</v>
      </c>
      <c r="M369" s="31">
        <v>3.0802999999999998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335.45</v>
      </c>
      <c r="D370" s="36">
        <v>337.55</v>
      </c>
      <c r="E370" s="36">
        <v>332</v>
      </c>
      <c r="F370" s="36">
        <v>328.55</v>
      </c>
      <c r="G370" s="36">
        <v>323</v>
      </c>
      <c r="H370" s="36">
        <v>341</v>
      </c>
      <c r="I370" s="36">
        <v>346.55000000000007</v>
      </c>
      <c r="J370" s="36">
        <v>350</v>
      </c>
      <c r="K370" s="31">
        <v>343.1</v>
      </c>
      <c r="L370" s="31">
        <v>334.1</v>
      </c>
      <c r="M370" s="31">
        <v>23.417590000000001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3439.7</v>
      </c>
      <c r="D371" s="36">
        <v>3492.9166666666665</v>
      </c>
      <c r="E371" s="36">
        <v>3376.833333333333</v>
      </c>
      <c r="F371" s="36">
        <v>3313.9666666666667</v>
      </c>
      <c r="G371" s="36">
        <v>3197.8833333333332</v>
      </c>
      <c r="H371" s="36">
        <v>3555.7833333333328</v>
      </c>
      <c r="I371" s="36">
        <v>3671.8666666666659</v>
      </c>
      <c r="J371" s="36">
        <v>3734.7333333333327</v>
      </c>
      <c r="K371" s="31">
        <v>3609</v>
      </c>
      <c r="L371" s="31">
        <v>3430.05</v>
      </c>
      <c r="M371" s="31">
        <v>1.9142300000000001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3254.3</v>
      </c>
      <c r="D372" s="36">
        <v>3266.9833333333336</v>
      </c>
      <c r="E372" s="36">
        <v>3237.2166666666672</v>
      </c>
      <c r="F372" s="36">
        <v>3220.1333333333337</v>
      </c>
      <c r="G372" s="36">
        <v>3190.3666666666672</v>
      </c>
      <c r="H372" s="36">
        <v>3284.0666666666671</v>
      </c>
      <c r="I372" s="36">
        <v>3313.8333333333335</v>
      </c>
      <c r="J372" s="36">
        <v>3330.916666666667</v>
      </c>
      <c r="K372" s="31">
        <v>3296.75</v>
      </c>
      <c r="L372" s="31">
        <v>3249.9</v>
      </c>
      <c r="M372" s="31">
        <v>5.34809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1043.3499999999999</v>
      </c>
      <c r="D373" s="36">
        <v>1049.7333333333333</v>
      </c>
      <c r="E373" s="36">
        <v>1030.4666666666667</v>
      </c>
      <c r="F373" s="36">
        <v>1017.5833333333333</v>
      </c>
      <c r="G373" s="36">
        <v>998.31666666666661</v>
      </c>
      <c r="H373" s="36">
        <v>1062.6166666666668</v>
      </c>
      <c r="I373" s="36">
        <v>1081.8833333333337</v>
      </c>
      <c r="J373" s="36">
        <v>1094.7666666666669</v>
      </c>
      <c r="K373" s="31">
        <v>1069</v>
      </c>
      <c r="L373" s="31">
        <v>1036.8499999999999</v>
      </c>
      <c r="M373" s="31">
        <v>4.72159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235.31</v>
      </c>
      <c r="D374" s="36">
        <v>237.16666666666666</v>
      </c>
      <c r="E374" s="36">
        <v>230.34333333333331</v>
      </c>
      <c r="F374" s="36">
        <v>225.37666666666664</v>
      </c>
      <c r="G374" s="36">
        <v>218.55333333333328</v>
      </c>
      <c r="H374" s="36">
        <v>242.13333333333333</v>
      </c>
      <c r="I374" s="36">
        <v>248.95666666666665</v>
      </c>
      <c r="J374" s="36">
        <v>253.92333333333335</v>
      </c>
      <c r="K374" s="31">
        <v>243.99</v>
      </c>
      <c r="L374" s="31">
        <v>232.2</v>
      </c>
      <c r="M374" s="31">
        <v>369.67412999999999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2544.85</v>
      </c>
      <c r="D375" s="36">
        <v>2541.7833333333333</v>
      </c>
      <c r="E375" s="36">
        <v>2520.5666666666666</v>
      </c>
      <c r="F375" s="36">
        <v>2496.2833333333333</v>
      </c>
      <c r="G375" s="36">
        <v>2475.0666666666666</v>
      </c>
      <c r="H375" s="36">
        <v>2566.0666666666666</v>
      </c>
      <c r="I375" s="36">
        <v>2587.2833333333328</v>
      </c>
      <c r="J375" s="36">
        <v>2611.5666666666666</v>
      </c>
      <c r="K375" s="31">
        <v>2563</v>
      </c>
      <c r="L375" s="31">
        <v>2517.5</v>
      </c>
      <c r="M375" s="31">
        <v>0.92366999999999999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6811</v>
      </c>
      <c r="D376" s="36">
        <v>6775.8166666666666</v>
      </c>
      <c r="E376" s="36">
        <v>6707.1833333333334</v>
      </c>
      <c r="F376" s="36">
        <v>6603.3666666666668</v>
      </c>
      <c r="G376" s="36">
        <v>6534.7333333333336</v>
      </c>
      <c r="H376" s="36">
        <v>6879.6333333333332</v>
      </c>
      <c r="I376" s="36">
        <v>6948.2666666666664</v>
      </c>
      <c r="J376" s="36">
        <v>7052.083333333333</v>
      </c>
      <c r="K376" s="31">
        <v>6844.45</v>
      </c>
      <c r="L376" s="31">
        <v>6672</v>
      </c>
      <c r="M376" s="31">
        <v>5.8126699999999998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394</v>
      </c>
      <c r="D377" s="36">
        <v>395.41666666666669</v>
      </c>
      <c r="E377" s="36">
        <v>389.83333333333337</v>
      </c>
      <c r="F377" s="36">
        <v>385.66666666666669</v>
      </c>
      <c r="G377" s="36">
        <v>380.08333333333337</v>
      </c>
      <c r="H377" s="36">
        <v>399.58333333333337</v>
      </c>
      <c r="I377" s="36">
        <v>405.16666666666674</v>
      </c>
      <c r="J377" s="36">
        <v>409.33333333333337</v>
      </c>
      <c r="K377" s="31">
        <v>401</v>
      </c>
      <c r="L377" s="31">
        <v>391.25</v>
      </c>
      <c r="M377" s="31">
        <v>22.777930000000001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501.4</v>
      </c>
      <c r="D378" s="36">
        <v>505.40000000000003</v>
      </c>
      <c r="E378" s="36">
        <v>495.30000000000007</v>
      </c>
      <c r="F378" s="36">
        <v>489.20000000000005</v>
      </c>
      <c r="G378" s="36">
        <v>479.10000000000008</v>
      </c>
      <c r="H378" s="36">
        <v>511.50000000000006</v>
      </c>
      <c r="I378" s="36">
        <v>521.60000000000014</v>
      </c>
      <c r="J378" s="36">
        <v>527.70000000000005</v>
      </c>
      <c r="K378" s="31">
        <v>515.5</v>
      </c>
      <c r="L378" s="31">
        <v>499.3</v>
      </c>
      <c r="M378" s="31">
        <v>76.235690000000005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333.2</v>
      </c>
      <c r="D379" s="36">
        <v>334.15000000000003</v>
      </c>
      <c r="E379" s="36">
        <v>331.05000000000007</v>
      </c>
      <c r="F379" s="36">
        <v>328.90000000000003</v>
      </c>
      <c r="G379" s="36">
        <v>325.80000000000007</v>
      </c>
      <c r="H379" s="36">
        <v>336.30000000000007</v>
      </c>
      <c r="I379" s="36">
        <v>339.40000000000009</v>
      </c>
      <c r="J379" s="36">
        <v>341.55000000000007</v>
      </c>
      <c r="K379" s="31">
        <v>337.25</v>
      </c>
      <c r="L379" s="31">
        <v>332</v>
      </c>
      <c r="M379" s="31">
        <v>101.34008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716.15</v>
      </c>
      <c r="D380" s="36">
        <v>721.05000000000007</v>
      </c>
      <c r="E380" s="36">
        <v>710.10000000000014</v>
      </c>
      <c r="F380" s="36">
        <v>704.05000000000007</v>
      </c>
      <c r="G380" s="36">
        <v>693.10000000000014</v>
      </c>
      <c r="H380" s="36">
        <v>727.10000000000014</v>
      </c>
      <c r="I380" s="36">
        <v>738.05000000000018</v>
      </c>
      <c r="J380" s="36">
        <v>744.10000000000014</v>
      </c>
      <c r="K380" s="31">
        <v>732</v>
      </c>
      <c r="L380" s="31">
        <v>715</v>
      </c>
      <c r="M380" s="31">
        <v>3.5392399999999999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1789.25</v>
      </c>
      <c r="D381" s="36">
        <v>1796.45</v>
      </c>
      <c r="E381" s="36">
        <v>1762.9</v>
      </c>
      <c r="F381" s="36">
        <v>1736.55</v>
      </c>
      <c r="G381" s="36">
        <v>1703</v>
      </c>
      <c r="H381" s="36">
        <v>1822.8000000000002</v>
      </c>
      <c r="I381" s="36">
        <v>1856.35</v>
      </c>
      <c r="J381" s="36">
        <v>1882.7000000000003</v>
      </c>
      <c r="K381" s="31">
        <v>1830</v>
      </c>
      <c r="L381" s="31">
        <v>1770.1</v>
      </c>
      <c r="M381" s="31">
        <v>12.7151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575.75</v>
      </c>
      <c r="D382" s="36">
        <v>573.0333333333333</v>
      </c>
      <c r="E382" s="36">
        <v>566.06666666666661</v>
      </c>
      <c r="F382" s="36">
        <v>556.38333333333333</v>
      </c>
      <c r="G382" s="36">
        <v>549.41666666666663</v>
      </c>
      <c r="H382" s="36">
        <v>582.71666666666658</v>
      </c>
      <c r="I382" s="36">
        <v>589.68333333333328</v>
      </c>
      <c r="J382" s="36">
        <v>599.36666666666656</v>
      </c>
      <c r="K382" s="31">
        <v>580</v>
      </c>
      <c r="L382" s="31">
        <v>563.35</v>
      </c>
      <c r="M382" s="31">
        <v>2.3581599999999998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232.61</v>
      </c>
      <c r="D383" s="36">
        <v>227.87333333333333</v>
      </c>
      <c r="E383" s="36">
        <v>209.74666666666667</v>
      </c>
      <c r="F383" s="36">
        <v>186.88333333333333</v>
      </c>
      <c r="G383" s="36">
        <v>168.75666666666666</v>
      </c>
      <c r="H383" s="36">
        <v>250.73666666666668</v>
      </c>
      <c r="I383" s="36">
        <v>268.86333333333334</v>
      </c>
      <c r="J383" s="36">
        <v>291.72666666666669</v>
      </c>
      <c r="K383" s="31">
        <v>246</v>
      </c>
      <c r="L383" s="31">
        <v>205.01</v>
      </c>
      <c r="M383" s="31">
        <v>968.29789000000005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16505.599999999999</v>
      </c>
      <c r="D384" s="36">
        <v>16461.05</v>
      </c>
      <c r="E384" s="36">
        <v>16392.099999999999</v>
      </c>
      <c r="F384" s="36">
        <v>16278.599999999999</v>
      </c>
      <c r="G384" s="36">
        <v>16209.649999999998</v>
      </c>
      <c r="H384" s="36">
        <v>16574.55</v>
      </c>
      <c r="I384" s="36">
        <v>16643.500000000004</v>
      </c>
      <c r="J384" s="36">
        <v>16757</v>
      </c>
      <c r="K384" s="31">
        <v>16530</v>
      </c>
      <c r="L384" s="31">
        <v>16347.55</v>
      </c>
      <c r="M384" s="31">
        <v>4.4970000000000003E-2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107.46</v>
      </c>
      <c r="D385" s="36">
        <v>108.26666666666665</v>
      </c>
      <c r="E385" s="36">
        <v>106.04333333333331</v>
      </c>
      <c r="F385" s="36">
        <v>104.62666666666665</v>
      </c>
      <c r="G385" s="36">
        <v>102.40333333333331</v>
      </c>
      <c r="H385" s="36">
        <v>109.68333333333331</v>
      </c>
      <c r="I385" s="36">
        <v>111.90666666666667</v>
      </c>
      <c r="J385" s="36">
        <v>113.32333333333331</v>
      </c>
      <c r="K385" s="31">
        <v>110.49</v>
      </c>
      <c r="L385" s="31">
        <v>106.85</v>
      </c>
      <c r="M385" s="31">
        <v>228.38612000000001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788.9</v>
      </c>
      <c r="D386" s="36">
        <v>799.30000000000007</v>
      </c>
      <c r="E386" s="36">
        <v>773.60000000000014</v>
      </c>
      <c r="F386" s="36">
        <v>758.30000000000007</v>
      </c>
      <c r="G386" s="36">
        <v>732.60000000000014</v>
      </c>
      <c r="H386" s="36">
        <v>814.60000000000014</v>
      </c>
      <c r="I386" s="36">
        <v>840.30000000000018</v>
      </c>
      <c r="J386" s="36">
        <v>855.60000000000014</v>
      </c>
      <c r="K386" s="31">
        <v>825</v>
      </c>
      <c r="L386" s="31">
        <v>784</v>
      </c>
      <c r="M386" s="31">
        <v>3.6764399999999999</v>
      </c>
      <c r="N386" s="1"/>
      <c r="O386" s="1"/>
    </row>
    <row r="387" spans="1:15" ht="12.75" customHeight="1">
      <c r="A387" s="33">
        <v>377</v>
      </c>
      <c r="B387" s="53" t="s">
        <v>862</v>
      </c>
      <c r="C387" s="31">
        <v>1711.75</v>
      </c>
      <c r="D387" s="36">
        <v>1678.9166666666667</v>
      </c>
      <c r="E387" s="36">
        <v>1597.8333333333335</v>
      </c>
      <c r="F387" s="36">
        <v>1483.9166666666667</v>
      </c>
      <c r="G387" s="36">
        <v>1402.8333333333335</v>
      </c>
      <c r="H387" s="36">
        <v>1792.8333333333335</v>
      </c>
      <c r="I387" s="36">
        <v>1873.916666666667</v>
      </c>
      <c r="J387" s="36">
        <v>1987.8333333333335</v>
      </c>
      <c r="K387" s="31">
        <v>1760</v>
      </c>
      <c r="L387" s="31">
        <v>1565</v>
      </c>
      <c r="M387" s="31">
        <v>15.486230000000001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209.69</v>
      </c>
      <c r="D388" s="36">
        <v>211.21333333333337</v>
      </c>
      <c r="E388" s="36">
        <v>207.52666666666673</v>
      </c>
      <c r="F388" s="36">
        <v>205.36333333333337</v>
      </c>
      <c r="G388" s="36">
        <v>201.67666666666673</v>
      </c>
      <c r="H388" s="36">
        <v>213.37666666666672</v>
      </c>
      <c r="I388" s="36">
        <v>217.06333333333333</v>
      </c>
      <c r="J388" s="36">
        <v>219.22666666666672</v>
      </c>
      <c r="K388" s="31">
        <v>214.9</v>
      </c>
      <c r="L388" s="31">
        <v>209.05</v>
      </c>
      <c r="M388" s="31">
        <v>37.814860000000003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562.75</v>
      </c>
      <c r="D389" s="36">
        <v>567.86666666666667</v>
      </c>
      <c r="E389" s="36">
        <v>554.58333333333337</v>
      </c>
      <c r="F389" s="36">
        <v>546.41666666666674</v>
      </c>
      <c r="G389" s="36">
        <v>533.13333333333344</v>
      </c>
      <c r="H389" s="36">
        <v>576.0333333333333</v>
      </c>
      <c r="I389" s="36">
        <v>589.31666666666661</v>
      </c>
      <c r="J389" s="36">
        <v>597.48333333333323</v>
      </c>
      <c r="K389" s="31">
        <v>581.15</v>
      </c>
      <c r="L389" s="31">
        <v>559.70000000000005</v>
      </c>
      <c r="M389" s="31">
        <v>77.619330000000005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588.45000000000005</v>
      </c>
      <c r="D390" s="36">
        <v>589.56666666666672</v>
      </c>
      <c r="E390" s="36">
        <v>584.13333333333344</v>
      </c>
      <c r="F390" s="36">
        <v>579.81666666666672</v>
      </c>
      <c r="G390" s="36">
        <v>574.38333333333344</v>
      </c>
      <c r="H390" s="36">
        <v>593.88333333333344</v>
      </c>
      <c r="I390" s="36">
        <v>599.31666666666661</v>
      </c>
      <c r="J390" s="36">
        <v>603.63333333333344</v>
      </c>
      <c r="K390" s="31">
        <v>595</v>
      </c>
      <c r="L390" s="31">
        <v>585.25</v>
      </c>
      <c r="M390" s="31">
        <v>0.97455000000000003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680.5</v>
      </c>
      <c r="D391" s="36">
        <v>679.18333333333328</v>
      </c>
      <c r="E391" s="36">
        <v>675.36666666666656</v>
      </c>
      <c r="F391" s="36">
        <v>670.23333333333323</v>
      </c>
      <c r="G391" s="36">
        <v>666.41666666666652</v>
      </c>
      <c r="H391" s="36">
        <v>684.31666666666661</v>
      </c>
      <c r="I391" s="36">
        <v>688.13333333333344</v>
      </c>
      <c r="J391" s="36">
        <v>693.26666666666665</v>
      </c>
      <c r="K391" s="31">
        <v>683</v>
      </c>
      <c r="L391" s="31">
        <v>674.05</v>
      </c>
      <c r="M391" s="31">
        <v>7.0429500000000003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2019.45</v>
      </c>
      <c r="D392" s="36">
        <v>2020.1333333333334</v>
      </c>
      <c r="E392" s="36">
        <v>2000.3666666666668</v>
      </c>
      <c r="F392" s="36">
        <v>1981.2833333333333</v>
      </c>
      <c r="G392" s="36">
        <v>1961.5166666666667</v>
      </c>
      <c r="H392" s="36">
        <v>2039.2166666666669</v>
      </c>
      <c r="I392" s="36">
        <v>2058.9833333333336</v>
      </c>
      <c r="J392" s="36">
        <v>2078.0666666666671</v>
      </c>
      <c r="K392" s="31">
        <v>2039.9</v>
      </c>
      <c r="L392" s="31">
        <v>2001.05</v>
      </c>
      <c r="M392" s="31">
        <v>1.5863499999999999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556.70000000000005</v>
      </c>
      <c r="D393" s="36">
        <v>559.93333333333328</v>
      </c>
      <c r="E393" s="36">
        <v>552.06666666666661</v>
      </c>
      <c r="F393" s="36">
        <v>547.43333333333328</v>
      </c>
      <c r="G393" s="36">
        <v>539.56666666666661</v>
      </c>
      <c r="H393" s="36">
        <v>564.56666666666661</v>
      </c>
      <c r="I393" s="36">
        <v>572.43333333333317</v>
      </c>
      <c r="J393" s="36">
        <v>577.06666666666661</v>
      </c>
      <c r="K393" s="31">
        <v>567.79999999999995</v>
      </c>
      <c r="L393" s="31">
        <v>555.29999999999995</v>
      </c>
      <c r="M393" s="31">
        <v>45.658180000000002</v>
      </c>
      <c r="N393" s="1"/>
      <c r="O393" s="1"/>
    </row>
    <row r="394" spans="1:15" ht="12.75" customHeight="1">
      <c r="A394" s="33">
        <v>384</v>
      </c>
      <c r="B394" s="53" t="s">
        <v>863</v>
      </c>
      <c r="C394" s="31">
        <v>466</v>
      </c>
      <c r="D394" s="36">
        <v>469.95</v>
      </c>
      <c r="E394" s="36">
        <v>461.04999999999995</v>
      </c>
      <c r="F394" s="36">
        <v>456.09999999999997</v>
      </c>
      <c r="G394" s="36">
        <v>447.19999999999993</v>
      </c>
      <c r="H394" s="36">
        <v>474.9</v>
      </c>
      <c r="I394" s="36">
        <v>483.79999999999995</v>
      </c>
      <c r="J394" s="36">
        <v>488.75</v>
      </c>
      <c r="K394" s="31">
        <v>478.85</v>
      </c>
      <c r="L394" s="31">
        <v>465</v>
      </c>
      <c r="M394" s="31">
        <v>11.25787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1329.65</v>
      </c>
      <c r="D395" s="36">
        <v>1335.9166666666667</v>
      </c>
      <c r="E395" s="36">
        <v>1310.8333333333335</v>
      </c>
      <c r="F395" s="36">
        <v>1292.0166666666667</v>
      </c>
      <c r="G395" s="36">
        <v>1266.9333333333334</v>
      </c>
      <c r="H395" s="36">
        <v>1354.7333333333336</v>
      </c>
      <c r="I395" s="36">
        <v>1379.8166666666671</v>
      </c>
      <c r="J395" s="36">
        <v>1398.6333333333337</v>
      </c>
      <c r="K395" s="31">
        <v>1361</v>
      </c>
      <c r="L395" s="31">
        <v>1317.1</v>
      </c>
      <c r="M395" s="31">
        <v>2.24159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289.85000000000002</v>
      </c>
      <c r="D396" s="36">
        <v>291.18333333333334</v>
      </c>
      <c r="E396" s="36">
        <v>287.7166666666667</v>
      </c>
      <c r="F396" s="36">
        <v>285.58333333333337</v>
      </c>
      <c r="G396" s="36">
        <v>282.11666666666673</v>
      </c>
      <c r="H396" s="36">
        <v>293.31666666666666</v>
      </c>
      <c r="I396" s="36">
        <v>296.78333333333325</v>
      </c>
      <c r="J396" s="36">
        <v>298.91666666666663</v>
      </c>
      <c r="K396" s="31">
        <v>294.64999999999998</v>
      </c>
      <c r="L396" s="31">
        <v>289.05</v>
      </c>
      <c r="M396" s="31">
        <v>2.2530800000000002</v>
      </c>
      <c r="N396" s="1"/>
      <c r="O396" s="1"/>
    </row>
    <row r="397" spans="1:15" ht="12.75" customHeight="1">
      <c r="A397" s="33">
        <v>387</v>
      </c>
      <c r="B397" s="53" t="s">
        <v>800</v>
      </c>
      <c r="C397" s="31">
        <v>971.25</v>
      </c>
      <c r="D397" s="36">
        <v>971.75</v>
      </c>
      <c r="E397" s="36">
        <v>959.5</v>
      </c>
      <c r="F397" s="36">
        <v>947.75</v>
      </c>
      <c r="G397" s="36">
        <v>935.5</v>
      </c>
      <c r="H397" s="36">
        <v>983.5</v>
      </c>
      <c r="I397" s="36">
        <v>995.75</v>
      </c>
      <c r="J397" s="36">
        <v>1007.5</v>
      </c>
      <c r="K397" s="31">
        <v>984</v>
      </c>
      <c r="L397" s="31">
        <v>960</v>
      </c>
      <c r="M397" s="31">
        <v>3.4892500000000002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191.07</v>
      </c>
      <c r="D398" s="36">
        <v>191.14333333333335</v>
      </c>
      <c r="E398" s="36">
        <v>188.29666666666668</v>
      </c>
      <c r="F398" s="36">
        <v>185.52333333333334</v>
      </c>
      <c r="G398" s="36">
        <v>182.67666666666668</v>
      </c>
      <c r="H398" s="36">
        <v>193.91666666666669</v>
      </c>
      <c r="I398" s="36">
        <v>196.76333333333332</v>
      </c>
      <c r="J398" s="36">
        <v>199.53666666666669</v>
      </c>
      <c r="K398" s="31">
        <v>193.99</v>
      </c>
      <c r="L398" s="31">
        <v>188.37</v>
      </c>
      <c r="M398" s="31">
        <v>38.128250000000001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3820.25</v>
      </c>
      <c r="D399" s="36">
        <v>3830.4666666666667</v>
      </c>
      <c r="E399" s="36">
        <v>3769.9333333333334</v>
      </c>
      <c r="F399" s="36">
        <v>3719.6166666666668</v>
      </c>
      <c r="G399" s="36">
        <v>3659.0833333333335</v>
      </c>
      <c r="H399" s="36">
        <v>3880.7833333333333</v>
      </c>
      <c r="I399" s="36">
        <v>3941.3166666666671</v>
      </c>
      <c r="J399" s="36">
        <v>3991.6333333333332</v>
      </c>
      <c r="K399" s="31">
        <v>3891</v>
      </c>
      <c r="L399" s="31">
        <v>3780.15</v>
      </c>
      <c r="M399" s="31">
        <v>0.53347999999999995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77.430000000000007</v>
      </c>
      <c r="D400" s="36">
        <v>77.760000000000005</v>
      </c>
      <c r="E400" s="36">
        <v>76.820000000000007</v>
      </c>
      <c r="F400" s="36">
        <v>76.210000000000008</v>
      </c>
      <c r="G400" s="36">
        <v>75.27000000000001</v>
      </c>
      <c r="H400" s="36">
        <v>78.37</v>
      </c>
      <c r="I400" s="36">
        <v>79.31</v>
      </c>
      <c r="J400" s="36">
        <v>79.92</v>
      </c>
      <c r="K400" s="31">
        <v>78.7</v>
      </c>
      <c r="L400" s="31">
        <v>77.150000000000006</v>
      </c>
      <c r="M400" s="31">
        <v>32.503019999999999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1915.3</v>
      </c>
      <c r="D401" s="36">
        <v>1933.1000000000001</v>
      </c>
      <c r="E401" s="36">
        <v>1892.2000000000003</v>
      </c>
      <c r="F401" s="36">
        <v>1869.1000000000001</v>
      </c>
      <c r="G401" s="36">
        <v>1828.2000000000003</v>
      </c>
      <c r="H401" s="36">
        <v>1956.2000000000003</v>
      </c>
      <c r="I401" s="36">
        <v>1997.1000000000004</v>
      </c>
      <c r="J401" s="36">
        <v>2020.2000000000003</v>
      </c>
      <c r="K401" s="31">
        <v>1974</v>
      </c>
      <c r="L401" s="31">
        <v>1910</v>
      </c>
      <c r="M401" s="31">
        <v>2.25217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191.98</v>
      </c>
      <c r="D402" s="36">
        <v>193.13333333333333</v>
      </c>
      <c r="E402" s="36">
        <v>189.34666666666666</v>
      </c>
      <c r="F402" s="36">
        <v>186.71333333333334</v>
      </c>
      <c r="G402" s="36">
        <v>182.92666666666668</v>
      </c>
      <c r="H402" s="36">
        <v>195.76666666666665</v>
      </c>
      <c r="I402" s="36">
        <v>199.55333333333328</v>
      </c>
      <c r="J402" s="36">
        <v>202.18666666666664</v>
      </c>
      <c r="K402" s="31">
        <v>196.92</v>
      </c>
      <c r="L402" s="31">
        <v>190.5</v>
      </c>
      <c r="M402" s="31">
        <v>5.6845400000000001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2903</v>
      </c>
      <c r="D403" s="36">
        <v>2911.8666666666668</v>
      </c>
      <c r="E403" s="36">
        <v>2886.2333333333336</v>
      </c>
      <c r="F403" s="36">
        <v>2869.4666666666667</v>
      </c>
      <c r="G403" s="36">
        <v>2843.8333333333335</v>
      </c>
      <c r="H403" s="36">
        <v>2928.6333333333337</v>
      </c>
      <c r="I403" s="36">
        <v>2954.2666666666669</v>
      </c>
      <c r="J403" s="36">
        <v>2971.0333333333338</v>
      </c>
      <c r="K403" s="31">
        <v>2937.5</v>
      </c>
      <c r="L403" s="31">
        <v>2895.1</v>
      </c>
      <c r="M403" s="31">
        <v>48.801009999999998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105.09</v>
      </c>
      <c r="D404" s="36">
        <v>105.92</v>
      </c>
      <c r="E404" s="36">
        <v>103.97</v>
      </c>
      <c r="F404" s="36">
        <v>102.85</v>
      </c>
      <c r="G404" s="36">
        <v>100.89999999999999</v>
      </c>
      <c r="H404" s="36">
        <v>107.04</v>
      </c>
      <c r="I404" s="36">
        <v>108.99000000000002</v>
      </c>
      <c r="J404" s="36">
        <v>110.11000000000001</v>
      </c>
      <c r="K404" s="31">
        <v>107.87</v>
      </c>
      <c r="L404" s="31">
        <v>104.8</v>
      </c>
      <c r="M404" s="31">
        <v>10.85539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1638.9</v>
      </c>
      <c r="D405" s="36">
        <v>1632</v>
      </c>
      <c r="E405" s="36">
        <v>1617</v>
      </c>
      <c r="F405" s="36">
        <v>1595.1</v>
      </c>
      <c r="G405" s="36">
        <v>1580.1</v>
      </c>
      <c r="H405" s="36">
        <v>1653.9</v>
      </c>
      <c r="I405" s="36">
        <v>1668.9</v>
      </c>
      <c r="J405" s="36">
        <v>1690.8000000000002</v>
      </c>
      <c r="K405" s="31">
        <v>1647</v>
      </c>
      <c r="L405" s="31">
        <v>1610.1</v>
      </c>
      <c r="M405" s="31">
        <v>1.78857</v>
      </c>
      <c r="N405" s="1"/>
      <c r="O405" s="1"/>
    </row>
    <row r="406" spans="1:15" ht="12.75" customHeight="1">
      <c r="A406" s="33">
        <v>396</v>
      </c>
      <c r="B406" s="53" t="s">
        <v>864</v>
      </c>
      <c r="C406" s="31">
        <v>83.97</v>
      </c>
      <c r="D406" s="36">
        <v>84.723333333333343</v>
      </c>
      <c r="E406" s="36">
        <v>82.746666666666684</v>
      </c>
      <c r="F406" s="36">
        <v>81.523333333333341</v>
      </c>
      <c r="G406" s="36">
        <v>79.546666666666681</v>
      </c>
      <c r="H406" s="36">
        <v>85.946666666666687</v>
      </c>
      <c r="I406" s="36">
        <v>87.923333333333346</v>
      </c>
      <c r="J406" s="36">
        <v>89.14666666666669</v>
      </c>
      <c r="K406" s="31">
        <v>86.7</v>
      </c>
      <c r="L406" s="31">
        <v>83.5</v>
      </c>
      <c r="M406" s="31">
        <v>13.967269999999999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796.85</v>
      </c>
      <c r="D407" s="36">
        <v>798.41666666666663</v>
      </c>
      <c r="E407" s="36">
        <v>791.13333333333321</v>
      </c>
      <c r="F407" s="36">
        <v>785.41666666666663</v>
      </c>
      <c r="G407" s="36">
        <v>778.13333333333321</v>
      </c>
      <c r="H407" s="36">
        <v>804.13333333333321</v>
      </c>
      <c r="I407" s="36">
        <v>811.41666666666674</v>
      </c>
      <c r="J407" s="36">
        <v>817.13333333333321</v>
      </c>
      <c r="K407" s="31">
        <v>805.7</v>
      </c>
      <c r="L407" s="31">
        <v>792.7</v>
      </c>
      <c r="M407" s="31">
        <v>17.716149999999999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1859.15</v>
      </c>
      <c r="D408" s="36">
        <v>1858.25</v>
      </c>
      <c r="E408" s="36">
        <v>1845.45</v>
      </c>
      <c r="F408" s="36">
        <v>1831.75</v>
      </c>
      <c r="G408" s="36">
        <v>1818.95</v>
      </c>
      <c r="H408" s="36">
        <v>1871.95</v>
      </c>
      <c r="I408" s="36">
        <v>1884.7500000000002</v>
      </c>
      <c r="J408" s="36">
        <v>1898.45</v>
      </c>
      <c r="K408" s="31">
        <v>1871.05</v>
      </c>
      <c r="L408" s="31">
        <v>1844.55</v>
      </c>
      <c r="M408" s="31">
        <v>6.3009399999999998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131.83000000000001</v>
      </c>
      <c r="D409" s="36">
        <v>132.39333333333335</v>
      </c>
      <c r="E409" s="36">
        <v>130.4366666666667</v>
      </c>
      <c r="F409" s="36">
        <v>129.04333333333335</v>
      </c>
      <c r="G409" s="36">
        <v>127.0866666666667</v>
      </c>
      <c r="H409" s="36">
        <v>133.78666666666669</v>
      </c>
      <c r="I409" s="36">
        <v>135.74333333333334</v>
      </c>
      <c r="J409" s="36">
        <v>137.13666666666668</v>
      </c>
      <c r="K409" s="31">
        <v>134.35</v>
      </c>
      <c r="L409" s="31">
        <v>131</v>
      </c>
      <c r="M409" s="31">
        <v>74.347099999999998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5434.2</v>
      </c>
      <c r="D410" s="36">
        <v>5420.6500000000005</v>
      </c>
      <c r="E410" s="36">
        <v>5291.3000000000011</v>
      </c>
      <c r="F410" s="36">
        <v>5148.4000000000005</v>
      </c>
      <c r="G410" s="36">
        <v>5019.0500000000011</v>
      </c>
      <c r="H410" s="36">
        <v>5563.5500000000011</v>
      </c>
      <c r="I410" s="36">
        <v>5692.9000000000015</v>
      </c>
      <c r="J410" s="36">
        <v>5835.8000000000011</v>
      </c>
      <c r="K410" s="31">
        <v>5550</v>
      </c>
      <c r="L410" s="31">
        <v>5277.75</v>
      </c>
      <c r="M410" s="31">
        <v>1.1194299999999999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2482.4</v>
      </c>
      <c r="D411" s="36">
        <v>2502.75</v>
      </c>
      <c r="E411" s="36">
        <v>2456.5</v>
      </c>
      <c r="F411" s="36">
        <v>2430.6</v>
      </c>
      <c r="G411" s="36">
        <v>2384.35</v>
      </c>
      <c r="H411" s="36">
        <v>2528.65</v>
      </c>
      <c r="I411" s="36">
        <v>2574.9</v>
      </c>
      <c r="J411" s="36">
        <v>2600.8000000000002</v>
      </c>
      <c r="K411" s="31">
        <v>2549</v>
      </c>
      <c r="L411" s="31">
        <v>2476.85</v>
      </c>
      <c r="M411" s="31">
        <v>4.2613200000000004</v>
      </c>
      <c r="N411" s="1"/>
      <c r="O411" s="1"/>
    </row>
    <row r="412" spans="1:15" ht="12.75" customHeight="1">
      <c r="A412" s="33">
        <v>402</v>
      </c>
      <c r="B412" s="53" t="s">
        <v>824</v>
      </c>
      <c r="C412" s="31">
        <v>2481.0500000000002</v>
      </c>
      <c r="D412" s="36">
        <v>2488.4833333333336</v>
      </c>
      <c r="E412" s="36">
        <v>2452.5666666666671</v>
      </c>
      <c r="F412" s="36">
        <v>2424.0833333333335</v>
      </c>
      <c r="G412" s="36">
        <v>2388.166666666667</v>
      </c>
      <c r="H412" s="36">
        <v>2516.9666666666672</v>
      </c>
      <c r="I412" s="36">
        <v>2552.8833333333332</v>
      </c>
      <c r="J412" s="36">
        <v>2581.3666666666672</v>
      </c>
      <c r="K412" s="31">
        <v>2524.4</v>
      </c>
      <c r="L412" s="31">
        <v>2460</v>
      </c>
      <c r="M412" s="31">
        <v>0.89366000000000001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183.84</v>
      </c>
      <c r="D413" s="36">
        <v>184.68333333333331</v>
      </c>
      <c r="E413" s="36">
        <v>181.26666666666662</v>
      </c>
      <c r="F413" s="36">
        <v>178.69333333333333</v>
      </c>
      <c r="G413" s="36">
        <v>175.27666666666664</v>
      </c>
      <c r="H413" s="36">
        <v>187.2566666666666</v>
      </c>
      <c r="I413" s="36">
        <v>190.67333333333329</v>
      </c>
      <c r="J413" s="36">
        <v>193.24666666666658</v>
      </c>
      <c r="K413" s="31">
        <v>188.1</v>
      </c>
      <c r="L413" s="31">
        <v>182.11</v>
      </c>
      <c r="M413" s="31">
        <v>182.25192999999999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7219.25</v>
      </c>
      <c r="D414" s="36">
        <v>7285.7833333333328</v>
      </c>
      <c r="E414" s="36">
        <v>7136.5666666666657</v>
      </c>
      <c r="F414" s="36">
        <v>7053.8833333333332</v>
      </c>
      <c r="G414" s="36">
        <v>6904.6666666666661</v>
      </c>
      <c r="H414" s="36">
        <v>7368.4666666666653</v>
      </c>
      <c r="I414" s="36">
        <v>7517.6833333333325</v>
      </c>
      <c r="J414" s="36">
        <v>7600.366666666665</v>
      </c>
      <c r="K414" s="31">
        <v>7435</v>
      </c>
      <c r="L414" s="31">
        <v>7203.1</v>
      </c>
      <c r="M414" s="31">
        <v>0.17643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335.2</v>
      </c>
      <c r="D415" s="36">
        <v>336.4</v>
      </c>
      <c r="E415" s="36">
        <v>331.9</v>
      </c>
      <c r="F415" s="36">
        <v>328.6</v>
      </c>
      <c r="G415" s="36">
        <v>324.10000000000002</v>
      </c>
      <c r="H415" s="36">
        <v>339.69999999999993</v>
      </c>
      <c r="I415" s="36">
        <v>344.19999999999993</v>
      </c>
      <c r="J415" s="36">
        <v>347.49999999999989</v>
      </c>
      <c r="K415" s="31">
        <v>340.9</v>
      </c>
      <c r="L415" s="31">
        <v>333.1</v>
      </c>
      <c r="M415" s="31">
        <v>4.7734300000000003</v>
      </c>
      <c r="N415" s="1"/>
      <c r="O415" s="1"/>
    </row>
    <row r="416" spans="1:15" ht="12.75" customHeight="1">
      <c r="A416" s="33">
        <v>406</v>
      </c>
      <c r="B416" s="53" t="s">
        <v>825</v>
      </c>
      <c r="C416" s="31">
        <v>520.54999999999995</v>
      </c>
      <c r="D416" s="36">
        <v>524.05000000000007</v>
      </c>
      <c r="E416" s="36">
        <v>515.10000000000014</v>
      </c>
      <c r="F416" s="36">
        <v>509.65000000000009</v>
      </c>
      <c r="G416" s="36">
        <v>500.70000000000016</v>
      </c>
      <c r="H416" s="36">
        <v>529.50000000000011</v>
      </c>
      <c r="I416" s="36">
        <v>538.45000000000016</v>
      </c>
      <c r="J416" s="36">
        <v>543.90000000000009</v>
      </c>
      <c r="K416" s="31">
        <v>533</v>
      </c>
      <c r="L416" s="31">
        <v>518.6</v>
      </c>
      <c r="M416" s="31">
        <v>2.5238200000000002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3801.7</v>
      </c>
      <c r="D417" s="36">
        <v>3825.7999999999997</v>
      </c>
      <c r="E417" s="36">
        <v>3765.8999999999996</v>
      </c>
      <c r="F417" s="36">
        <v>3730.1</v>
      </c>
      <c r="G417" s="36">
        <v>3670.2</v>
      </c>
      <c r="H417" s="36">
        <v>3861.5999999999995</v>
      </c>
      <c r="I417" s="36">
        <v>3921.5</v>
      </c>
      <c r="J417" s="36">
        <v>3957.2999999999993</v>
      </c>
      <c r="K417" s="31">
        <v>3885.7</v>
      </c>
      <c r="L417" s="31">
        <v>3790</v>
      </c>
      <c r="M417" s="31">
        <v>0.46116000000000001</v>
      </c>
      <c r="N417" s="1"/>
      <c r="O417" s="1"/>
    </row>
    <row r="418" spans="1:15" ht="12.75" customHeight="1">
      <c r="A418" s="33">
        <v>408</v>
      </c>
      <c r="B418" s="53" t="s">
        <v>865</v>
      </c>
      <c r="C418" s="31">
        <v>812.15</v>
      </c>
      <c r="D418" s="36">
        <v>812.48333333333323</v>
      </c>
      <c r="E418" s="36">
        <v>802.46666666666647</v>
      </c>
      <c r="F418" s="36">
        <v>792.78333333333319</v>
      </c>
      <c r="G418" s="36">
        <v>782.76666666666642</v>
      </c>
      <c r="H418" s="36">
        <v>822.16666666666652</v>
      </c>
      <c r="I418" s="36">
        <v>832.18333333333317</v>
      </c>
      <c r="J418" s="36">
        <v>841.86666666666656</v>
      </c>
      <c r="K418" s="31">
        <v>822.5</v>
      </c>
      <c r="L418" s="31">
        <v>802.8</v>
      </c>
      <c r="M418" s="31">
        <v>1.53779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25614.1</v>
      </c>
      <c r="D419" s="36">
        <v>25669.016666666666</v>
      </c>
      <c r="E419" s="36">
        <v>25488.133333333331</v>
      </c>
      <c r="F419" s="36">
        <v>25362.166666666664</v>
      </c>
      <c r="G419" s="36">
        <v>25181.283333333329</v>
      </c>
      <c r="H419" s="36">
        <v>25794.983333333334</v>
      </c>
      <c r="I419" s="36">
        <v>25975.866666666672</v>
      </c>
      <c r="J419" s="36">
        <v>26101.833333333336</v>
      </c>
      <c r="K419" s="31">
        <v>25849.9</v>
      </c>
      <c r="L419" s="31">
        <v>25543.05</v>
      </c>
      <c r="M419" s="31">
        <v>0.30919000000000002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46.73</v>
      </c>
      <c r="D420" s="36">
        <v>46.916666666666664</v>
      </c>
      <c r="E420" s="36">
        <v>46.313333333333325</v>
      </c>
      <c r="F420" s="36">
        <v>45.896666666666661</v>
      </c>
      <c r="G420" s="36">
        <v>45.293333333333322</v>
      </c>
      <c r="H420" s="36">
        <v>47.333333333333329</v>
      </c>
      <c r="I420" s="36">
        <v>47.936666666666667</v>
      </c>
      <c r="J420" s="36">
        <v>48.353333333333332</v>
      </c>
      <c r="K420" s="31">
        <v>47.52</v>
      </c>
      <c r="L420" s="31">
        <v>46.5</v>
      </c>
      <c r="M420" s="31">
        <v>43.034559999999999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3279.9</v>
      </c>
      <c r="D421" s="36">
        <v>3277.3333333333335</v>
      </c>
      <c r="E421" s="36">
        <v>3256.666666666667</v>
      </c>
      <c r="F421" s="36">
        <v>3233.4333333333334</v>
      </c>
      <c r="G421" s="36">
        <v>3212.7666666666669</v>
      </c>
      <c r="H421" s="36">
        <v>3300.5666666666671</v>
      </c>
      <c r="I421" s="36">
        <v>3321.233333333334</v>
      </c>
      <c r="J421" s="36">
        <v>3344.4666666666672</v>
      </c>
      <c r="K421" s="31">
        <v>3298</v>
      </c>
      <c r="L421" s="31">
        <v>3254.1</v>
      </c>
      <c r="M421" s="31">
        <v>5.8925700000000001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827.5</v>
      </c>
      <c r="D422" s="36">
        <v>825.66666666666663</v>
      </c>
      <c r="E422" s="36">
        <v>817.38333333333321</v>
      </c>
      <c r="F422" s="36">
        <v>807.26666666666654</v>
      </c>
      <c r="G422" s="36">
        <v>798.98333333333312</v>
      </c>
      <c r="H422" s="36">
        <v>835.7833333333333</v>
      </c>
      <c r="I422" s="36">
        <v>844.06666666666683</v>
      </c>
      <c r="J422" s="36">
        <v>854.18333333333339</v>
      </c>
      <c r="K422" s="31">
        <v>833.95</v>
      </c>
      <c r="L422" s="31">
        <v>815.55</v>
      </c>
      <c r="M422" s="31">
        <v>7.1149300000000002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6592.7</v>
      </c>
      <c r="D423" s="36">
        <v>6620.3833333333323</v>
      </c>
      <c r="E423" s="36">
        <v>6536.116666666665</v>
      </c>
      <c r="F423" s="36">
        <v>6479.5333333333328</v>
      </c>
      <c r="G423" s="36">
        <v>6395.2666666666655</v>
      </c>
      <c r="H423" s="36">
        <v>6676.9666666666644</v>
      </c>
      <c r="I423" s="36">
        <v>6761.2333333333327</v>
      </c>
      <c r="J423" s="36">
        <v>6817.8166666666639</v>
      </c>
      <c r="K423" s="31">
        <v>6704.65</v>
      </c>
      <c r="L423" s="31">
        <v>6563.8</v>
      </c>
      <c r="M423" s="31">
        <v>2.49105</v>
      </c>
      <c r="N423" s="1"/>
      <c r="O423" s="1"/>
    </row>
    <row r="424" spans="1:15" ht="12.75" customHeight="1">
      <c r="A424" s="33">
        <v>414</v>
      </c>
      <c r="B424" s="53" t="s">
        <v>866</v>
      </c>
      <c r="C424" s="31">
        <v>1465.15</v>
      </c>
      <c r="D424" s="36">
        <v>1462.8999999999999</v>
      </c>
      <c r="E424" s="36">
        <v>1455.4999999999998</v>
      </c>
      <c r="F424" s="36">
        <v>1445.85</v>
      </c>
      <c r="G424" s="36">
        <v>1438.4499999999998</v>
      </c>
      <c r="H424" s="36">
        <v>1472.5499999999997</v>
      </c>
      <c r="I424" s="36">
        <v>1479.9499999999998</v>
      </c>
      <c r="J424" s="36">
        <v>1489.5999999999997</v>
      </c>
      <c r="K424" s="31">
        <v>1470.3</v>
      </c>
      <c r="L424" s="31">
        <v>1453.25</v>
      </c>
      <c r="M424" s="31">
        <v>6.1948600000000003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1772.9</v>
      </c>
      <c r="D425" s="36">
        <v>1750.7</v>
      </c>
      <c r="E425" s="36">
        <v>1721.4</v>
      </c>
      <c r="F425" s="36">
        <v>1669.9</v>
      </c>
      <c r="G425" s="36">
        <v>1640.6000000000001</v>
      </c>
      <c r="H425" s="36">
        <v>1802.2</v>
      </c>
      <c r="I425" s="36">
        <v>1831.4999999999998</v>
      </c>
      <c r="J425" s="36">
        <v>1883</v>
      </c>
      <c r="K425" s="31">
        <v>1780</v>
      </c>
      <c r="L425" s="31">
        <v>1699.2</v>
      </c>
      <c r="M425" s="31">
        <v>4.7940500000000004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11005.35</v>
      </c>
      <c r="D426" s="36">
        <v>10973.299999999997</v>
      </c>
      <c r="E426" s="36">
        <v>10795.599999999995</v>
      </c>
      <c r="F426" s="36">
        <v>10585.849999999997</v>
      </c>
      <c r="G426" s="36">
        <v>10408.149999999994</v>
      </c>
      <c r="H426" s="36">
        <v>11183.049999999996</v>
      </c>
      <c r="I426" s="36">
        <v>11360.749999999996</v>
      </c>
      <c r="J426" s="36">
        <v>11570.499999999996</v>
      </c>
      <c r="K426" s="31">
        <v>11151</v>
      </c>
      <c r="L426" s="31">
        <v>10763.55</v>
      </c>
      <c r="M426" s="31">
        <v>0.71231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725.4</v>
      </c>
      <c r="D427" s="36">
        <v>726.44999999999993</v>
      </c>
      <c r="E427" s="36">
        <v>714.54999999999984</v>
      </c>
      <c r="F427" s="36">
        <v>703.69999999999993</v>
      </c>
      <c r="G427" s="36">
        <v>691.79999999999984</v>
      </c>
      <c r="H427" s="36">
        <v>737.29999999999984</v>
      </c>
      <c r="I427" s="36">
        <v>749.19999999999993</v>
      </c>
      <c r="J427" s="36">
        <v>760.04999999999984</v>
      </c>
      <c r="K427" s="31">
        <v>738.35</v>
      </c>
      <c r="L427" s="31">
        <v>715.6</v>
      </c>
      <c r="M427" s="31">
        <v>23.583919999999999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678</v>
      </c>
      <c r="D428" s="36">
        <v>674.5333333333333</v>
      </c>
      <c r="E428" s="36">
        <v>663.46666666666658</v>
      </c>
      <c r="F428" s="36">
        <v>648.93333333333328</v>
      </c>
      <c r="G428" s="36">
        <v>637.86666666666656</v>
      </c>
      <c r="H428" s="36">
        <v>689.06666666666661</v>
      </c>
      <c r="I428" s="36">
        <v>700.13333333333321</v>
      </c>
      <c r="J428" s="36">
        <v>714.66666666666663</v>
      </c>
      <c r="K428" s="31">
        <v>685.6</v>
      </c>
      <c r="L428" s="31">
        <v>660</v>
      </c>
      <c r="M428" s="31">
        <v>5.9701399999999998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620.75</v>
      </c>
      <c r="D429" s="36">
        <v>621.68333333333328</v>
      </c>
      <c r="E429" s="36">
        <v>616.06666666666661</v>
      </c>
      <c r="F429" s="36">
        <v>611.38333333333333</v>
      </c>
      <c r="G429" s="36">
        <v>605.76666666666665</v>
      </c>
      <c r="H429" s="36">
        <v>626.36666666666656</v>
      </c>
      <c r="I429" s="36">
        <v>631.98333333333312</v>
      </c>
      <c r="J429" s="36">
        <v>636.66666666666652</v>
      </c>
      <c r="K429" s="31">
        <v>627.29999999999995</v>
      </c>
      <c r="L429" s="31">
        <v>617</v>
      </c>
      <c r="M429" s="31">
        <v>7.9425999999999997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768.6</v>
      </c>
      <c r="D430" s="36">
        <v>774</v>
      </c>
      <c r="E430" s="36">
        <v>760</v>
      </c>
      <c r="F430" s="36">
        <v>751.4</v>
      </c>
      <c r="G430" s="36">
        <v>737.4</v>
      </c>
      <c r="H430" s="36">
        <v>782.6</v>
      </c>
      <c r="I430" s="36">
        <v>796.6</v>
      </c>
      <c r="J430" s="36">
        <v>805.2</v>
      </c>
      <c r="K430" s="31">
        <v>788</v>
      </c>
      <c r="L430" s="31">
        <v>765.4</v>
      </c>
      <c r="M430" s="31">
        <v>200.60665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126.97</v>
      </c>
      <c r="D431" s="36">
        <v>127.75000000000001</v>
      </c>
      <c r="E431" s="36">
        <v>125.51000000000002</v>
      </c>
      <c r="F431" s="36">
        <v>124.05000000000001</v>
      </c>
      <c r="G431" s="36">
        <v>121.81000000000002</v>
      </c>
      <c r="H431" s="36">
        <v>129.21000000000004</v>
      </c>
      <c r="I431" s="36">
        <v>131.44999999999999</v>
      </c>
      <c r="J431" s="36">
        <v>132.91000000000003</v>
      </c>
      <c r="K431" s="31">
        <v>129.99</v>
      </c>
      <c r="L431" s="31">
        <v>126.29</v>
      </c>
      <c r="M431" s="31">
        <v>131.39628999999999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712.25</v>
      </c>
      <c r="D432" s="36">
        <v>719.05000000000007</v>
      </c>
      <c r="E432" s="36">
        <v>696.10000000000014</v>
      </c>
      <c r="F432" s="36">
        <v>679.95</v>
      </c>
      <c r="G432" s="36">
        <v>657.00000000000011</v>
      </c>
      <c r="H432" s="36">
        <v>735.20000000000016</v>
      </c>
      <c r="I432" s="36">
        <v>758.1500000000002</v>
      </c>
      <c r="J432" s="36">
        <v>774.30000000000018</v>
      </c>
      <c r="K432" s="31">
        <v>742</v>
      </c>
      <c r="L432" s="31">
        <v>702.9</v>
      </c>
      <c r="M432" s="31">
        <v>13.82705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128.47999999999999</v>
      </c>
      <c r="D433" s="36">
        <v>128.72999999999999</v>
      </c>
      <c r="E433" s="36">
        <v>127.74999999999997</v>
      </c>
      <c r="F433" s="36">
        <v>127.01999999999998</v>
      </c>
      <c r="G433" s="36">
        <v>126.03999999999996</v>
      </c>
      <c r="H433" s="36">
        <v>129.45999999999998</v>
      </c>
      <c r="I433" s="36">
        <v>130.44</v>
      </c>
      <c r="J433" s="36">
        <v>131.16999999999999</v>
      </c>
      <c r="K433" s="31">
        <v>129.71</v>
      </c>
      <c r="L433" s="31">
        <v>128</v>
      </c>
      <c r="M433" s="31">
        <v>5.90524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581</v>
      </c>
      <c r="D434" s="36">
        <v>589.16666666666663</v>
      </c>
      <c r="E434" s="36">
        <v>568.48333333333323</v>
      </c>
      <c r="F434" s="36">
        <v>555.96666666666658</v>
      </c>
      <c r="G434" s="36">
        <v>535.28333333333319</v>
      </c>
      <c r="H434" s="36">
        <v>601.68333333333328</v>
      </c>
      <c r="I434" s="36">
        <v>622.36666666666667</v>
      </c>
      <c r="J434" s="36">
        <v>634.88333333333333</v>
      </c>
      <c r="K434" s="31">
        <v>609.85</v>
      </c>
      <c r="L434" s="31">
        <v>576.65</v>
      </c>
      <c r="M434" s="31">
        <v>26.295639999999999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224.12</v>
      </c>
      <c r="D435" s="36">
        <v>226.68666666666664</v>
      </c>
      <c r="E435" s="36">
        <v>220.42333333333329</v>
      </c>
      <c r="F435" s="36">
        <v>216.72666666666666</v>
      </c>
      <c r="G435" s="36">
        <v>210.46333333333331</v>
      </c>
      <c r="H435" s="36">
        <v>230.38333333333327</v>
      </c>
      <c r="I435" s="36">
        <v>236.64666666666665</v>
      </c>
      <c r="J435" s="36">
        <v>240.34333333333325</v>
      </c>
      <c r="K435" s="31">
        <v>232.95</v>
      </c>
      <c r="L435" s="31">
        <v>222.99</v>
      </c>
      <c r="M435" s="31">
        <v>5.3541400000000001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1845.7</v>
      </c>
      <c r="D436" s="36">
        <v>1844.7666666666664</v>
      </c>
      <c r="E436" s="36">
        <v>1832.0333333333328</v>
      </c>
      <c r="F436" s="36">
        <v>1818.3666666666663</v>
      </c>
      <c r="G436" s="36">
        <v>1805.6333333333328</v>
      </c>
      <c r="H436" s="36">
        <v>1858.4333333333329</v>
      </c>
      <c r="I436" s="36">
        <v>1871.1666666666665</v>
      </c>
      <c r="J436" s="36">
        <v>1884.833333333333</v>
      </c>
      <c r="K436" s="31">
        <v>1857.5</v>
      </c>
      <c r="L436" s="31">
        <v>1831.1</v>
      </c>
      <c r="M436" s="31">
        <v>17.018999999999998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807.85</v>
      </c>
      <c r="D437" s="36">
        <v>808.85</v>
      </c>
      <c r="E437" s="36">
        <v>801.30000000000007</v>
      </c>
      <c r="F437" s="36">
        <v>794.75</v>
      </c>
      <c r="G437" s="36">
        <v>787.2</v>
      </c>
      <c r="H437" s="36">
        <v>815.40000000000009</v>
      </c>
      <c r="I437" s="36">
        <v>822.95</v>
      </c>
      <c r="J437" s="36">
        <v>829.50000000000011</v>
      </c>
      <c r="K437" s="31">
        <v>816.4</v>
      </c>
      <c r="L437" s="31">
        <v>802.3</v>
      </c>
      <c r="M437" s="31">
        <v>4.6349499999999999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4622.75</v>
      </c>
      <c r="D438" s="36">
        <v>4674.25</v>
      </c>
      <c r="E438" s="36">
        <v>4548.5</v>
      </c>
      <c r="F438" s="36">
        <v>4474.25</v>
      </c>
      <c r="G438" s="36">
        <v>4348.5</v>
      </c>
      <c r="H438" s="36">
        <v>4748.5</v>
      </c>
      <c r="I438" s="36">
        <v>4874.25</v>
      </c>
      <c r="J438" s="36">
        <v>4948.5</v>
      </c>
      <c r="K438" s="31">
        <v>4800</v>
      </c>
      <c r="L438" s="31">
        <v>4600</v>
      </c>
      <c r="M438" s="31">
        <v>1.29325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1376.2</v>
      </c>
      <c r="D439" s="36">
        <v>1376.7333333333336</v>
      </c>
      <c r="E439" s="36">
        <v>1364.5666666666671</v>
      </c>
      <c r="F439" s="36">
        <v>1352.9333333333334</v>
      </c>
      <c r="G439" s="36">
        <v>1340.7666666666669</v>
      </c>
      <c r="H439" s="36">
        <v>1388.3666666666672</v>
      </c>
      <c r="I439" s="36">
        <v>1400.5333333333338</v>
      </c>
      <c r="J439" s="36">
        <v>1412.1666666666674</v>
      </c>
      <c r="K439" s="31">
        <v>1388.9</v>
      </c>
      <c r="L439" s="31">
        <v>1365.1</v>
      </c>
      <c r="M439" s="31">
        <v>0.30647999999999997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561.79999999999995</v>
      </c>
      <c r="D440" s="36">
        <v>568.94999999999993</v>
      </c>
      <c r="E440" s="36">
        <v>550.09999999999991</v>
      </c>
      <c r="F440" s="36">
        <v>538.4</v>
      </c>
      <c r="G440" s="36">
        <v>519.54999999999995</v>
      </c>
      <c r="H440" s="36">
        <v>580.64999999999986</v>
      </c>
      <c r="I440" s="36">
        <v>599.5</v>
      </c>
      <c r="J440" s="36">
        <v>611.19999999999982</v>
      </c>
      <c r="K440" s="31">
        <v>587.79999999999995</v>
      </c>
      <c r="L440" s="31">
        <v>557.25</v>
      </c>
      <c r="M440" s="31">
        <v>2.1761900000000001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5304.85</v>
      </c>
      <c r="D441" s="36">
        <v>5333.7833333333338</v>
      </c>
      <c r="E441" s="36">
        <v>5252.5666666666675</v>
      </c>
      <c r="F441" s="36">
        <v>5200.2833333333338</v>
      </c>
      <c r="G441" s="36">
        <v>5119.0666666666675</v>
      </c>
      <c r="H441" s="36">
        <v>5386.0666666666675</v>
      </c>
      <c r="I441" s="36">
        <v>5467.2833333333328</v>
      </c>
      <c r="J441" s="36">
        <v>5519.5666666666675</v>
      </c>
      <c r="K441" s="31">
        <v>5415</v>
      </c>
      <c r="L441" s="31">
        <v>5281.5</v>
      </c>
      <c r="M441" s="31">
        <v>0.75721000000000005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1190.25</v>
      </c>
      <c r="D442" s="36">
        <v>1199.2</v>
      </c>
      <c r="E442" s="36">
        <v>1172.4000000000001</v>
      </c>
      <c r="F442" s="36">
        <v>1154.55</v>
      </c>
      <c r="G442" s="36">
        <v>1127.75</v>
      </c>
      <c r="H442" s="36">
        <v>1217.0500000000002</v>
      </c>
      <c r="I442" s="36">
        <v>1243.8499999999999</v>
      </c>
      <c r="J442" s="36">
        <v>1261.7000000000003</v>
      </c>
      <c r="K442" s="31">
        <v>1226</v>
      </c>
      <c r="L442" s="31">
        <v>1181.3499999999999</v>
      </c>
      <c r="M442" s="31">
        <v>2.7130899999999998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81.95</v>
      </c>
      <c r="D443" s="36">
        <v>81</v>
      </c>
      <c r="E443" s="36">
        <v>80.05</v>
      </c>
      <c r="F443" s="36">
        <v>78.149999999999991</v>
      </c>
      <c r="G443" s="36">
        <v>77.199999999999989</v>
      </c>
      <c r="H443" s="36">
        <v>82.9</v>
      </c>
      <c r="I443" s="36">
        <v>83.85</v>
      </c>
      <c r="J443" s="36">
        <v>85.750000000000014</v>
      </c>
      <c r="K443" s="31">
        <v>81.95</v>
      </c>
      <c r="L443" s="31">
        <v>79.099999999999994</v>
      </c>
      <c r="M443" s="31">
        <v>1214.04214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612.54999999999995</v>
      </c>
      <c r="D444" s="36">
        <v>618.11666666666667</v>
      </c>
      <c r="E444" s="36">
        <v>601.38333333333333</v>
      </c>
      <c r="F444" s="36">
        <v>590.2166666666667</v>
      </c>
      <c r="G444" s="36">
        <v>573.48333333333335</v>
      </c>
      <c r="H444" s="36">
        <v>629.2833333333333</v>
      </c>
      <c r="I444" s="36">
        <v>646.01666666666665</v>
      </c>
      <c r="J444" s="36">
        <v>657.18333333333328</v>
      </c>
      <c r="K444" s="31">
        <v>634.85</v>
      </c>
      <c r="L444" s="31">
        <v>606.95000000000005</v>
      </c>
      <c r="M444" s="31">
        <v>13.05799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911.3</v>
      </c>
      <c r="D445" s="36">
        <v>917.58333333333337</v>
      </c>
      <c r="E445" s="36">
        <v>902.7166666666667</v>
      </c>
      <c r="F445" s="36">
        <v>894.13333333333333</v>
      </c>
      <c r="G445" s="36">
        <v>879.26666666666665</v>
      </c>
      <c r="H445" s="36">
        <v>926.16666666666674</v>
      </c>
      <c r="I445" s="36">
        <v>941.0333333333333</v>
      </c>
      <c r="J445" s="36">
        <v>949.61666666666679</v>
      </c>
      <c r="K445" s="31">
        <v>932.45</v>
      </c>
      <c r="L445" s="31">
        <v>909</v>
      </c>
      <c r="M445" s="31">
        <v>8.3367400000000007</v>
      </c>
      <c r="N445" s="1"/>
      <c r="O445" s="1"/>
    </row>
    <row r="446" spans="1:15" ht="12.75" customHeight="1">
      <c r="A446" s="33">
        <v>436</v>
      </c>
      <c r="B446" s="53" t="s">
        <v>826</v>
      </c>
      <c r="C446" s="31">
        <v>419.6</v>
      </c>
      <c r="D446" s="36">
        <v>420.2833333333333</v>
      </c>
      <c r="E446" s="36">
        <v>417.36666666666662</v>
      </c>
      <c r="F446" s="36">
        <v>415.13333333333333</v>
      </c>
      <c r="G446" s="36">
        <v>412.21666666666664</v>
      </c>
      <c r="H446" s="36">
        <v>422.51666666666659</v>
      </c>
      <c r="I446" s="36">
        <v>425.43333333333334</v>
      </c>
      <c r="J446" s="36">
        <v>427.66666666666657</v>
      </c>
      <c r="K446" s="31">
        <v>423.2</v>
      </c>
      <c r="L446" s="31">
        <v>418.05</v>
      </c>
      <c r="M446" s="31">
        <v>1.32542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47.43</v>
      </c>
      <c r="D447" s="36">
        <v>47.856666666666662</v>
      </c>
      <c r="E447" s="36">
        <v>46.623333333333321</v>
      </c>
      <c r="F447" s="36">
        <v>45.816666666666656</v>
      </c>
      <c r="G447" s="36">
        <v>44.583333333333314</v>
      </c>
      <c r="H447" s="36">
        <v>48.663333333333327</v>
      </c>
      <c r="I447" s="36">
        <v>49.896666666666661</v>
      </c>
      <c r="J447" s="36">
        <v>50.703333333333333</v>
      </c>
      <c r="K447" s="31">
        <v>49.09</v>
      </c>
      <c r="L447" s="31">
        <v>47.05</v>
      </c>
      <c r="M447" s="31">
        <v>69.424449999999993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2759.65</v>
      </c>
      <c r="D448" s="36">
        <v>2755.35</v>
      </c>
      <c r="E448" s="36">
        <v>2730.7</v>
      </c>
      <c r="F448" s="36">
        <v>2701.75</v>
      </c>
      <c r="G448" s="36">
        <v>2677.1</v>
      </c>
      <c r="H448" s="36">
        <v>2784.2999999999997</v>
      </c>
      <c r="I448" s="36">
        <v>2808.9500000000003</v>
      </c>
      <c r="J448" s="36">
        <v>2837.8999999999996</v>
      </c>
      <c r="K448" s="31">
        <v>2780</v>
      </c>
      <c r="L448" s="31">
        <v>2726.4</v>
      </c>
      <c r="M448" s="31">
        <v>4.5159799999999999</v>
      </c>
      <c r="N448" s="1"/>
      <c r="O448" s="1"/>
    </row>
    <row r="449" spans="1:15" ht="12.75" customHeight="1">
      <c r="A449" s="33">
        <v>439</v>
      </c>
      <c r="B449" s="53" t="s">
        <v>867</v>
      </c>
      <c r="C449" s="31">
        <v>209.86</v>
      </c>
      <c r="D449" s="36">
        <v>211.81333333333336</v>
      </c>
      <c r="E449" s="36">
        <v>206.04666666666671</v>
      </c>
      <c r="F449" s="36">
        <v>202.23333333333335</v>
      </c>
      <c r="G449" s="36">
        <v>196.4666666666667</v>
      </c>
      <c r="H449" s="36">
        <v>215.62666666666672</v>
      </c>
      <c r="I449" s="36">
        <v>221.39333333333337</v>
      </c>
      <c r="J449" s="36">
        <v>225.20666666666673</v>
      </c>
      <c r="K449" s="31">
        <v>217.58</v>
      </c>
      <c r="L449" s="31">
        <v>208</v>
      </c>
      <c r="M449" s="31">
        <v>43.018459999999997</v>
      </c>
      <c r="N449" s="1"/>
      <c r="O449" s="1"/>
    </row>
    <row r="450" spans="1:15" ht="12.75" customHeight="1">
      <c r="A450" s="33">
        <v>440</v>
      </c>
      <c r="B450" s="53" t="s">
        <v>868</v>
      </c>
      <c r="C450" s="31">
        <v>478.8</v>
      </c>
      <c r="D450" s="36">
        <v>481.2</v>
      </c>
      <c r="E450" s="36">
        <v>474.59999999999997</v>
      </c>
      <c r="F450" s="36">
        <v>470.4</v>
      </c>
      <c r="G450" s="36">
        <v>463.79999999999995</v>
      </c>
      <c r="H450" s="36">
        <v>485.4</v>
      </c>
      <c r="I450" s="36">
        <v>492</v>
      </c>
      <c r="J450" s="36">
        <v>496.2</v>
      </c>
      <c r="K450" s="31">
        <v>487.8</v>
      </c>
      <c r="L450" s="31">
        <v>477</v>
      </c>
      <c r="M450" s="31">
        <v>0.89910999999999996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931.95</v>
      </c>
      <c r="D451" s="36">
        <v>936.48333333333323</v>
      </c>
      <c r="E451" s="36">
        <v>922.66666666666652</v>
      </c>
      <c r="F451" s="36">
        <v>913.38333333333333</v>
      </c>
      <c r="G451" s="36">
        <v>899.56666666666661</v>
      </c>
      <c r="H451" s="36">
        <v>945.76666666666642</v>
      </c>
      <c r="I451" s="36">
        <v>959.58333333333326</v>
      </c>
      <c r="J451" s="36">
        <v>968.86666666666633</v>
      </c>
      <c r="K451" s="31">
        <v>950.3</v>
      </c>
      <c r="L451" s="31">
        <v>927.2</v>
      </c>
      <c r="M451" s="31">
        <v>3.2189999999999999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1030.2</v>
      </c>
      <c r="D452" s="36">
        <v>1041.4333333333334</v>
      </c>
      <c r="E452" s="36">
        <v>1017.0166666666669</v>
      </c>
      <c r="F452" s="36">
        <v>1003.8333333333335</v>
      </c>
      <c r="G452" s="36">
        <v>979.41666666666697</v>
      </c>
      <c r="H452" s="36">
        <v>1054.6166666666668</v>
      </c>
      <c r="I452" s="36">
        <v>1079.0333333333333</v>
      </c>
      <c r="J452" s="36">
        <v>1092.2166666666667</v>
      </c>
      <c r="K452" s="31">
        <v>1065.8499999999999</v>
      </c>
      <c r="L452" s="31">
        <v>1028.25</v>
      </c>
      <c r="M452" s="31">
        <v>7.55783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1982.65</v>
      </c>
      <c r="D453" s="36">
        <v>1996.5833333333333</v>
      </c>
      <c r="E453" s="36">
        <v>1963.1666666666665</v>
      </c>
      <c r="F453" s="36">
        <v>1943.6833333333332</v>
      </c>
      <c r="G453" s="36">
        <v>1910.2666666666664</v>
      </c>
      <c r="H453" s="36">
        <v>2016.0666666666666</v>
      </c>
      <c r="I453" s="36">
        <v>2049.4833333333331</v>
      </c>
      <c r="J453" s="36">
        <v>2068.9666666666667</v>
      </c>
      <c r="K453" s="31">
        <v>2030</v>
      </c>
      <c r="L453" s="31">
        <v>1977.1</v>
      </c>
      <c r="M453" s="31">
        <v>9.2411200000000004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4479.3500000000004</v>
      </c>
      <c r="D454" s="36">
        <v>4499.9833333333336</v>
      </c>
      <c r="E454" s="36">
        <v>4450.6166666666668</v>
      </c>
      <c r="F454" s="36">
        <v>4421.8833333333332</v>
      </c>
      <c r="G454" s="36">
        <v>4372.5166666666664</v>
      </c>
      <c r="H454" s="36">
        <v>4528.7166666666672</v>
      </c>
      <c r="I454" s="36">
        <v>4578.0833333333339</v>
      </c>
      <c r="J454" s="36">
        <v>4606.8166666666675</v>
      </c>
      <c r="K454" s="31">
        <v>4549.3500000000004</v>
      </c>
      <c r="L454" s="31">
        <v>4471.25</v>
      </c>
      <c r="M454" s="31">
        <v>13.25919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1204.4000000000001</v>
      </c>
      <c r="D455" s="36">
        <v>1208.2166666666667</v>
      </c>
      <c r="E455" s="36">
        <v>1197.4333333333334</v>
      </c>
      <c r="F455" s="36">
        <v>1190.4666666666667</v>
      </c>
      <c r="G455" s="36">
        <v>1179.6833333333334</v>
      </c>
      <c r="H455" s="36">
        <v>1215.1833333333334</v>
      </c>
      <c r="I455" s="36">
        <v>1225.9666666666667</v>
      </c>
      <c r="J455" s="36">
        <v>1232.9333333333334</v>
      </c>
      <c r="K455" s="31">
        <v>1219</v>
      </c>
      <c r="L455" s="31">
        <v>1201.25</v>
      </c>
      <c r="M455" s="31">
        <v>18.37013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7717.1</v>
      </c>
      <c r="D456" s="36">
        <v>7766.2166666666672</v>
      </c>
      <c r="E456" s="36">
        <v>7650.8833333333341</v>
      </c>
      <c r="F456" s="36">
        <v>7584.666666666667</v>
      </c>
      <c r="G456" s="36">
        <v>7469.3333333333339</v>
      </c>
      <c r="H456" s="36">
        <v>7832.4333333333343</v>
      </c>
      <c r="I456" s="36">
        <v>7947.7666666666664</v>
      </c>
      <c r="J456" s="36">
        <v>8013.9833333333345</v>
      </c>
      <c r="K456" s="31">
        <v>7881.55</v>
      </c>
      <c r="L456" s="31">
        <v>7700</v>
      </c>
      <c r="M456" s="31">
        <v>1.5391900000000001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6971.4</v>
      </c>
      <c r="D457" s="36">
        <v>7022.95</v>
      </c>
      <c r="E457" s="36">
        <v>6898.45</v>
      </c>
      <c r="F457" s="36">
        <v>6825.5</v>
      </c>
      <c r="G457" s="36">
        <v>6701</v>
      </c>
      <c r="H457" s="36">
        <v>7095.9</v>
      </c>
      <c r="I457" s="36">
        <v>7220.4</v>
      </c>
      <c r="J457" s="36">
        <v>7293.3499999999995</v>
      </c>
      <c r="K457" s="31">
        <v>7147.45</v>
      </c>
      <c r="L457" s="31">
        <v>6950</v>
      </c>
      <c r="M457" s="31">
        <v>0.40416999999999997</v>
      </c>
      <c r="N457" s="1"/>
      <c r="O457" s="1"/>
    </row>
    <row r="458" spans="1:15" ht="12.75" customHeight="1">
      <c r="A458" s="33">
        <v>448</v>
      </c>
      <c r="B458" s="53" t="s">
        <v>977</v>
      </c>
      <c r="C458" s="31" t="e">
        <v>#N/A</v>
      </c>
      <c r="D458" s="36" t="e">
        <v>#N/A</v>
      </c>
      <c r="E458" s="36" t="e">
        <v>#N/A</v>
      </c>
      <c r="F458" s="36" t="e">
        <v>#N/A</v>
      </c>
      <c r="G458" s="36" t="e">
        <v>#N/A</v>
      </c>
      <c r="H458" s="36" t="e">
        <v>#N/A</v>
      </c>
      <c r="I458" s="36" t="e">
        <v>#N/A</v>
      </c>
      <c r="J458" s="36" t="e">
        <v>#N/A</v>
      </c>
      <c r="K458" s="31" t="e">
        <v>#N/A</v>
      </c>
      <c r="L458" s="31" t="e">
        <v>#N/A</v>
      </c>
      <c r="M458" s="31" t="e">
        <v>#N/A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976.3</v>
      </c>
      <c r="D459" s="36">
        <v>986.36666666666667</v>
      </c>
      <c r="E459" s="36">
        <v>961.18333333333339</v>
      </c>
      <c r="F459" s="36">
        <v>946.06666666666672</v>
      </c>
      <c r="G459" s="36">
        <v>920.88333333333344</v>
      </c>
      <c r="H459" s="36">
        <v>1001.4833333333333</v>
      </c>
      <c r="I459" s="36">
        <v>1026.6666666666665</v>
      </c>
      <c r="J459" s="36">
        <v>1041.7833333333333</v>
      </c>
      <c r="K459" s="31">
        <v>1011.55</v>
      </c>
      <c r="L459" s="31">
        <v>971.25</v>
      </c>
      <c r="M459" s="31">
        <v>361.40411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435.65</v>
      </c>
      <c r="D460" s="36">
        <v>439.15000000000003</v>
      </c>
      <c r="E460" s="36">
        <v>429.30000000000007</v>
      </c>
      <c r="F460" s="36">
        <v>422.95000000000005</v>
      </c>
      <c r="G460" s="36">
        <v>413.10000000000008</v>
      </c>
      <c r="H460" s="36">
        <v>445.50000000000006</v>
      </c>
      <c r="I460" s="36">
        <v>455.35000000000008</v>
      </c>
      <c r="J460" s="36">
        <v>461.70000000000005</v>
      </c>
      <c r="K460" s="31">
        <v>449</v>
      </c>
      <c r="L460" s="31">
        <v>432.8</v>
      </c>
      <c r="M460" s="31">
        <v>201.89436000000001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148.16999999999999</v>
      </c>
      <c r="D461" s="36">
        <v>148.66333333333333</v>
      </c>
      <c r="E461" s="36">
        <v>147.12666666666667</v>
      </c>
      <c r="F461" s="36">
        <v>146.08333333333334</v>
      </c>
      <c r="G461" s="36">
        <v>144.54666666666668</v>
      </c>
      <c r="H461" s="36">
        <v>149.70666666666665</v>
      </c>
      <c r="I461" s="36">
        <v>151.24333333333334</v>
      </c>
      <c r="J461" s="36">
        <v>152.28666666666663</v>
      </c>
      <c r="K461" s="31">
        <v>150.19999999999999</v>
      </c>
      <c r="L461" s="31">
        <v>147.62</v>
      </c>
      <c r="M461" s="31">
        <v>246.33287000000001</v>
      </c>
      <c r="N461" s="1"/>
      <c r="O461" s="1"/>
    </row>
    <row r="462" spans="1:15" ht="12.75" customHeight="1">
      <c r="A462" s="33">
        <v>452</v>
      </c>
      <c r="B462" s="53" t="s">
        <v>869</v>
      </c>
      <c r="C462" s="31">
        <v>1077.8499999999999</v>
      </c>
      <c r="D462" s="36">
        <v>1086.5166666666667</v>
      </c>
      <c r="E462" s="36">
        <v>1065.2333333333333</v>
      </c>
      <c r="F462" s="36">
        <v>1052.6166666666668</v>
      </c>
      <c r="G462" s="36">
        <v>1031.3333333333335</v>
      </c>
      <c r="H462" s="36">
        <v>1099.1333333333332</v>
      </c>
      <c r="I462" s="36">
        <v>1120.4166666666665</v>
      </c>
      <c r="J462" s="36">
        <v>1133.0333333333331</v>
      </c>
      <c r="K462" s="31">
        <v>1107.8</v>
      </c>
      <c r="L462" s="31">
        <v>1073.9000000000001</v>
      </c>
      <c r="M462" s="31">
        <v>28.090299999999999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90.61</v>
      </c>
      <c r="D463" s="36">
        <v>91.2</v>
      </c>
      <c r="E463" s="36">
        <v>89.61</v>
      </c>
      <c r="F463" s="36">
        <v>88.61</v>
      </c>
      <c r="G463" s="36">
        <v>87.02</v>
      </c>
      <c r="H463" s="36">
        <v>92.2</v>
      </c>
      <c r="I463" s="36">
        <v>93.79</v>
      </c>
      <c r="J463" s="36">
        <v>94.79</v>
      </c>
      <c r="K463" s="31">
        <v>92.79</v>
      </c>
      <c r="L463" s="31">
        <v>90.2</v>
      </c>
      <c r="M463" s="31">
        <v>36.160939999999997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1602.6</v>
      </c>
      <c r="D464" s="36">
        <v>1609.2333333333333</v>
      </c>
      <c r="E464" s="36">
        <v>1591.4666666666667</v>
      </c>
      <c r="F464" s="36">
        <v>1580.3333333333333</v>
      </c>
      <c r="G464" s="36">
        <v>1562.5666666666666</v>
      </c>
      <c r="H464" s="36">
        <v>1620.3666666666668</v>
      </c>
      <c r="I464" s="36">
        <v>1638.1333333333337</v>
      </c>
      <c r="J464" s="36">
        <v>1649.2666666666669</v>
      </c>
      <c r="K464" s="31">
        <v>1627</v>
      </c>
      <c r="L464" s="31">
        <v>1598.1</v>
      </c>
      <c r="M464" s="31">
        <v>13.9534</v>
      </c>
      <c r="N464" s="1"/>
      <c r="O464" s="1"/>
    </row>
    <row r="465" spans="1:15" ht="12.75" customHeight="1">
      <c r="A465" s="33">
        <v>455</v>
      </c>
      <c r="B465" s="53" t="s">
        <v>495</v>
      </c>
      <c r="C465" s="31">
        <v>1266</v>
      </c>
      <c r="D465" s="36">
        <v>1270.9166666666667</v>
      </c>
      <c r="E465" s="36">
        <v>1251.1333333333334</v>
      </c>
      <c r="F465" s="36">
        <v>1236.2666666666667</v>
      </c>
      <c r="G465" s="36">
        <v>1216.4833333333333</v>
      </c>
      <c r="H465" s="36">
        <v>1285.7833333333335</v>
      </c>
      <c r="I465" s="36">
        <v>1305.5666666666668</v>
      </c>
      <c r="J465" s="36">
        <v>1320.4333333333336</v>
      </c>
      <c r="K465" s="31">
        <v>1290.7</v>
      </c>
      <c r="L465" s="31">
        <v>1256.05</v>
      </c>
      <c r="M465" s="31">
        <v>1.61361</v>
      </c>
      <c r="N465" s="1"/>
      <c r="O465" s="1"/>
    </row>
    <row r="466" spans="1:15" ht="12.75" customHeight="1">
      <c r="A466" s="33">
        <v>456</v>
      </c>
      <c r="B466" s="53" t="s">
        <v>496</v>
      </c>
      <c r="C466" s="31">
        <v>237.75</v>
      </c>
      <c r="D466" s="36">
        <v>241.16666666666666</v>
      </c>
      <c r="E466" s="36">
        <v>232.83333333333331</v>
      </c>
      <c r="F466" s="36">
        <v>227.91666666666666</v>
      </c>
      <c r="G466" s="36">
        <v>219.58333333333331</v>
      </c>
      <c r="H466" s="36">
        <v>246.08333333333331</v>
      </c>
      <c r="I466" s="36">
        <v>254.41666666666663</v>
      </c>
      <c r="J466" s="36">
        <v>259.33333333333331</v>
      </c>
      <c r="K466" s="31">
        <v>249.5</v>
      </c>
      <c r="L466" s="31">
        <v>236.25</v>
      </c>
      <c r="M466" s="31">
        <v>11.68751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837.45</v>
      </c>
      <c r="D467" s="36">
        <v>840.43333333333339</v>
      </c>
      <c r="E467" s="36">
        <v>830.86666666666679</v>
      </c>
      <c r="F467" s="36">
        <v>824.28333333333342</v>
      </c>
      <c r="G467" s="36">
        <v>814.71666666666681</v>
      </c>
      <c r="H467" s="36">
        <v>847.01666666666677</v>
      </c>
      <c r="I467" s="36">
        <v>856.58333333333337</v>
      </c>
      <c r="J467" s="36">
        <v>863.16666666666674</v>
      </c>
      <c r="K467" s="31">
        <v>850</v>
      </c>
      <c r="L467" s="31">
        <v>833.85</v>
      </c>
      <c r="M467" s="31">
        <v>5.7327500000000002</v>
      </c>
      <c r="N467" s="1"/>
      <c r="O467" s="1"/>
    </row>
    <row r="468" spans="1:15" ht="12.75" customHeight="1">
      <c r="A468" s="33">
        <v>458</v>
      </c>
      <c r="B468" s="53" t="s">
        <v>497</v>
      </c>
      <c r="C468" s="31">
        <v>4469.95</v>
      </c>
      <c r="D468" s="36">
        <v>4448.6333333333332</v>
      </c>
      <c r="E468" s="36">
        <v>4398.4166666666661</v>
      </c>
      <c r="F468" s="36">
        <v>4326.8833333333332</v>
      </c>
      <c r="G468" s="36">
        <v>4276.6666666666661</v>
      </c>
      <c r="H468" s="36">
        <v>4520.1666666666661</v>
      </c>
      <c r="I468" s="36">
        <v>4570.3833333333332</v>
      </c>
      <c r="J468" s="36">
        <v>4641.9166666666661</v>
      </c>
      <c r="K468" s="31">
        <v>4498.8500000000004</v>
      </c>
      <c r="L468" s="31">
        <v>4377.1000000000004</v>
      </c>
      <c r="M468" s="31">
        <v>0.96316000000000002</v>
      </c>
      <c r="N468" s="1"/>
      <c r="O468" s="1"/>
    </row>
    <row r="469" spans="1:15" ht="12.75" customHeight="1">
      <c r="A469" s="33">
        <v>459</v>
      </c>
      <c r="B469" s="53" t="s">
        <v>498</v>
      </c>
      <c r="C469" s="31">
        <v>3726.05</v>
      </c>
      <c r="D469" s="36">
        <v>3724.6333333333332</v>
      </c>
      <c r="E469" s="36">
        <v>3704.2666666666664</v>
      </c>
      <c r="F469" s="36">
        <v>3682.4833333333331</v>
      </c>
      <c r="G469" s="36">
        <v>3662.1166666666663</v>
      </c>
      <c r="H469" s="36">
        <v>3746.4166666666665</v>
      </c>
      <c r="I469" s="36">
        <v>3766.7833333333333</v>
      </c>
      <c r="J469" s="36">
        <v>3788.5666666666666</v>
      </c>
      <c r="K469" s="31">
        <v>3745</v>
      </c>
      <c r="L469" s="31">
        <v>3702.85</v>
      </c>
      <c r="M469" s="31">
        <v>0.33848</v>
      </c>
      <c r="N469" s="1"/>
      <c r="O469" s="1"/>
    </row>
    <row r="470" spans="1:15" ht="12.75" customHeight="1">
      <c r="A470" s="33">
        <v>460</v>
      </c>
      <c r="B470" s="53" t="s">
        <v>870</v>
      </c>
      <c r="C470" s="31">
        <v>1355</v>
      </c>
      <c r="D470" s="36">
        <v>1366.5833333333333</v>
      </c>
      <c r="E470" s="36">
        <v>1335.9166666666665</v>
      </c>
      <c r="F470" s="36">
        <v>1316.8333333333333</v>
      </c>
      <c r="G470" s="36">
        <v>1286.1666666666665</v>
      </c>
      <c r="H470" s="36">
        <v>1385.6666666666665</v>
      </c>
      <c r="I470" s="36">
        <v>1416.333333333333</v>
      </c>
      <c r="J470" s="36">
        <v>1435.4166666666665</v>
      </c>
      <c r="K470" s="31">
        <v>1397.25</v>
      </c>
      <c r="L470" s="31">
        <v>1347.5</v>
      </c>
      <c r="M470" s="31">
        <v>4.0239599999999998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3711.1</v>
      </c>
      <c r="D471" s="36">
        <v>3718.2333333333336</v>
      </c>
      <c r="E471" s="36">
        <v>3692.9666666666672</v>
      </c>
      <c r="F471" s="36">
        <v>3674.8333333333335</v>
      </c>
      <c r="G471" s="36">
        <v>3649.5666666666671</v>
      </c>
      <c r="H471" s="36">
        <v>3736.3666666666672</v>
      </c>
      <c r="I471" s="36">
        <v>3761.6333333333337</v>
      </c>
      <c r="J471" s="36">
        <v>3779.7666666666673</v>
      </c>
      <c r="K471" s="31">
        <v>3743.5</v>
      </c>
      <c r="L471" s="31">
        <v>3700.1</v>
      </c>
      <c r="M471" s="31">
        <v>8.3180999999999994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3435.55</v>
      </c>
      <c r="D472" s="36">
        <v>3441.8833333333332</v>
      </c>
      <c r="E472" s="36">
        <v>3413.7666666666664</v>
      </c>
      <c r="F472" s="36">
        <v>3391.9833333333331</v>
      </c>
      <c r="G472" s="36">
        <v>3363.8666666666663</v>
      </c>
      <c r="H472" s="36">
        <v>3463.6666666666665</v>
      </c>
      <c r="I472" s="36">
        <v>3491.7833333333333</v>
      </c>
      <c r="J472" s="36">
        <v>3513.5666666666666</v>
      </c>
      <c r="K472" s="31">
        <v>3470</v>
      </c>
      <c r="L472" s="31">
        <v>3420.1</v>
      </c>
      <c r="M472" s="31">
        <v>2.0177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1700.3</v>
      </c>
      <c r="D473" s="36">
        <v>1699.8500000000001</v>
      </c>
      <c r="E473" s="36">
        <v>1685.7000000000003</v>
      </c>
      <c r="F473" s="36">
        <v>1671.1000000000001</v>
      </c>
      <c r="G473" s="36">
        <v>1656.9500000000003</v>
      </c>
      <c r="H473" s="36">
        <v>1714.4500000000003</v>
      </c>
      <c r="I473" s="36">
        <v>1728.6000000000004</v>
      </c>
      <c r="J473" s="36">
        <v>1743.2000000000003</v>
      </c>
      <c r="K473" s="31">
        <v>1714</v>
      </c>
      <c r="L473" s="31">
        <v>1685.25</v>
      </c>
      <c r="M473" s="31">
        <v>4.2782999999999998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7148.85</v>
      </c>
      <c r="D474" s="36">
        <v>7158.7333333333336</v>
      </c>
      <c r="E474" s="36">
        <v>7097.8166666666675</v>
      </c>
      <c r="F474" s="36">
        <v>7046.7833333333338</v>
      </c>
      <c r="G474" s="36">
        <v>6985.8666666666677</v>
      </c>
      <c r="H474" s="36">
        <v>7209.7666666666673</v>
      </c>
      <c r="I474" s="36">
        <v>7270.6833333333334</v>
      </c>
      <c r="J474" s="36">
        <v>7321.7166666666672</v>
      </c>
      <c r="K474" s="31">
        <v>7219.65</v>
      </c>
      <c r="L474" s="31">
        <v>7107.7</v>
      </c>
      <c r="M474" s="31">
        <v>4.28437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36.5</v>
      </c>
      <c r="D475" s="36">
        <v>36.756666666666668</v>
      </c>
      <c r="E475" s="36">
        <v>36.193333333333335</v>
      </c>
      <c r="F475" s="36">
        <v>35.88666666666667</v>
      </c>
      <c r="G475" s="36">
        <v>35.323333333333338</v>
      </c>
      <c r="H475" s="36">
        <v>37.063333333333333</v>
      </c>
      <c r="I475" s="36">
        <v>37.626666666666665</v>
      </c>
      <c r="J475" s="36">
        <v>37.93333333333333</v>
      </c>
      <c r="K475" s="31">
        <v>37.32</v>
      </c>
      <c r="L475" s="31">
        <v>36.450000000000003</v>
      </c>
      <c r="M475" s="31">
        <v>51.2913</v>
      </c>
      <c r="N475" s="1"/>
      <c r="O475" s="1"/>
    </row>
    <row r="476" spans="1:15" ht="12.75" customHeight="1">
      <c r="A476" s="33">
        <v>466</v>
      </c>
      <c r="B476" s="31" t="s">
        <v>500</v>
      </c>
      <c r="C476" s="36">
        <v>462.9</v>
      </c>
      <c r="D476" s="36">
        <v>462.61666666666662</v>
      </c>
      <c r="E476" s="36">
        <v>457.28333333333325</v>
      </c>
      <c r="F476" s="36">
        <v>451.66666666666663</v>
      </c>
      <c r="G476" s="36">
        <v>446.33333333333326</v>
      </c>
      <c r="H476" s="36">
        <v>468.23333333333323</v>
      </c>
      <c r="I476" s="36">
        <v>473.56666666666661</v>
      </c>
      <c r="J476" s="31">
        <v>479.18333333333322</v>
      </c>
      <c r="K476" s="31">
        <v>467.95</v>
      </c>
      <c r="L476" s="31">
        <v>457</v>
      </c>
      <c r="M476" s="53">
        <v>4.2533799999999999</v>
      </c>
      <c r="N476" s="1"/>
      <c r="O476" s="1"/>
    </row>
    <row r="477" spans="1:15" ht="12.75" customHeight="1">
      <c r="A477" s="33">
        <v>467</v>
      </c>
      <c r="B477" s="31" t="s">
        <v>501</v>
      </c>
      <c r="C477" s="36">
        <v>753.8</v>
      </c>
      <c r="D477" s="36">
        <v>753.2833333333333</v>
      </c>
      <c r="E477" s="36">
        <v>744.36666666666656</v>
      </c>
      <c r="F477" s="36">
        <v>734.93333333333328</v>
      </c>
      <c r="G477" s="36">
        <v>726.01666666666654</v>
      </c>
      <c r="H477" s="36">
        <v>762.71666666666658</v>
      </c>
      <c r="I477" s="36">
        <v>771.63333333333333</v>
      </c>
      <c r="J477" s="31">
        <v>781.06666666666661</v>
      </c>
      <c r="K477" s="31">
        <v>762.2</v>
      </c>
      <c r="L477" s="31">
        <v>743.85</v>
      </c>
      <c r="M477" s="53">
        <v>4.31907</v>
      </c>
      <c r="N477" s="1"/>
      <c r="O477" s="1"/>
    </row>
    <row r="478" spans="1:15" ht="12.75" customHeight="1">
      <c r="A478" s="33">
        <v>468</v>
      </c>
      <c r="B478" s="31" t="s">
        <v>295</v>
      </c>
      <c r="C478" s="31">
        <v>3919.65</v>
      </c>
      <c r="D478" s="36">
        <v>3918.7666666666664</v>
      </c>
      <c r="E478" s="36">
        <v>3883.1333333333328</v>
      </c>
      <c r="F478" s="36">
        <v>3846.6166666666663</v>
      </c>
      <c r="G478" s="36">
        <v>3810.9833333333327</v>
      </c>
      <c r="H478" s="36">
        <v>3955.2833333333328</v>
      </c>
      <c r="I478" s="36">
        <v>3990.9166666666661</v>
      </c>
      <c r="J478" s="36">
        <v>4027.4333333333329</v>
      </c>
      <c r="K478" s="31">
        <v>3954.4</v>
      </c>
      <c r="L478" s="31">
        <v>3882.25</v>
      </c>
      <c r="M478" s="31">
        <v>1.37869</v>
      </c>
      <c r="N478" s="1"/>
      <c r="O478" s="1"/>
    </row>
    <row r="479" spans="1:15" ht="12.75" customHeight="1">
      <c r="A479" s="33">
        <v>469</v>
      </c>
      <c r="B479" s="31" t="s">
        <v>502</v>
      </c>
      <c r="C479" s="36">
        <v>48.46</v>
      </c>
      <c r="D479" s="36">
        <v>48.73</v>
      </c>
      <c r="E479" s="36">
        <v>48.009999999999991</v>
      </c>
      <c r="F479" s="36">
        <v>47.559999999999995</v>
      </c>
      <c r="G479" s="36">
        <v>46.839999999999989</v>
      </c>
      <c r="H479" s="36">
        <v>49.179999999999993</v>
      </c>
      <c r="I479" s="36">
        <v>49.900000000000006</v>
      </c>
      <c r="J479" s="31">
        <v>50.349999999999994</v>
      </c>
      <c r="K479" s="31">
        <v>49.45</v>
      </c>
      <c r="L479" s="31">
        <v>48.28</v>
      </c>
      <c r="M479" s="53">
        <v>29.232869999999998</v>
      </c>
      <c r="N479" s="1"/>
      <c r="O479" s="1"/>
    </row>
    <row r="480" spans="1:15" ht="12.75" customHeight="1">
      <c r="A480" s="33">
        <v>470</v>
      </c>
      <c r="B480" s="31" t="s">
        <v>503</v>
      </c>
      <c r="C480" s="31">
        <v>1027</v>
      </c>
      <c r="D480" s="36">
        <v>1025.9166666666667</v>
      </c>
      <c r="E480" s="36">
        <v>1007.8333333333335</v>
      </c>
      <c r="F480" s="36">
        <v>988.66666666666674</v>
      </c>
      <c r="G480" s="36">
        <v>970.58333333333348</v>
      </c>
      <c r="H480" s="36">
        <v>1045.0833333333335</v>
      </c>
      <c r="I480" s="36">
        <v>1063.166666666667</v>
      </c>
      <c r="J480" s="36">
        <v>1082.3333333333335</v>
      </c>
      <c r="K480" s="31">
        <v>1044</v>
      </c>
      <c r="L480" s="31">
        <v>1006.75</v>
      </c>
      <c r="M480" s="31">
        <v>12.2181</v>
      </c>
      <c r="N480" s="1"/>
      <c r="O480" s="1"/>
    </row>
    <row r="481" spans="1:15" ht="12.75" customHeight="1">
      <c r="A481" s="33">
        <v>471</v>
      </c>
      <c r="B481" s="31" t="s">
        <v>231</v>
      </c>
      <c r="C481" s="36">
        <v>611</v>
      </c>
      <c r="D481" s="36">
        <v>613.0333333333333</v>
      </c>
      <c r="E481" s="36">
        <v>606.96666666666658</v>
      </c>
      <c r="F481" s="36">
        <v>602.93333333333328</v>
      </c>
      <c r="G481" s="36">
        <v>596.86666666666656</v>
      </c>
      <c r="H481" s="36">
        <v>617.06666666666661</v>
      </c>
      <c r="I481" s="36">
        <v>623.13333333333321</v>
      </c>
      <c r="J481" s="36">
        <v>627.16666666666663</v>
      </c>
      <c r="K481" s="31">
        <v>619.1</v>
      </c>
      <c r="L481" s="31">
        <v>609</v>
      </c>
      <c r="M481" s="31">
        <v>14.21907</v>
      </c>
      <c r="N481" s="1"/>
      <c r="O481" s="1"/>
    </row>
    <row r="482" spans="1:15" ht="12.75" customHeight="1">
      <c r="A482" s="33">
        <v>472</v>
      </c>
      <c r="B482" s="31" t="s">
        <v>504</v>
      </c>
      <c r="C482" s="31">
        <v>1280.5</v>
      </c>
      <c r="D482" s="36">
        <v>1286</v>
      </c>
      <c r="E482" s="36">
        <v>1269.55</v>
      </c>
      <c r="F482" s="36">
        <v>1258.5999999999999</v>
      </c>
      <c r="G482" s="36">
        <v>1242.1499999999999</v>
      </c>
      <c r="H482" s="36">
        <v>1296.95</v>
      </c>
      <c r="I482" s="36">
        <v>1313.3999999999999</v>
      </c>
      <c r="J482" s="36">
        <v>1324.3500000000001</v>
      </c>
      <c r="K482" s="31">
        <v>1302.45</v>
      </c>
      <c r="L482" s="31">
        <v>1275.05</v>
      </c>
      <c r="M482" s="31">
        <v>2.3601299999999998</v>
      </c>
      <c r="N482" s="1"/>
      <c r="O482" s="1"/>
    </row>
    <row r="483" spans="1:15" ht="12.75" customHeight="1">
      <c r="A483" s="33">
        <v>473</v>
      </c>
      <c r="B483" s="31" t="s">
        <v>827</v>
      </c>
      <c r="C483" s="36">
        <v>42.2</v>
      </c>
      <c r="D483" s="36">
        <v>42.383333333333333</v>
      </c>
      <c r="E483" s="36">
        <v>41.866666666666667</v>
      </c>
      <c r="F483" s="36">
        <v>41.533333333333331</v>
      </c>
      <c r="G483" s="36">
        <v>41.016666666666666</v>
      </c>
      <c r="H483" s="36">
        <v>42.716666666666669</v>
      </c>
      <c r="I483" s="36">
        <v>43.233333333333334</v>
      </c>
      <c r="J483" s="36">
        <v>43.56666666666667</v>
      </c>
      <c r="K483" s="31">
        <v>42.9</v>
      </c>
      <c r="L483" s="31">
        <v>42.05</v>
      </c>
      <c r="M483" s="31">
        <v>73.816370000000006</v>
      </c>
      <c r="N483" s="1"/>
      <c r="O483" s="1"/>
    </row>
    <row r="484" spans="1:15" ht="12.75" customHeight="1">
      <c r="A484" s="33">
        <v>474</v>
      </c>
      <c r="B484" s="53" t="s">
        <v>230</v>
      </c>
      <c r="C484" s="31">
        <v>11487.45</v>
      </c>
      <c r="D484" s="36">
        <v>11519.550000000001</v>
      </c>
      <c r="E484" s="36">
        <v>11428.100000000002</v>
      </c>
      <c r="F484" s="36">
        <v>11368.750000000002</v>
      </c>
      <c r="G484" s="36">
        <v>11277.300000000003</v>
      </c>
      <c r="H484" s="36">
        <v>11578.900000000001</v>
      </c>
      <c r="I484" s="36">
        <v>11670.350000000002</v>
      </c>
      <c r="J484" s="36">
        <v>11729.7</v>
      </c>
      <c r="K484" s="31">
        <v>11611</v>
      </c>
      <c r="L484" s="31">
        <v>11460.2</v>
      </c>
      <c r="M484" s="31">
        <v>1.4134100000000001</v>
      </c>
      <c r="N484" s="1"/>
      <c r="O484" s="1"/>
    </row>
    <row r="485" spans="1:15" ht="12.75" customHeight="1">
      <c r="A485" s="33">
        <v>475</v>
      </c>
      <c r="B485" s="53" t="s">
        <v>296</v>
      </c>
      <c r="C485" s="36">
        <v>117.56</v>
      </c>
      <c r="D485" s="36">
        <v>118.69666666666667</v>
      </c>
      <c r="E485" s="36">
        <v>116.11333333333334</v>
      </c>
      <c r="F485" s="36">
        <v>114.66666666666667</v>
      </c>
      <c r="G485" s="36">
        <v>112.08333333333334</v>
      </c>
      <c r="H485" s="36">
        <v>120.14333333333335</v>
      </c>
      <c r="I485" s="36">
        <v>122.72666666666669</v>
      </c>
      <c r="J485" s="36">
        <v>124.17333333333335</v>
      </c>
      <c r="K485" s="31">
        <v>121.28</v>
      </c>
      <c r="L485" s="31">
        <v>117.25</v>
      </c>
      <c r="M485" s="31">
        <v>69.132480000000001</v>
      </c>
      <c r="N485" s="1"/>
      <c r="O485" s="1"/>
    </row>
    <row r="486" spans="1:15" ht="12.75" customHeight="1">
      <c r="A486" s="33">
        <v>476</v>
      </c>
      <c r="B486" s="53" t="s">
        <v>229</v>
      </c>
      <c r="C486" s="31">
        <v>2081.0500000000002</v>
      </c>
      <c r="D486" s="36">
        <v>2079.8666666666668</v>
      </c>
      <c r="E486" s="36">
        <v>2064.2833333333338</v>
      </c>
      <c r="F486" s="36">
        <v>2047.5166666666669</v>
      </c>
      <c r="G486" s="36">
        <v>2031.9333333333338</v>
      </c>
      <c r="H486" s="36">
        <v>2096.6333333333337</v>
      </c>
      <c r="I486" s="36">
        <v>2112.2166666666667</v>
      </c>
      <c r="J486" s="36">
        <v>2128.9833333333336</v>
      </c>
      <c r="K486" s="31">
        <v>2095.4499999999998</v>
      </c>
      <c r="L486" s="31">
        <v>2063.1</v>
      </c>
      <c r="M486" s="31">
        <v>1.7308300000000001</v>
      </c>
      <c r="N486" s="1"/>
      <c r="O486" s="1"/>
    </row>
    <row r="487" spans="1:15" ht="12.75" customHeight="1">
      <c r="A487" s="33">
        <v>477</v>
      </c>
      <c r="B487" s="53" t="s">
        <v>874</v>
      </c>
      <c r="C487" s="36">
        <v>1523.3</v>
      </c>
      <c r="D487" s="36">
        <v>1520.1333333333332</v>
      </c>
      <c r="E487" s="36">
        <v>1509.0166666666664</v>
      </c>
      <c r="F487" s="36">
        <v>1494.7333333333331</v>
      </c>
      <c r="G487" s="36">
        <v>1483.6166666666663</v>
      </c>
      <c r="H487" s="36">
        <v>1534.4166666666665</v>
      </c>
      <c r="I487" s="36">
        <v>1545.5333333333333</v>
      </c>
      <c r="J487" s="36">
        <v>1559.8166666666666</v>
      </c>
      <c r="K487" s="31">
        <v>1531.25</v>
      </c>
      <c r="L487" s="31">
        <v>1505.85</v>
      </c>
      <c r="M487" s="31">
        <v>6.2273199999999997</v>
      </c>
      <c r="N487" s="1"/>
      <c r="O487" s="1"/>
    </row>
    <row r="488" spans="1:15" ht="12.75" customHeight="1">
      <c r="A488" s="33">
        <v>478</v>
      </c>
      <c r="B488" s="53" t="s">
        <v>828</v>
      </c>
      <c r="C488" s="36">
        <v>359.5</v>
      </c>
      <c r="D488" s="36">
        <v>362.86666666666662</v>
      </c>
      <c r="E488" s="36">
        <v>354.03333333333325</v>
      </c>
      <c r="F488" s="36">
        <v>348.56666666666661</v>
      </c>
      <c r="G488" s="36">
        <v>339.73333333333323</v>
      </c>
      <c r="H488" s="36">
        <v>368.33333333333326</v>
      </c>
      <c r="I488" s="36">
        <v>377.16666666666663</v>
      </c>
      <c r="J488" s="36">
        <v>382.63333333333327</v>
      </c>
      <c r="K488" s="31">
        <v>371.7</v>
      </c>
      <c r="L488" s="31">
        <v>357.4</v>
      </c>
      <c r="M488" s="31">
        <v>6.3751300000000004</v>
      </c>
      <c r="N488" s="1"/>
      <c r="O488" s="1"/>
    </row>
    <row r="489" spans="1:15" ht="12.75" customHeight="1">
      <c r="A489" s="33">
        <v>479</v>
      </c>
      <c r="B489" s="53" t="s">
        <v>505</v>
      </c>
      <c r="C489" s="36">
        <v>466.65</v>
      </c>
      <c r="D489" s="36">
        <v>466.90000000000003</v>
      </c>
      <c r="E489" s="36">
        <v>463.00000000000006</v>
      </c>
      <c r="F489" s="36">
        <v>459.35</v>
      </c>
      <c r="G489" s="36">
        <v>455.45000000000005</v>
      </c>
      <c r="H489" s="36">
        <v>470.55000000000007</v>
      </c>
      <c r="I489" s="36">
        <v>474.45000000000005</v>
      </c>
      <c r="J489" s="36">
        <v>478.10000000000008</v>
      </c>
      <c r="K489" s="31">
        <v>470.8</v>
      </c>
      <c r="L489" s="31">
        <v>463.25</v>
      </c>
      <c r="M489" s="31">
        <v>1.64324</v>
      </c>
      <c r="N489" s="1"/>
      <c r="O489" s="1"/>
    </row>
    <row r="490" spans="1:15" ht="12.75" customHeight="1">
      <c r="A490" s="33">
        <v>480</v>
      </c>
      <c r="B490" s="53" t="s">
        <v>506</v>
      </c>
      <c r="C490" s="36">
        <v>492.15</v>
      </c>
      <c r="D490" s="36">
        <v>496.34999999999997</v>
      </c>
      <c r="E490" s="36">
        <v>485.79999999999995</v>
      </c>
      <c r="F490" s="36">
        <v>479.45</v>
      </c>
      <c r="G490" s="36">
        <v>468.9</v>
      </c>
      <c r="H490" s="36">
        <v>502.69999999999993</v>
      </c>
      <c r="I490" s="36">
        <v>513.25</v>
      </c>
      <c r="J490" s="36">
        <v>519.59999999999991</v>
      </c>
      <c r="K490" s="31">
        <v>506.9</v>
      </c>
      <c r="L490" s="31">
        <v>490</v>
      </c>
      <c r="M490" s="31">
        <v>3.13225</v>
      </c>
      <c r="N490" s="1"/>
      <c r="O490" s="1"/>
    </row>
    <row r="491" spans="1:15" ht="12.75" customHeight="1">
      <c r="A491" s="33">
        <v>481</v>
      </c>
      <c r="B491" s="53" t="s">
        <v>507</v>
      </c>
      <c r="C491" s="36">
        <v>306.75</v>
      </c>
      <c r="D491" s="36">
        <v>308.5</v>
      </c>
      <c r="E491" s="36">
        <v>304.60000000000002</v>
      </c>
      <c r="F491" s="36">
        <v>302.45000000000005</v>
      </c>
      <c r="G491" s="36">
        <v>298.55000000000007</v>
      </c>
      <c r="H491" s="36">
        <v>310.64999999999998</v>
      </c>
      <c r="I491" s="36">
        <v>314.54999999999995</v>
      </c>
      <c r="J491" s="36">
        <v>316.69999999999993</v>
      </c>
      <c r="K491" s="31">
        <v>312.39999999999998</v>
      </c>
      <c r="L491" s="31">
        <v>306.35000000000002</v>
      </c>
      <c r="M491" s="31">
        <v>3.55986</v>
      </c>
      <c r="N491" s="1"/>
      <c r="O491" s="1"/>
    </row>
    <row r="492" spans="1:15" ht="12.75" customHeight="1">
      <c r="A492" s="33">
        <v>482</v>
      </c>
      <c r="B492" s="53" t="s">
        <v>508</v>
      </c>
      <c r="C492" s="36">
        <v>499.15</v>
      </c>
      <c r="D492" s="36">
        <v>503</v>
      </c>
      <c r="E492" s="36">
        <v>491</v>
      </c>
      <c r="F492" s="36">
        <v>482.85</v>
      </c>
      <c r="G492" s="36">
        <v>470.85</v>
      </c>
      <c r="H492" s="36">
        <v>511.15</v>
      </c>
      <c r="I492" s="36">
        <v>523.15</v>
      </c>
      <c r="J492" s="36">
        <v>531.29999999999995</v>
      </c>
      <c r="K492" s="31">
        <v>515</v>
      </c>
      <c r="L492" s="31">
        <v>494.85</v>
      </c>
      <c r="M492" s="31">
        <v>4.4002100000000004</v>
      </c>
      <c r="N492" s="1"/>
      <c r="O492" s="1"/>
    </row>
    <row r="493" spans="1:15" ht="12.75" customHeight="1">
      <c r="A493" s="33">
        <v>483</v>
      </c>
      <c r="B493" s="53" t="s">
        <v>509</v>
      </c>
      <c r="C493" s="36">
        <v>555.29999999999995</v>
      </c>
      <c r="D493" s="36">
        <v>560.46666666666658</v>
      </c>
      <c r="E493" s="36">
        <v>547.38333333333321</v>
      </c>
      <c r="F493" s="36">
        <v>539.46666666666658</v>
      </c>
      <c r="G493" s="36">
        <v>526.38333333333321</v>
      </c>
      <c r="H493" s="36">
        <v>568.38333333333321</v>
      </c>
      <c r="I493" s="36">
        <v>581.46666666666647</v>
      </c>
      <c r="J493" s="36">
        <v>589.38333333333321</v>
      </c>
      <c r="K493" s="31">
        <v>573.54999999999995</v>
      </c>
      <c r="L493" s="31">
        <v>552.54999999999995</v>
      </c>
      <c r="M493" s="31">
        <v>1.4549099999999999</v>
      </c>
      <c r="N493" s="1"/>
      <c r="O493" s="1"/>
    </row>
    <row r="494" spans="1:15" ht="12.75" customHeight="1">
      <c r="A494" s="33">
        <v>484</v>
      </c>
      <c r="B494" s="53" t="s">
        <v>297</v>
      </c>
      <c r="C494" s="53">
        <v>1569.15</v>
      </c>
      <c r="D494" s="36">
        <v>1553.1833333333332</v>
      </c>
      <c r="E494" s="36">
        <v>1517.0666666666664</v>
      </c>
      <c r="F494" s="36">
        <v>1464.9833333333331</v>
      </c>
      <c r="G494" s="36">
        <v>1428.8666666666663</v>
      </c>
      <c r="H494" s="36">
        <v>1605.2666666666664</v>
      </c>
      <c r="I494" s="36">
        <v>1641.3833333333332</v>
      </c>
      <c r="J494" s="36">
        <v>1693.4666666666665</v>
      </c>
      <c r="K494" s="31">
        <v>1589.3</v>
      </c>
      <c r="L494" s="31">
        <v>1501.1</v>
      </c>
      <c r="M494" s="31">
        <v>43.247320000000002</v>
      </c>
      <c r="N494" s="1"/>
      <c r="O494" s="1"/>
    </row>
    <row r="495" spans="1:15" ht="12.75" customHeight="1">
      <c r="A495" s="33">
        <v>485</v>
      </c>
      <c r="B495" s="53" t="s">
        <v>510</v>
      </c>
      <c r="C495" s="53">
        <v>1268.3499999999999</v>
      </c>
      <c r="D495" s="36">
        <v>1274.5166666666667</v>
      </c>
      <c r="E495" s="36">
        <v>1254.8333333333333</v>
      </c>
      <c r="F495" s="36">
        <v>1241.3166666666666</v>
      </c>
      <c r="G495" s="36">
        <v>1221.6333333333332</v>
      </c>
      <c r="H495" s="36">
        <v>1288.0333333333333</v>
      </c>
      <c r="I495" s="36">
        <v>1307.7166666666667</v>
      </c>
      <c r="J495" s="36">
        <v>1321.2333333333333</v>
      </c>
      <c r="K495" s="31">
        <v>1294.2</v>
      </c>
      <c r="L495" s="31">
        <v>1261</v>
      </c>
      <c r="M495" s="31">
        <v>1.68343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425.8</v>
      </c>
      <c r="D496" s="36">
        <v>430.26666666666665</v>
      </c>
      <c r="E496" s="36">
        <v>420.08333333333331</v>
      </c>
      <c r="F496" s="36">
        <v>414.36666666666667</v>
      </c>
      <c r="G496" s="36">
        <v>404.18333333333334</v>
      </c>
      <c r="H496" s="36">
        <v>435.98333333333329</v>
      </c>
      <c r="I496" s="36">
        <v>446.16666666666669</v>
      </c>
      <c r="J496" s="36">
        <v>451.88333333333327</v>
      </c>
      <c r="K496" s="31">
        <v>440.45</v>
      </c>
      <c r="L496" s="31">
        <v>424.55</v>
      </c>
      <c r="M496" s="31">
        <v>133.94229999999999</v>
      </c>
      <c r="N496" s="1"/>
      <c r="O496" s="1"/>
    </row>
    <row r="497" spans="1:15" ht="12.75" customHeight="1">
      <c r="A497" s="33">
        <v>487</v>
      </c>
      <c r="B497" s="53" t="s">
        <v>511</v>
      </c>
      <c r="C497" s="53">
        <v>916.8</v>
      </c>
      <c r="D497" s="36">
        <v>918.26666666666677</v>
      </c>
      <c r="E497" s="36">
        <v>906.53333333333353</v>
      </c>
      <c r="F497" s="36">
        <v>896.26666666666677</v>
      </c>
      <c r="G497" s="36">
        <v>884.53333333333353</v>
      </c>
      <c r="H497" s="36">
        <v>928.53333333333353</v>
      </c>
      <c r="I497" s="36">
        <v>940.26666666666688</v>
      </c>
      <c r="J497" s="36">
        <v>950.53333333333353</v>
      </c>
      <c r="K497" s="31">
        <v>930</v>
      </c>
      <c r="L497" s="31">
        <v>908</v>
      </c>
      <c r="M497" s="31">
        <v>0.79542999999999997</v>
      </c>
      <c r="N497" s="1"/>
      <c r="O497" s="1"/>
    </row>
    <row r="498" spans="1:15" ht="12.75" customHeight="1">
      <c r="A498" s="33">
        <v>488</v>
      </c>
      <c r="B498" s="53" t="s">
        <v>137</v>
      </c>
      <c r="C498" s="36">
        <v>13.14</v>
      </c>
      <c r="D498" s="36">
        <v>13.313333333333333</v>
      </c>
      <c r="E498" s="36">
        <v>12.856666666666666</v>
      </c>
      <c r="F498" s="36">
        <v>12.573333333333332</v>
      </c>
      <c r="G498" s="36">
        <v>12.116666666666665</v>
      </c>
      <c r="H498" s="36">
        <v>13.596666666666666</v>
      </c>
      <c r="I498" s="36">
        <v>14.053333333333333</v>
      </c>
      <c r="J498" s="31">
        <v>14.336666666666666</v>
      </c>
      <c r="K498" s="31">
        <v>13.77</v>
      </c>
      <c r="L498" s="31">
        <v>13.03</v>
      </c>
      <c r="M498" s="53">
        <v>3580.6134499999998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1828.7</v>
      </c>
      <c r="D499" s="36">
        <v>1830.5999999999997</v>
      </c>
      <c r="E499" s="36">
        <v>1815.1999999999994</v>
      </c>
      <c r="F499" s="36">
        <v>1801.6999999999996</v>
      </c>
      <c r="G499" s="36">
        <v>1786.2999999999993</v>
      </c>
      <c r="H499" s="36">
        <v>1844.0999999999995</v>
      </c>
      <c r="I499" s="36">
        <v>1859.4999999999995</v>
      </c>
      <c r="J499" s="31">
        <v>1872.9999999999995</v>
      </c>
      <c r="K499" s="31">
        <v>1846</v>
      </c>
      <c r="L499" s="31">
        <v>1817.1</v>
      </c>
      <c r="M499" s="53">
        <v>11.77262</v>
      </c>
      <c r="N499" s="1"/>
      <c r="O499" s="1"/>
    </row>
    <row r="500" spans="1:15" ht="12.75" customHeight="1">
      <c r="A500" s="33">
        <v>490</v>
      </c>
      <c r="B500" s="53" t="s">
        <v>512</v>
      </c>
      <c r="C500" s="53">
        <v>682.85</v>
      </c>
      <c r="D500" s="36">
        <v>686.11666666666667</v>
      </c>
      <c r="E500" s="36">
        <v>676.23333333333335</v>
      </c>
      <c r="F500" s="36">
        <v>669.61666666666667</v>
      </c>
      <c r="G500" s="36">
        <v>659.73333333333335</v>
      </c>
      <c r="H500" s="36">
        <v>692.73333333333335</v>
      </c>
      <c r="I500" s="36">
        <v>702.61666666666679</v>
      </c>
      <c r="J500" s="36">
        <v>709.23333333333335</v>
      </c>
      <c r="K500" s="31">
        <v>696</v>
      </c>
      <c r="L500" s="31">
        <v>679.5</v>
      </c>
      <c r="M500" s="31">
        <v>3.5362200000000001</v>
      </c>
      <c r="N500" s="1"/>
      <c r="O500" s="1"/>
    </row>
    <row r="501" spans="1:15" ht="12.75" customHeight="1">
      <c r="A501" s="33">
        <v>491</v>
      </c>
      <c r="B501" s="53" t="s">
        <v>829</v>
      </c>
      <c r="C501" s="53">
        <v>178.56</v>
      </c>
      <c r="D501" s="36">
        <v>181.1866666666667</v>
      </c>
      <c r="E501" s="36">
        <v>173.9533333333334</v>
      </c>
      <c r="F501" s="36">
        <v>169.34666666666672</v>
      </c>
      <c r="G501" s="36">
        <v>162.11333333333343</v>
      </c>
      <c r="H501" s="36">
        <v>185.79333333333338</v>
      </c>
      <c r="I501" s="36">
        <v>193.02666666666667</v>
      </c>
      <c r="J501" s="36">
        <v>197.63333333333335</v>
      </c>
      <c r="K501" s="31">
        <v>188.42</v>
      </c>
      <c r="L501" s="31">
        <v>176.58</v>
      </c>
      <c r="M501" s="31">
        <v>33.47598</v>
      </c>
      <c r="N501" s="1"/>
      <c r="O501" s="1"/>
    </row>
    <row r="502" spans="1:15" ht="12.75" customHeight="1">
      <c r="A502" s="33">
        <v>492</v>
      </c>
      <c r="B502" s="53" t="s">
        <v>513</v>
      </c>
      <c r="C502" s="36">
        <v>795.5</v>
      </c>
      <c r="D502" s="36">
        <v>799.13333333333333</v>
      </c>
      <c r="E502" s="36">
        <v>790.26666666666665</v>
      </c>
      <c r="F502" s="36">
        <v>785.0333333333333</v>
      </c>
      <c r="G502" s="36">
        <v>776.16666666666663</v>
      </c>
      <c r="H502" s="36">
        <v>804.36666666666667</v>
      </c>
      <c r="I502" s="36">
        <v>813.23333333333323</v>
      </c>
      <c r="J502" s="31">
        <v>818.4666666666667</v>
      </c>
      <c r="K502" s="31">
        <v>808</v>
      </c>
      <c r="L502" s="31">
        <v>793.9</v>
      </c>
      <c r="M502" s="53">
        <v>0.31709999999999999</v>
      </c>
      <c r="N502" s="1"/>
      <c r="O502" s="1"/>
    </row>
    <row r="503" spans="1:15" ht="12.75" customHeight="1">
      <c r="A503" s="33">
        <v>493</v>
      </c>
      <c r="B503" s="53" t="s">
        <v>298</v>
      </c>
      <c r="C503" s="53">
        <v>2119.85</v>
      </c>
      <c r="D503" s="36">
        <v>2116.85</v>
      </c>
      <c r="E503" s="36">
        <v>2093.5499999999997</v>
      </c>
      <c r="F503" s="36">
        <v>2067.25</v>
      </c>
      <c r="G503" s="36">
        <v>2043.9499999999998</v>
      </c>
      <c r="H503" s="36">
        <v>2143.1499999999996</v>
      </c>
      <c r="I503" s="36">
        <v>2166.4499999999998</v>
      </c>
      <c r="J503" s="36">
        <v>2192.7499999999995</v>
      </c>
      <c r="K503" s="31">
        <v>2140.15</v>
      </c>
      <c r="L503" s="31">
        <v>2090.5500000000002</v>
      </c>
      <c r="M503" s="31">
        <v>0.75131000000000003</v>
      </c>
      <c r="N503" s="1"/>
      <c r="O503" s="1"/>
    </row>
    <row r="504" spans="1:15" ht="12.75" customHeight="1">
      <c r="A504" s="33">
        <v>494</v>
      </c>
      <c r="B504" s="192" t="s">
        <v>234</v>
      </c>
      <c r="C504" s="192">
        <v>514.35</v>
      </c>
      <c r="D504" s="193">
        <v>517.94999999999993</v>
      </c>
      <c r="E504" s="193">
        <v>509.64999999999986</v>
      </c>
      <c r="F504" s="193">
        <v>504.94999999999993</v>
      </c>
      <c r="G504" s="193">
        <v>496.64999999999986</v>
      </c>
      <c r="H504" s="193">
        <v>522.64999999999986</v>
      </c>
      <c r="I504" s="193">
        <v>530.94999999999982</v>
      </c>
      <c r="J504" s="193">
        <v>535.64999999999986</v>
      </c>
      <c r="K504" s="194">
        <v>526.25</v>
      </c>
      <c r="L504" s="194">
        <v>513.25</v>
      </c>
      <c r="M504" s="194">
        <v>41.30762</v>
      </c>
      <c r="N504" s="1"/>
      <c r="O504" s="1"/>
    </row>
    <row r="505" spans="1:15" ht="12.75" customHeight="1">
      <c r="A505" s="33">
        <v>495</v>
      </c>
      <c r="B505" s="264" t="s">
        <v>299</v>
      </c>
      <c r="C505" s="264">
        <v>23.82</v>
      </c>
      <c r="D505" s="265">
        <v>23.700000000000003</v>
      </c>
      <c r="E505" s="265">
        <v>22.990000000000006</v>
      </c>
      <c r="F505" s="265">
        <v>22.160000000000004</v>
      </c>
      <c r="G505" s="265">
        <v>21.450000000000006</v>
      </c>
      <c r="H505" s="265">
        <v>24.530000000000005</v>
      </c>
      <c r="I505" s="265">
        <v>25.24</v>
      </c>
      <c r="J505" s="265">
        <v>26.070000000000004</v>
      </c>
      <c r="K505" s="266">
        <v>24.41</v>
      </c>
      <c r="L505" s="266">
        <v>22.87</v>
      </c>
      <c r="M505" s="266">
        <v>2400.1920799999998</v>
      </c>
      <c r="N505" s="1"/>
      <c r="O505" s="1"/>
    </row>
    <row r="506" spans="1:15" ht="12.75" customHeight="1">
      <c r="A506" s="33">
        <v>496</v>
      </c>
      <c r="B506" s="207" t="s">
        <v>514</v>
      </c>
      <c r="C506" s="207">
        <v>16700.099999999999</v>
      </c>
      <c r="D506" s="208">
        <v>16682.883333333335</v>
      </c>
      <c r="E506" s="208">
        <v>16449.366666666669</v>
      </c>
      <c r="F506" s="208">
        <v>16198.633333333335</v>
      </c>
      <c r="G506" s="208">
        <v>15965.116666666669</v>
      </c>
      <c r="H506" s="208">
        <v>16933.616666666669</v>
      </c>
      <c r="I506" s="208">
        <v>17167.133333333339</v>
      </c>
      <c r="J506" s="208">
        <v>17417.866666666669</v>
      </c>
      <c r="K506" s="206">
        <v>16916.400000000001</v>
      </c>
      <c r="L506" s="206">
        <v>16432.150000000001</v>
      </c>
      <c r="M506" s="206">
        <v>0.11759</v>
      </c>
      <c r="N506" s="191"/>
      <c r="O506" s="191"/>
    </row>
    <row r="507" spans="1:15" ht="12.75" customHeight="1">
      <c r="A507" s="33">
        <v>497</v>
      </c>
      <c r="B507" s="267" t="s">
        <v>235</v>
      </c>
      <c r="C507" s="267">
        <v>135.47999999999999</v>
      </c>
      <c r="D507" s="267">
        <v>136.69666666666666</v>
      </c>
      <c r="E507" s="267">
        <v>133.79333333333332</v>
      </c>
      <c r="F507" s="267">
        <v>132.10666666666665</v>
      </c>
      <c r="G507" s="267">
        <v>129.20333333333332</v>
      </c>
      <c r="H507" s="267">
        <v>138.38333333333333</v>
      </c>
      <c r="I507" s="267">
        <v>141.28666666666663</v>
      </c>
      <c r="J507" s="267">
        <v>142.97333333333333</v>
      </c>
      <c r="K507" s="267">
        <v>139.6</v>
      </c>
      <c r="L507" s="267">
        <v>135.01</v>
      </c>
      <c r="M507" s="267">
        <v>110.68235</v>
      </c>
      <c r="N507" s="191"/>
      <c r="O507" s="191"/>
    </row>
    <row r="508" spans="1:15" ht="12.75" customHeight="1">
      <c r="A508" s="33">
        <v>498</v>
      </c>
      <c r="B508" s="269" t="s">
        <v>515</v>
      </c>
      <c r="C508" s="269">
        <v>766.1</v>
      </c>
      <c r="D508" s="269">
        <v>778.43333333333339</v>
      </c>
      <c r="E508" s="269">
        <v>749.11666666666679</v>
      </c>
      <c r="F508" s="269">
        <v>732.13333333333344</v>
      </c>
      <c r="G508" s="269">
        <v>702.81666666666683</v>
      </c>
      <c r="H508" s="269">
        <v>795.41666666666674</v>
      </c>
      <c r="I508" s="269">
        <v>824.73333333333335</v>
      </c>
      <c r="J508" s="269">
        <v>841.7166666666667</v>
      </c>
      <c r="K508" s="269">
        <v>807.75</v>
      </c>
      <c r="L508" s="269">
        <v>761.45</v>
      </c>
      <c r="M508" s="269">
        <v>8.9451000000000001</v>
      </c>
      <c r="N508" s="191"/>
      <c r="O508" s="191"/>
    </row>
    <row r="509" spans="1:15" ht="12.75" customHeight="1">
      <c r="A509" s="33">
        <v>499</v>
      </c>
      <c r="B509" s="267" t="s">
        <v>300</v>
      </c>
      <c r="C509" s="267">
        <v>271.75</v>
      </c>
      <c r="D509" s="267">
        <v>273.78333333333336</v>
      </c>
      <c r="E509" s="267">
        <v>266.06666666666672</v>
      </c>
      <c r="F509" s="267">
        <v>260.38333333333338</v>
      </c>
      <c r="G509" s="267">
        <v>252.66666666666674</v>
      </c>
      <c r="H509" s="267">
        <v>279.4666666666667</v>
      </c>
      <c r="I509" s="267">
        <v>287.18333333333328</v>
      </c>
      <c r="J509" s="267">
        <v>292.86666666666667</v>
      </c>
      <c r="K509" s="267">
        <v>281.5</v>
      </c>
      <c r="L509" s="267">
        <v>268.10000000000002</v>
      </c>
      <c r="M509" s="267">
        <v>1218.83781</v>
      </c>
      <c r="N509" s="191"/>
      <c r="O509" s="191"/>
    </row>
    <row r="510" spans="1:15" ht="12.75" customHeight="1">
      <c r="A510" s="33">
        <v>500</v>
      </c>
      <c r="B510" s="270" t="s">
        <v>236</v>
      </c>
      <c r="C510" s="270">
        <v>1112.5999999999999</v>
      </c>
      <c r="D510" s="270">
        <v>1116.8666666666666</v>
      </c>
      <c r="E510" s="270">
        <v>1104.833333333333</v>
      </c>
      <c r="F510" s="270">
        <v>1097.0666666666664</v>
      </c>
      <c r="G510" s="270">
        <v>1085.0333333333328</v>
      </c>
      <c r="H510" s="270">
        <v>1124.6333333333332</v>
      </c>
      <c r="I510" s="270">
        <v>1136.6666666666665</v>
      </c>
      <c r="J510" s="270">
        <v>1144.4333333333334</v>
      </c>
      <c r="K510" s="270">
        <v>1128.9000000000001</v>
      </c>
      <c r="L510" s="270">
        <v>1109.0999999999999</v>
      </c>
      <c r="M510" s="270">
        <v>11.61528</v>
      </c>
      <c r="N510" s="191"/>
      <c r="O510" s="191"/>
    </row>
    <row r="511" spans="1:15" ht="12.75" customHeight="1">
      <c r="B511" t="s">
        <v>871</v>
      </c>
      <c r="C511">
        <v>2790</v>
      </c>
      <c r="D511">
        <v>2790.4666666666667</v>
      </c>
      <c r="E511">
        <v>2759.1333333333332</v>
      </c>
      <c r="F511">
        <v>2728.2666666666664</v>
      </c>
      <c r="G511">
        <v>2696.9333333333329</v>
      </c>
      <c r="H511">
        <v>2821.3333333333335</v>
      </c>
      <c r="I511">
        <v>2852.6666666666665</v>
      </c>
      <c r="J511">
        <v>2883.5333333333338</v>
      </c>
      <c r="K511">
        <v>2821.8</v>
      </c>
      <c r="L511">
        <v>2759.6</v>
      </c>
      <c r="M511">
        <v>1.2642899999999999</v>
      </c>
      <c r="N511" s="191"/>
      <c r="O511" s="191"/>
    </row>
    <row r="512" spans="1:15" ht="12.75" customHeight="1">
      <c r="N512" s="1"/>
      <c r="O512" s="1"/>
    </row>
    <row r="513" spans="1:15" ht="12.75" customHeight="1">
      <c r="N513" s="191"/>
      <c r="O513" s="191"/>
    </row>
    <row r="514" spans="1:15" ht="12.75" customHeight="1">
      <c r="N514" s="191"/>
      <c r="O514" s="19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0" t="s">
        <v>516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237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7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279" customWidth="1"/>
    <col min="2" max="2" width="14.33203125" style="218" customWidth="1"/>
    <col min="3" max="3" width="28.33203125" style="206" customWidth="1"/>
    <col min="4" max="4" width="55.6640625" style="206" customWidth="1"/>
    <col min="5" max="5" width="12.44140625" style="206" customWidth="1"/>
    <col min="6" max="6" width="13.109375" style="280" customWidth="1"/>
    <col min="7" max="7" width="9.5546875" style="218" customWidth="1"/>
    <col min="8" max="8" width="10.33203125" style="218" customWidth="1"/>
    <col min="9" max="9" width="9.33203125" style="258" customWidth="1"/>
    <col min="10" max="10" width="14.33203125" style="258" customWidth="1"/>
    <col min="11" max="28" width="9.33203125" style="258" customWidth="1"/>
    <col min="29" max="16384" width="14.44140625" style="258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85"/>
      <c r="B5" s="386"/>
      <c r="C5" s="385"/>
      <c r="D5" s="386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517</v>
      </c>
      <c r="B7" s="387" t="s">
        <v>518</v>
      </c>
      <c r="C7" s="387"/>
      <c r="D7" s="7">
        <f>Main!B10</f>
        <v>45547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2.8">
      <c r="A9" s="81" t="s">
        <v>519</v>
      </c>
      <c r="B9" s="82" t="s">
        <v>520</v>
      </c>
      <c r="C9" s="82" t="s">
        <v>521</v>
      </c>
      <c r="D9" s="82" t="s">
        <v>522</v>
      </c>
      <c r="E9" s="82" t="s">
        <v>523</v>
      </c>
      <c r="F9" s="82" t="s">
        <v>524</v>
      </c>
      <c r="G9" s="82" t="s">
        <v>525</v>
      </c>
      <c r="H9" s="82" t="s">
        <v>526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45546</v>
      </c>
      <c r="B10" s="32">
        <v>539773</v>
      </c>
      <c r="C10" s="31" t="s">
        <v>1055</v>
      </c>
      <c r="D10" s="31" t="s">
        <v>1056</v>
      </c>
      <c r="E10" s="31" t="s">
        <v>528</v>
      </c>
      <c r="F10" s="84">
        <v>9583</v>
      </c>
      <c r="G10" s="32">
        <v>3.06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45546</v>
      </c>
      <c r="B11" s="32">
        <v>539773</v>
      </c>
      <c r="C11" s="31" t="s">
        <v>1055</v>
      </c>
      <c r="D11" s="31" t="s">
        <v>1056</v>
      </c>
      <c r="E11" s="31" t="s">
        <v>527</v>
      </c>
      <c r="F11" s="84">
        <v>3364597</v>
      </c>
      <c r="G11" s="32">
        <v>3.04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45546</v>
      </c>
      <c r="B12" s="32">
        <v>538351</v>
      </c>
      <c r="C12" s="31" t="s">
        <v>1057</v>
      </c>
      <c r="D12" s="31" t="s">
        <v>1058</v>
      </c>
      <c r="E12" s="31" t="s">
        <v>527</v>
      </c>
      <c r="F12" s="84">
        <v>70707</v>
      </c>
      <c r="G12" s="32">
        <v>13.39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45546</v>
      </c>
      <c r="B13" s="32">
        <v>538351</v>
      </c>
      <c r="C13" s="31" t="s">
        <v>1057</v>
      </c>
      <c r="D13" s="31" t="s">
        <v>1059</v>
      </c>
      <c r="E13" s="31" t="s">
        <v>527</v>
      </c>
      <c r="F13" s="84">
        <v>130000</v>
      </c>
      <c r="G13" s="32">
        <v>13.39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45546</v>
      </c>
      <c r="B14" s="32">
        <v>538351</v>
      </c>
      <c r="C14" s="31" t="s">
        <v>1057</v>
      </c>
      <c r="D14" s="31" t="s">
        <v>1060</v>
      </c>
      <c r="E14" s="31" t="s">
        <v>527</v>
      </c>
      <c r="F14" s="84">
        <v>325000</v>
      </c>
      <c r="G14" s="32">
        <v>12.87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45546</v>
      </c>
      <c r="B15" s="32">
        <v>538351</v>
      </c>
      <c r="C15" s="31" t="s">
        <v>1057</v>
      </c>
      <c r="D15" s="31" t="s">
        <v>1061</v>
      </c>
      <c r="E15" s="31" t="s">
        <v>527</v>
      </c>
      <c r="F15" s="84">
        <v>89202</v>
      </c>
      <c r="G15" s="32">
        <v>12.87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45546</v>
      </c>
      <c r="B16" s="32">
        <v>538351</v>
      </c>
      <c r="C16" s="31" t="s">
        <v>1057</v>
      </c>
      <c r="D16" s="31" t="s">
        <v>872</v>
      </c>
      <c r="E16" s="31" t="s">
        <v>528</v>
      </c>
      <c r="F16" s="84">
        <v>174825</v>
      </c>
      <c r="G16" s="32">
        <v>13.17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45546</v>
      </c>
      <c r="B17" s="32">
        <v>539115</v>
      </c>
      <c r="C17" s="31" t="s">
        <v>1062</v>
      </c>
      <c r="D17" s="31" t="s">
        <v>872</v>
      </c>
      <c r="E17" s="31" t="s">
        <v>528</v>
      </c>
      <c r="F17" s="84">
        <v>11676</v>
      </c>
      <c r="G17" s="32">
        <v>135.06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45546</v>
      </c>
      <c r="B18" s="32">
        <v>542484</v>
      </c>
      <c r="C18" s="31" t="s">
        <v>1063</v>
      </c>
      <c r="D18" s="31" t="s">
        <v>1064</v>
      </c>
      <c r="E18" s="31" t="s">
        <v>527</v>
      </c>
      <c r="F18" s="84">
        <v>1311062</v>
      </c>
      <c r="G18" s="32">
        <v>574.73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45546</v>
      </c>
      <c r="B19" s="32">
        <v>542484</v>
      </c>
      <c r="C19" s="31" t="s">
        <v>1063</v>
      </c>
      <c r="D19" s="31" t="s">
        <v>1065</v>
      </c>
      <c r="E19" s="31" t="s">
        <v>528</v>
      </c>
      <c r="F19" s="84">
        <v>3755324</v>
      </c>
      <c r="G19" s="32">
        <v>575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45546</v>
      </c>
      <c r="B20" s="32">
        <v>542484</v>
      </c>
      <c r="C20" s="31" t="s">
        <v>1063</v>
      </c>
      <c r="D20" s="31" t="s">
        <v>1066</v>
      </c>
      <c r="E20" s="31" t="s">
        <v>528</v>
      </c>
      <c r="F20" s="84">
        <v>1776592</v>
      </c>
      <c r="G20" s="32">
        <v>576.1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45546</v>
      </c>
      <c r="B21" s="32">
        <v>542484</v>
      </c>
      <c r="C21" s="31" t="s">
        <v>1063</v>
      </c>
      <c r="D21" s="31" t="s">
        <v>1067</v>
      </c>
      <c r="E21" s="31" t="s">
        <v>527</v>
      </c>
      <c r="F21" s="84">
        <v>808150</v>
      </c>
      <c r="G21" s="32">
        <v>580.26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45546</v>
      </c>
      <c r="B22" s="32">
        <v>542484</v>
      </c>
      <c r="C22" s="31" t="s">
        <v>1063</v>
      </c>
      <c r="D22" s="31" t="s">
        <v>987</v>
      </c>
      <c r="E22" s="31" t="s">
        <v>527</v>
      </c>
      <c r="F22" s="84">
        <v>706880</v>
      </c>
      <c r="G22" s="32">
        <v>575.79999999999995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45546</v>
      </c>
      <c r="B23" s="32">
        <v>542484</v>
      </c>
      <c r="C23" s="31" t="s">
        <v>1063</v>
      </c>
      <c r="D23" s="31" t="s">
        <v>1067</v>
      </c>
      <c r="E23" s="31" t="s">
        <v>528</v>
      </c>
      <c r="F23" s="84">
        <v>243374</v>
      </c>
      <c r="G23" s="32">
        <v>580.47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45546</v>
      </c>
      <c r="B24" s="32">
        <v>542484</v>
      </c>
      <c r="C24" s="31" t="s">
        <v>1063</v>
      </c>
      <c r="D24" s="31" t="s">
        <v>987</v>
      </c>
      <c r="E24" s="31" t="s">
        <v>528</v>
      </c>
      <c r="F24" s="84">
        <v>363279</v>
      </c>
      <c r="G24" s="32">
        <v>581.39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45546</v>
      </c>
      <c r="B25" s="32">
        <v>512018</v>
      </c>
      <c r="C25" s="31" t="s">
        <v>1068</v>
      </c>
      <c r="D25" s="31" t="s">
        <v>1069</v>
      </c>
      <c r="E25" s="31" t="s">
        <v>528</v>
      </c>
      <c r="F25" s="84">
        <v>599208</v>
      </c>
      <c r="G25" s="32">
        <v>11.97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45546</v>
      </c>
      <c r="B26" s="32">
        <v>539559</v>
      </c>
      <c r="C26" s="31" t="s">
        <v>923</v>
      </c>
      <c r="D26" s="31" t="s">
        <v>956</v>
      </c>
      <c r="E26" s="31" t="s">
        <v>527</v>
      </c>
      <c r="F26" s="84">
        <v>400000</v>
      </c>
      <c r="G26" s="32">
        <v>10.76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45546</v>
      </c>
      <c r="B27" s="32">
        <v>543516</v>
      </c>
      <c r="C27" s="31" t="s">
        <v>1007</v>
      </c>
      <c r="D27" s="31" t="s">
        <v>1008</v>
      </c>
      <c r="E27" s="31" t="s">
        <v>527</v>
      </c>
      <c r="F27" s="84">
        <v>50400</v>
      </c>
      <c r="G27" s="32">
        <v>23.05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45546</v>
      </c>
      <c r="B28" s="32">
        <v>543516</v>
      </c>
      <c r="C28" s="31" t="s">
        <v>1007</v>
      </c>
      <c r="D28" s="31" t="s">
        <v>1008</v>
      </c>
      <c r="E28" s="31" t="s">
        <v>528</v>
      </c>
      <c r="F28" s="84">
        <v>11200</v>
      </c>
      <c r="G28" s="32">
        <v>23.11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45546</v>
      </c>
      <c r="B29" s="32">
        <v>507265</v>
      </c>
      <c r="C29" s="31" t="s">
        <v>1070</v>
      </c>
      <c r="D29" s="31" t="s">
        <v>1071</v>
      </c>
      <c r="E29" s="31" t="s">
        <v>528</v>
      </c>
      <c r="F29" s="84">
        <v>460000</v>
      </c>
      <c r="G29" s="32">
        <v>121.8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45546</v>
      </c>
      <c r="B30" s="32">
        <v>507265</v>
      </c>
      <c r="C30" s="31" t="s">
        <v>1070</v>
      </c>
      <c r="D30" s="31" t="s">
        <v>1072</v>
      </c>
      <c r="E30" s="31" t="s">
        <v>527</v>
      </c>
      <c r="F30" s="84">
        <v>49000</v>
      </c>
      <c r="G30" s="32">
        <v>121.8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45546</v>
      </c>
      <c r="B31" s="32">
        <v>507265</v>
      </c>
      <c r="C31" s="31" t="s">
        <v>1070</v>
      </c>
      <c r="D31" s="31" t="s">
        <v>1073</v>
      </c>
      <c r="E31" s="31" t="s">
        <v>527</v>
      </c>
      <c r="F31" s="84">
        <v>140000</v>
      </c>
      <c r="G31" s="32">
        <v>121.8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45546</v>
      </c>
      <c r="B32" s="32">
        <v>507265</v>
      </c>
      <c r="C32" s="31" t="s">
        <v>1070</v>
      </c>
      <c r="D32" s="31" t="s">
        <v>1074</v>
      </c>
      <c r="E32" s="31" t="s">
        <v>527</v>
      </c>
      <c r="F32" s="84">
        <v>140000</v>
      </c>
      <c r="G32" s="32">
        <v>121.8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45546</v>
      </c>
      <c r="B33" s="32">
        <v>507265</v>
      </c>
      <c r="C33" s="31" t="s">
        <v>1070</v>
      </c>
      <c r="D33" s="31" t="s">
        <v>1075</v>
      </c>
      <c r="E33" s="31" t="s">
        <v>527</v>
      </c>
      <c r="F33" s="84">
        <v>131000</v>
      </c>
      <c r="G33" s="32">
        <v>121.8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45546</v>
      </c>
      <c r="B34" s="32">
        <v>543895</v>
      </c>
      <c r="C34" s="31" t="s">
        <v>1076</v>
      </c>
      <c r="D34" s="31" t="s">
        <v>1077</v>
      </c>
      <c r="E34" s="31" t="s">
        <v>527</v>
      </c>
      <c r="F34" s="84">
        <v>70000</v>
      </c>
      <c r="G34" s="32">
        <v>338.64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45546</v>
      </c>
      <c r="B35" s="32">
        <v>512443</v>
      </c>
      <c r="C35" s="31" t="s">
        <v>979</v>
      </c>
      <c r="D35" s="31" t="s">
        <v>1078</v>
      </c>
      <c r="E35" s="31" t="s">
        <v>528</v>
      </c>
      <c r="F35" s="84">
        <v>25</v>
      </c>
      <c r="G35" s="32">
        <v>12.61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45546</v>
      </c>
      <c r="B36" s="32">
        <v>512443</v>
      </c>
      <c r="C36" s="31" t="s">
        <v>979</v>
      </c>
      <c r="D36" s="31" t="s">
        <v>1078</v>
      </c>
      <c r="E36" s="31" t="s">
        <v>527</v>
      </c>
      <c r="F36" s="84">
        <v>96821</v>
      </c>
      <c r="G36" s="32">
        <v>12.58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45546</v>
      </c>
      <c r="B37" s="32">
        <v>512443</v>
      </c>
      <c r="C37" s="31" t="s">
        <v>979</v>
      </c>
      <c r="D37" s="31" t="s">
        <v>1079</v>
      </c>
      <c r="E37" s="31" t="s">
        <v>527</v>
      </c>
      <c r="F37" s="84">
        <v>49798</v>
      </c>
      <c r="G37" s="32">
        <v>12.56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45546</v>
      </c>
      <c r="B38" s="32">
        <v>512443</v>
      </c>
      <c r="C38" s="31" t="s">
        <v>979</v>
      </c>
      <c r="D38" s="31" t="s">
        <v>1079</v>
      </c>
      <c r="E38" s="31" t="s">
        <v>528</v>
      </c>
      <c r="F38" s="84">
        <v>49798</v>
      </c>
      <c r="G38" s="32">
        <v>12.28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45546</v>
      </c>
      <c r="B39" s="32">
        <v>512443</v>
      </c>
      <c r="C39" s="31" t="s">
        <v>979</v>
      </c>
      <c r="D39" s="31" t="s">
        <v>1080</v>
      </c>
      <c r="E39" s="31" t="s">
        <v>528</v>
      </c>
      <c r="F39" s="84">
        <v>47004</v>
      </c>
      <c r="G39" s="32">
        <v>12.7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45546</v>
      </c>
      <c r="B40" s="32">
        <v>512443</v>
      </c>
      <c r="C40" s="31" t="s">
        <v>979</v>
      </c>
      <c r="D40" s="31" t="s">
        <v>1080</v>
      </c>
      <c r="E40" s="31" t="s">
        <v>527</v>
      </c>
      <c r="F40" s="84">
        <v>47004</v>
      </c>
      <c r="G40" s="32">
        <v>12.66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45546</v>
      </c>
      <c r="B41" s="32">
        <v>512443</v>
      </c>
      <c r="C41" s="31" t="s">
        <v>979</v>
      </c>
      <c r="D41" s="31" t="s">
        <v>1081</v>
      </c>
      <c r="E41" s="31" t="s">
        <v>528</v>
      </c>
      <c r="F41" s="84">
        <v>62000</v>
      </c>
      <c r="G41" s="32">
        <v>12.48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45546</v>
      </c>
      <c r="B42" s="32">
        <v>512443</v>
      </c>
      <c r="C42" s="31" t="s">
        <v>979</v>
      </c>
      <c r="D42" s="31" t="s">
        <v>1082</v>
      </c>
      <c r="E42" s="31" t="s">
        <v>528</v>
      </c>
      <c r="F42" s="84">
        <v>49000</v>
      </c>
      <c r="G42" s="32">
        <v>12.76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45546</v>
      </c>
      <c r="B43" s="32">
        <v>512443</v>
      </c>
      <c r="C43" s="31" t="s">
        <v>979</v>
      </c>
      <c r="D43" s="31" t="s">
        <v>1009</v>
      </c>
      <c r="E43" s="31" t="s">
        <v>528</v>
      </c>
      <c r="F43" s="84">
        <v>81000</v>
      </c>
      <c r="G43" s="32">
        <v>12.59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45546</v>
      </c>
      <c r="B44" s="32">
        <v>512443</v>
      </c>
      <c r="C44" s="31" t="s">
        <v>979</v>
      </c>
      <c r="D44" s="31" t="s">
        <v>978</v>
      </c>
      <c r="E44" s="31" t="s">
        <v>527</v>
      </c>
      <c r="F44" s="84">
        <v>52693</v>
      </c>
      <c r="G44" s="32">
        <v>12.69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45546</v>
      </c>
      <c r="B45" s="32">
        <v>512443</v>
      </c>
      <c r="C45" s="31" t="s">
        <v>979</v>
      </c>
      <c r="D45" s="31" t="s">
        <v>943</v>
      </c>
      <c r="E45" s="31" t="s">
        <v>527</v>
      </c>
      <c r="F45" s="84">
        <v>213250</v>
      </c>
      <c r="G45" s="32">
        <v>12.62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45546</v>
      </c>
      <c r="B46" s="32">
        <v>512443</v>
      </c>
      <c r="C46" s="31" t="s">
        <v>979</v>
      </c>
      <c r="D46" s="31" t="s">
        <v>978</v>
      </c>
      <c r="E46" s="31" t="s">
        <v>528</v>
      </c>
      <c r="F46" s="84">
        <v>29075</v>
      </c>
      <c r="G46" s="32">
        <v>12.5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45546</v>
      </c>
      <c r="B47" s="32">
        <v>512443</v>
      </c>
      <c r="C47" s="31" t="s">
        <v>979</v>
      </c>
      <c r="D47" s="31" t="s">
        <v>943</v>
      </c>
      <c r="E47" s="31" t="s">
        <v>528</v>
      </c>
      <c r="F47" s="84">
        <v>243075</v>
      </c>
      <c r="G47" s="32">
        <v>12.21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45546</v>
      </c>
      <c r="B48" s="32">
        <v>531723</v>
      </c>
      <c r="C48" s="31" t="s">
        <v>913</v>
      </c>
      <c r="D48" s="31" t="s">
        <v>1010</v>
      </c>
      <c r="E48" s="31" t="s">
        <v>528</v>
      </c>
      <c r="F48" s="84">
        <v>4709546</v>
      </c>
      <c r="G48" s="32">
        <v>1.62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45546</v>
      </c>
      <c r="B49" s="32">
        <v>531723</v>
      </c>
      <c r="C49" s="31" t="s">
        <v>913</v>
      </c>
      <c r="D49" s="31" t="s">
        <v>1010</v>
      </c>
      <c r="E49" s="31" t="s">
        <v>527</v>
      </c>
      <c r="F49" s="84">
        <v>10682</v>
      </c>
      <c r="G49" s="32">
        <v>1.61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45546</v>
      </c>
      <c r="B50" s="32">
        <v>531723</v>
      </c>
      <c r="C50" s="31" t="s">
        <v>913</v>
      </c>
      <c r="D50" s="31" t="s">
        <v>1083</v>
      </c>
      <c r="E50" s="31" t="s">
        <v>528</v>
      </c>
      <c r="F50" s="84">
        <v>2416673</v>
      </c>
      <c r="G50" s="32">
        <v>1.51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45546</v>
      </c>
      <c r="B51" s="32">
        <v>531723</v>
      </c>
      <c r="C51" s="31" t="s">
        <v>913</v>
      </c>
      <c r="D51" s="31" t="s">
        <v>1083</v>
      </c>
      <c r="E51" s="31" t="s">
        <v>527</v>
      </c>
      <c r="F51" s="84">
        <v>17213448</v>
      </c>
      <c r="G51" s="32">
        <v>1.6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45546</v>
      </c>
      <c r="B52" s="32">
        <v>531913</v>
      </c>
      <c r="C52" s="31" t="s">
        <v>936</v>
      </c>
      <c r="D52" s="31" t="s">
        <v>1084</v>
      </c>
      <c r="E52" s="31" t="s">
        <v>527</v>
      </c>
      <c r="F52" s="84">
        <v>27848</v>
      </c>
      <c r="G52" s="32">
        <v>8.02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45546</v>
      </c>
      <c r="B53" s="32">
        <v>531913</v>
      </c>
      <c r="C53" s="31" t="s">
        <v>936</v>
      </c>
      <c r="D53" s="31" t="s">
        <v>1084</v>
      </c>
      <c r="E53" s="31" t="s">
        <v>528</v>
      </c>
      <c r="F53" s="84">
        <v>51069</v>
      </c>
      <c r="G53" s="32">
        <v>7.84</v>
      </c>
      <c r="H53" s="32" t="s">
        <v>324</v>
      </c>
    </row>
    <row r="54" spans="1:28" customFormat="1" ht="15" customHeight="1">
      <c r="A54" s="83">
        <v>45546</v>
      </c>
      <c r="B54" s="32">
        <v>531913</v>
      </c>
      <c r="C54" s="31" t="s">
        <v>936</v>
      </c>
      <c r="D54" s="31" t="s">
        <v>1085</v>
      </c>
      <c r="E54" s="31" t="s">
        <v>527</v>
      </c>
      <c r="F54" s="84">
        <v>40000</v>
      </c>
      <c r="G54" s="32">
        <v>8.3000000000000007</v>
      </c>
      <c r="H54" s="32" t="s">
        <v>324</v>
      </c>
    </row>
    <row r="55" spans="1:28" customFormat="1" ht="15" customHeight="1">
      <c r="A55" s="83">
        <v>45546</v>
      </c>
      <c r="B55" s="32">
        <v>531913</v>
      </c>
      <c r="C55" s="31" t="s">
        <v>936</v>
      </c>
      <c r="D55" s="31" t="s">
        <v>1085</v>
      </c>
      <c r="E55" s="31" t="s">
        <v>528</v>
      </c>
      <c r="F55" s="84">
        <v>15</v>
      </c>
      <c r="G55" s="32">
        <v>8.34</v>
      </c>
      <c r="H55" s="32" t="s">
        <v>324</v>
      </c>
    </row>
    <row r="56" spans="1:28" customFormat="1" ht="15" customHeight="1">
      <c r="A56" s="83">
        <v>45546</v>
      </c>
      <c r="B56" s="32">
        <v>531913</v>
      </c>
      <c r="C56" s="31" t="s">
        <v>936</v>
      </c>
      <c r="D56" s="31" t="s">
        <v>980</v>
      </c>
      <c r="E56" s="31" t="s">
        <v>527</v>
      </c>
      <c r="F56" s="84">
        <v>144701</v>
      </c>
      <c r="G56" s="32">
        <v>7.93</v>
      </c>
      <c r="H56" s="32" t="s">
        <v>324</v>
      </c>
    </row>
    <row r="57" spans="1:28" customFormat="1" ht="15" customHeight="1">
      <c r="A57" s="83">
        <v>45546</v>
      </c>
      <c r="B57" s="32">
        <v>531913</v>
      </c>
      <c r="C57" s="31" t="s">
        <v>936</v>
      </c>
      <c r="D57" s="31" t="s">
        <v>981</v>
      </c>
      <c r="E57" s="31" t="s">
        <v>528</v>
      </c>
      <c r="F57" s="84">
        <v>215296</v>
      </c>
      <c r="G57" s="32">
        <v>7.83</v>
      </c>
      <c r="H57" s="32" t="s">
        <v>324</v>
      </c>
    </row>
    <row r="58" spans="1:28" customFormat="1" ht="15" customHeight="1">
      <c r="A58" s="83">
        <v>45546</v>
      </c>
      <c r="B58" s="32">
        <v>531913</v>
      </c>
      <c r="C58" s="31" t="s">
        <v>936</v>
      </c>
      <c r="D58" s="31" t="s">
        <v>981</v>
      </c>
      <c r="E58" s="31" t="s">
        <v>527</v>
      </c>
      <c r="F58" s="84">
        <v>6</v>
      </c>
      <c r="G58" s="32">
        <v>7.76</v>
      </c>
      <c r="H58" s="32" t="s">
        <v>324</v>
      </c>
    </row>
    <row r="59" spans="1:28" customFormat="1" ht="15" customHeight="1">
      <c r="A59" s="83">
        <v>45546</v>
      </c>
      <c r="B59" s="32">
        <v>531913</v>
      </c>
      <c r="C59" s="31" t="s">
        <v>936</v>
      </c>
      <c r="D59" s="31" t="s">
        <v>1086</v>
      </c>
      <c r="E59" s="31" t="s">
        <v>527</v>
      </c>
      <c r="F59" s="84">
        <v>33549</v>
      </c>
      <c r="G59" s="32">
        <v>7.82</v>
      </c>
      <c r="H59" s="32" t="s">
        <v>324</v>
      </c>
    </row>
    <row r="60" spans="1:28" customFormat="1" ht="15" customHeight="1">
      <c r="A60" s="83">
        <v>45546</v>
      </c>
      <c r="B60" s="32">
        <v>531913</v>
      </c>
      <c r="C60" s="31" t="s">
        <v>936</v>
      </c>
      <c r="D60" s="31" t="s">
        <v>943</v>
      </c>
      <c r="E60" s="31" t="s">
        <v>527</v>
      </c>
      <c r="F60" s="84">
        <v>25581</v>
      </c>
      <c r="G60" s="32">
        <v>7.96</v>
      </c>
      <c r="H60" s="32" t="s">
        <v>324</v>
      </c>
    </row>
    <row r="61" spans="1:28" customFormat="1" ht="15" customHeight="1">
      <c r="A61" s="83">
        <v>45546</v>
      </c>
      <c r="B61" s="32">
        <v>531913</v>
      </c>
      <c r="C61" s="31" t="s">
        <v>936</v>
      </c>
      <c r="D61" s="31" t="s">
        <v>943</v>
      </c>
      <c r="E61" s="31" t="s">
        <v>528</v>
      </c>
      <c r="F61" s="84">
        <v>9639</v>
      </c>
      <c r="G61" s="32">
        <v>7.72</v>
      </c>
      <c r="H61" s="32" t="s">
        <v>324</v>
      </c>
    </row>
    <row r="62" spans="1:28" customFormat="1" ht="15" customHeight="1">
      <c r="A62" s="83">
        <v>45546</v>
      </c>
      <c r="B62" s="32">
        <v>531913</v>
      </c>
      <c r="C62" s="31" t="s">
        <v>936</v>
      </c>
      <c r="D62" s="31" t="s">
        <v>948</v>
      </c>
      <c r="E62" s="31" t="s">
        <v>528</v>
      </c>
      <c r="F62" s="84">
        <v>43760</v>
      </c>
      <c r="G62" s="32">
        <v>8.2200000000000006</v>
      </c>
      <c r="H62" s="32" t="s">
        <v>324</v>
      </c>
    </row>
    <row r="63" spans="1:28" customFormat="1" ht="15" customHeight="1">
      <c r="A63" s="83">
        <v>45546</v>
      </c>
      <c r="B63" s="32">
        <v>531913</v>
      </c>
      <c r="C63" s="31" t="s">
        <v>936</v>
      </c>
      <c r="D63" s="31" t="s">
        <v>948</v>
      </c>
      <c r="E63" s="31" t="s">
        <v>527</v>
      </c>
      <c r="F63" s="84">
        <v>43760</v>
      </c>
      <c r="G63" s="32">
        <v>8.16</v>
      </c>
      <c r="H63" s="32" t="s">
        <v>324</v>
      </c>
    </row>
    <row r="64" spans="1:28" customFormat="1" ht="15" customHeight="1">
      <c r="A64" s="83">
        <v>45546</v>
      </c>
      <c r="B64" s="32">
        <v>531913</v>
      </c>
      <c r="C64" s="31" t="s">
        <v>936</v>
      </c>
      <c r="D64" s="31" t="s">
        <v>1087</v>
      </c>
      <c r="E64" s="31" t="s">
        <v>528</v>
      </c>
      <c r="F64" s="84">
        <v>32000</v>
      </c>
      <c r="G64" s="32">
        <v>8.3000000000000007</v>
      </c>
      <c r="H64" s="32" t="s">
        <v>324</v>
      </c>
    </row>
    <row r="65" spans="1:8" customFormat="1" ht="15" customHeight="1">
      <c r="A65" s="83">
        <v>45546</v>
      </c>
      <c r="B65" s="32">
        <v>531913</v>
      </c>
      <c r="C65" s="31" t="s">
        <v>936</v>
      </c>
      <c r="D65" s="31" t="s">
        <v>1088</v>
      </c>
      <c r="E65" s="31" t="s">
        <v>527</v>
      </c>
      <c r="F65" s="84">
        <v>30542</v>
      </c>
      <c r="G65" s="32">
        <v>7.85</v>
      </c>
      <c r="H65" s="32" t="s">
        <v>324</v>
      </c>
    </row>
    <row r="66" spans="1:8" customFormat="1" ht="15" customHeight="1">
      <c r="A66" s="83">
        <v>45546</v>
      </c>
      <c r="B66" s="32">
        <v>505336</v>
      </c>
      <c r="C66" s="31" t="s">
        <v>1011</v>
      </c>
      <c r="D66" s="31" t="s">
        <v>1089</v>
      </c>
      <c r="E66" s="31" t="s">
        <v>528</v>
      </c>
      <c r="F66" s="84">
        <v>70100</v>
      </c>
      <c r="G66" s="32">
        <v>60.18</v>
      </c>
      <c r="H66" s="32" t="s">
        <v>324</v>
      </c>
    </row>
    <row r="67" spans="1:8" customFormat="1" ht="15" customHeight="1">
      <c r="A67" s="83">
        <v>45546</v>
      </c>
      <c r="B67" s="32">
        <v>500202</v>
      </c>
      <c r="C67" s="31" t="s">
        <v>1012</v>
      </c>
      <c r="D67" s="31" t="s">
        <v>1090</v>
      </c>
      <c r="E67" s="31" t="s">
        <v>528</v>
      </c>
      <c r="F67" s="84">
        <v>125050</v>
      </c>
      <c r="G67" s="32">
        <v>10.77</v>
      </c>
      <c r="H67" s="32" t="s">
        <v>324</v>
      </c>
    </row>
    <row r="68" spans="1:8" customFormat="1" ht="15" customHeight="1">
      <c r="A68" s="83">
        <v>45546</v>
      </c>
      <c r="B68" s="32">
        <v>500202</v>
      </c>
      <c r="C68" s="31" t="s">
        <v>1012</v>
      </c>
      <c r="D68" s="31" t="s">
        <v>1091</v>
      </c>
      <c r="E68" s="31" t="s">
        <v>528</v>
      </c>
      <c r="F68" s="84">
        <v>119790</v>
      </c>
      <c r="G68" s="32">
        <v>10.56</v>
      </c>
      <c r="H68" s="32" t="s">
        <v>324</v>
      </c>
    </row>
    <row r="69" spans="1:8" customFormat="1" ht="15" customHeight="1">
      <c r="A69" s="83">
        <v>45546</v>
      </c>
      <c r="B69" s="32">
        <v>500202</v>
      </c>
      <c r="C69" s="31" t="s">
        <v>1012</v>
      </c>
      <c r="D69" s="31" t="s">
        <v>1013</v>
      </c>
      <c r="E69" s="31" t="s">
        <v>528</v>
      </c>
      <c r="F69" s="84">
        <v>75000</v>
      </c>
      <c r="G69" s="32">
        <v>10.93</v>
      </c>
      <c r="H69" s="32" t="s">
        <v>324</v>
      </c>
    </row>
    <row r="70" spans="1:8" customFormat="1" ht="15" customHeight="1">
      <c r="A70" s="83">
        <v>45546</v>
      </c>
      <c r="B70" s="32">
        <v>541983</v>
      </c>
      <c r="C70" s="31" t="s">
        <v>982</v>
      </c>
      <c r="D70" s="31" t="s">
        <v>1092</v>
      </c>
      <c r="E70" s="31" t="s">
        <v>528</v>
      </c>
      <c r="F70" s="84">
        <v>143000</v>
      </c>
      <c r="G70" s="32">
        <v>18.25</v>
      </c>
      <c r="H70" s="32" t="s">
        <v>324</v>
      </c>
    </row>
    <row r="71" spans="1:8" customFormat="1" ht="15" customHeight="1">
      <c r="A71" s="83">
        <v>45546</v>
      </c>
      <c r="B71" s="32">
        <v>514312</v>
      </c>
      <c r="C71" s="31" t="s">
        <v>1014</v>
      </c>
      <c r="D71" s="31" t="s">
        <v>1093</v>
      </c>
      <c r="E71" s="31" t="s">
        <v>527</v>
      </c>
      <c r="F71" s="84">
        <v>58913</v>
      </c>
      <c r="G71" s="32">
        <v>39.04</v>
      </c>
      <c r="H71" s="32" t="s">
        <v>324</v>
      </c>
    </row>
    <row r="72" spans="1:8" customFormat="1" ht="15" customHeight="1">
      <c r="A72" s="83">
        <v>45546</v>
      </c>
      <c r="B72" s="32">
        <v>532741</v>
      </c>
      <c r="C72" s="31" t="s">
        <v>1094</v>
      </c>
      <c r="D72" s="31" t="s">
        <v>1095</v>
      </c>
      <c r="E72" s="31" t="s">
        <v>528</v>
      </c>
      <c r="F72" s="84">
        <v>1000000</v>
      </c>
      <c r="G72" s="32">
        <v>603.78</v>
      </c>
      <c r="H72" s="32" t="s">
        <v>324</v>
      </c>
    </row>
    <row r="73" spans="1:8" customFormat="1" ht="15" customHeight="1">
      <c r="A73" s="83">
        <v>45546</v>
      </c>
      <c r="B73" s="32">
        <v>532741</v>
      </c>
      <c r="C73" s="31" t="s">
        <v>1094</v>
      </c>
      <c r="D73" s="31" t="s">
        <v>948</v>
      </c>
      <c r="E73" s="31" t="s">
        <v>528</v>
      </c>
      <c r="F73" s="84">
        <v>121881</v>
      </c>
      <c r="G73" s="32">
        <v>600.94000000000005</v>
      </c>
      <c r="H73" s="32" t="s">
        <v>324</v>
      </c>
    </row>
    <row r="74" spans="1:8" customFormat="1" ht="15" customHeight="1">
      <c r="A74" s="83">
        <v>45546</v>
      </c>
      <c r="B74" s="32">
        <v>532741</v>
      </c>
      <c r="C74" s="31" t="s">
        <v>1094</v>
      </c>
      <c r="D74" s="31" t="s">
        <v>948</v>
      </c>
      <c r="E74" s="31" t="s">
        <v>527</v>
      </c>
      <c r="F74" s="84">
        <v>174071</v>
      </c>
      <c r="G74" s="32">
        <v>601.36</v>
      </c>
      <c r="H74" s="32" t="s">
        <v>324</v>
      </c>
    </row>
    <row r="75" spans="1:8" customFormat="1" ht="15" customHeight="1">
      <c r="A75" s="83">
        <v>45546</v>
      </c>
      <c r="B75" s="32">
        <v>532741</v>
      </c>
      <c r="C75" s="31" t="s">
        <v>1094</v>
      </c>
      <c r="D75" s="31" t="s">
        <v>1096</v>
      </c>
      <c r="E75" s="31" t="s">
        <v>528</v>
      </c>
      <c r="F75" s="84">
        <v>1000000</v>
      </c>
      <c r="G75" s="32">
        <v>601.91999999999996</v>
      </c>
      <c r="H75" s="32" t="s">
        <v>324</v>
      </c>
    </row>
    <row r="76" spans="1:8" customFormat="1" ht="15" customHeight="1">
      <c r="A76" s="83">
        <v>45546</v>
      </c>
      <c r="B76" s="32">
        <v>532741</v>
      </c>
      <c r="C76" s="31" t="s">
        <v>1094</v>
      </c>
      <c r="D76" s="31" t="s">
        <v>1097</v>
      </c>
      <c r="E76" s="31" t="s">
        <v>527</v>
      </c>
      <c r="F76" s="84">
        <v>250000</v>
      </c>
      <c r="G76" s="32">
        <v>600</v>
      </c>
      <c r="H76" s="32" t="s">
        <v>324</v>
      </c>
    </row>
    <row r="77" spans="1:8" customFormat="1" ht="15" customHeight="1">
      <c r="A77" s="83">
        <v>45546</v>
      </c>
      <c r="B77" s="32">
        <v>532741</v>
      </c>
      <c r="C77" s="31" t="s">
        <v>1094</v>
      </c>
      <c r="D77" s="31" t="s">
        <v>1098</v>
      </c>
      <c r="E77" s="31" t="s">
        <v>527</v>
      </c>
      <c r="F77" s="84">
        <v>8156</v>
      </c>
      <c r="G77" s="32">
        <v>597.97</v>
      </c>
      <c r="H77" s="32" t="s">
        <v>324</v>
      </c>
    </row>
    <row r="78" spans="1:8" customFormat="1" ht="15" customHeight="1">
      <c r="A78" s="83">
        <v>45546</v>
      </c>
      <c r="B78" s="32">
        <v>532741</v>
      </c>
      <c r="C78" s="31" t="s">
        <v>1094</v>
      </c>
      <c r="D78" s="31" t="s">
        <v>1098</v>
      </c>
      <c r="E78" s="31" t="s">
        <v>528</v>
      </c>
      <c r="F78" s="84">
        <v>206356</v>
      </c>
      <c r="G78" s="32">
        <v>597</v>
      </c>
      <c r="H78" s="32" t="s">
        <v>324</v>
      </c>
    </row>
    <row r="79" spans="1:8" customFormat="1" ht="15" customHeight="1">
      <c r="A79" s="83">
        <v>45546</v>
      </c>
      <c r="B79" s="32">
        <v>532741</v>
      </c>
      <c r="C79" s="31" t="s">
        <v>1094</v>
      </c>
      <c r="D79" s="31" t="s">
        <v>1099</v>
      </c>
      <c r="E79" s="31" t="s">
        <v>527</v>
      </c>
      <c r="F79" s="84">
        <v>616901</v>
      </c>
      <c r="G79" s="32">
        <v>597.66</v>
      </c>
      <c r="H79" s="32" t="s">
        <v>324</v>
      </c>
    </row>
    <row r="80" spans="1:8" customFormat="1" ht="15" customHeight="1">
      <c r="A80" s="83">
        <v>45546</v>
      </c>
      <c r="B80" s="32">
        <v>532741</v>
      </c>
      <c r="C80" s="31" t="s">
        <v>1094</v>
      </c>
      <c r="D80" s="31" t="s">
        <v>1067</v>
      </c>
      <c r="E80" s="31" t="s">
        <v>527</v>
      </c>
      <c r="F80" s="84">
        <v>221620</v>
      </c>
      <c r="G80" s="32">
        <v>602.16</v>
      </c>
      <c r="H80" s="32" t="s">
        <v>324</v>
      </c>
    </row>
    <row r="81" spans="1:8" customFormat="1" ht="15" customHeight="1">
      <c r="A81" s="83">
        <v>45546</v>
      </c>
      <c r="B81" s="32">
        <v>532741</v>
      </c>
      <c r="C81" s="31" t="s">
        <v>1094</v>
      </c>
      <c r="D81" s="31" t="s">
        <v>987</v>
      </c>
      <c r="E81" s="31" t="s">
        <v>527</v>
      </c>
      <c r="F81" s="84">
        <v>307154</v>
      </c>
      <c r="G81" s="32">
        <v>603.29999999999995</v>
      </c>
      <c r="H81" s="32" t="s">
        <v>324</v>
      </c>
    </row>
    <row r="82" spans="1:8" customFormat="1" ht="15" customHeight="1">
      <c r="A82" s="83">
        <v>45546</v>
      </c>
      <c r="B82" s="32">
        <v>532741</v>
      </c>
      <c r="C82" s="31" t="s">
        <v>1094</v>
      </c>
      <c r="D82" s="31" t="s">
        <v>1067</v>
      </c>
      <c r="E82" s="31" t="s">
        <v>528</v>
      </c>
      <c r="F82" s="84">
        <v>99505</v>
      </c>
      <c r="G82" s="32">
        <v>599.72</v>
      </c>
      <c r="H82" s="32" t="s">
        <v>324</v>
      </c>
    </row>
    <row r="83" spans="1:8" customFormat="1" ht="15" customHeight="1">
      <c r="A83" s="83">
        <v>45546</v>
      </c>
      <c r="B83" s="32">
        <v>532741</v>
      </c>
      <c r="C83" s="31" t="s">
        <v>1094</v>
      </c>
      <c r="D83" s="31" t="s">
        <v>987</v>
      </c>
      <c r="E83" s="31" t="s">
        <v>528</v>
      </c>
      <c r="F83" s="84">
        <v>107154</v>
      </c>
      <c r="G83" s="32">
        <v>600.27</v>
      </c>
      <c r="H83" s="32" t="s">
        <v>324</v>
      </c>
    </row>
    <row r="84" spans="1:8" customFormat="1" ht="15" customHeight="1">
      <c r="A84" s="83">
        <v>45546</v>
      </c>
      <c r="B84" s="32">
        <v>532741</v>
      </c>
      <c r="C84" s="31" t="s">
        <v>1094</v>
      </c>
      <c r="D84" s="31" t="s">
        <v>1013</v>
      </c>
      <c r="E84" s="31" t="s">
        <v>528</v>
      </c>
      <c r="F84" s="84">
        <v>236511</v>
      </c>
      <c r="G84" s="32">
        <v>600.51</v>
      </c>
      <c r="H84" s="32" t="s">
        <v>324</v>
      </c>
    </row>
    <row r="85" spans="1:8" customFormat="1" ht="15" customHeight="1">
      <c r="A85" s="83">
        <v>45546</v>
      </c>
      <c r="B85" s="32">
        <v>532741</v>
      </c>
      <c r="C85" s="31" t="s">
        <v>1094</v>
      </c>
      <c r="D85" s="31" t="s">
        <v>1013</v>
      </c>
      <c r="E85" s="31" t="s">
        <v>527</v>
      </c>
      <c r="F85" s="84">
        <v>488511</v>
      </c>
      <c r="G85" s="32">
        <v>603.02</v>
      </c>
      <c r="H85" s="32" t="s">
        <v>324</v>
      </c>
    </row>
    <row r="86" spans="1:8" customFormat="1" ht="15" customHeight="1">
      <c r="A86" s="83">
        <v>45546</v>
      </c>
      <c r="B86" s="32">
        <v>532741</v>
      </c>
      <c r="C86" s="31" t="s">
        <v>1094</v>
      </c>
      <c r="D86" s="31" t="s">
        <v>1100</v>
      </c>
      <c r="E86" s="31" t="s">
        <v>527</v>
      </c>
      <c r="F86" s="84">
        <v>184004</v>
      </c>
      <c r="G86" s="32">
        <v>602.12</v>
      </c>
      <c r="H86" s="32" t="s">
        <v>324</v>
      </c>
    </row>
    <row r="87" spans="1:8" customFormat="1" ht="15" customHeight="1">
      <c r="A87" s="83">
        <v>45546</v>
      </c>
      <c r="B87" s="32">
        <v>532741</v>
      </c>
      <c r="C87" s="31" t="s">
        <v>1094</v>
      </c>
      <c r="D87" s="31" t="s">
        <v>1100</v>
      </c>
      <c r="E87" s="31" t="s">
        <v>528</v>
      </c>
      <c r="F87" s="84">
        <v>104004</v>
      </c>
      <c r="G87" s="32">
        <v>598.24</v>
      </c>
      <c r="H87" s="32" t="s">
        <v>324</v>
      </c>
    </row>
    <row r="88" spans="1:8" customFormat="1" ht="15" customHeight="1">
      <c r="A88" s="83">
        <v>45546</v>
      </c>
      <c r="B88" s="32">
        <v>526409</v>
      </c>
      <c r="C88" s="31" t="s">
        <v>1101</v>
      </c>
      <c r="D88" s="31" t="s">
        <v>872</v>
      </c>
      <c r="E88" s="31" t="s">
        <v>527</v>
      </c>
      <c r="F88" s="84">
        <v>500000</v>
      </c>
      <c r="G88" s="32">
        <v>20.92</v>
      </c>
      <c r="H88" s="32" t="s">
        <v>324</v>
      </c>
    </row>
    <row r="89" spans="1:8" customFormat="1" ht="15" customHeight="1">
      <c r="A89" s="83">
        <v>45546</v>
      </c>
      <c r="B89" s="32">
        <v>526409</v>
      </c>
      <c r="C89" s="31" t="s">
        <v>1101</v>
      </c>
      <c r="D89" s="31" t="s">
        <v>872</v>
      </c>
      <c r="E89" s="31" t="s">
        <v>528</v>
      </c>
      <c r="F89" s="84">
        <v>50000</v>
      </c>
      <c r="G89" s="32">
        <v>20.92</v>
      </c>
      <c r="H89" s="32" t="s">
        <v>324</v>
      </c>
    </row>
    <row r="90" spans="1:8" customFormat="1" ht="15" customHeight="1">
      <c r="A90" s="83">
        <v>45546</v>
      </c>
      <c r="B90" s="32">
        <v>526409</v>
      </c>
      <c r="C90" s="31" t="s">
        <v>1101</v>
      </c>
      <c r="D90" s="31" t="s">
        <v>1102</v>
      </c>
      <c r="E90" s="31" t="s">
        <v>528</v>
      </c>
      <c r="F90" s="84">
        <v>550000</v>
      </c>
      <c r="G90" s="32">
        <v>20.92</v>
      </c>
      <c r="H90" s="32" t="s">
        <v>324</v>
      </c>
    </row>
    <row r="91" spans="1:8" customFormat="1" ht="15" customHeight="1">
      <c r="A91" s="83">
        <v>45546</v>
      </c>
      <c r="B91" s="32">
        <v>526409</v>
      </c>
      <c r="C91" s="31" t="s">
        <v>1101</v>
      </c>
      <c r="D91" s="31" t="s">
        <v>1103</v>
      </c>
      <c r="E91" s="31" t="s">
        <v>528</v>
      </c>
      <c r="F91" s="84">
        <v>749212</v>
      </c>
      <c r="G91" s="32">
        <v>20.92</v>
      </c>
      <c r="H91" s="32" t="s">
        <v>324</v>
      </c>
    </row>
    <row r="92" spans="1:8" customFormat="1" ht="15" customHeight="1">
      <c r="A92" s="83">
        <v>45546</v>
      </c>
      <c r="B92" s="32">
        <v>526409</v>
      </c>
      <c r="C92" s="31" t="s">
        <v>1101</v>
      </c>
      <c r="D92" s="31" t="s">
        <v>1103</v>
      </c>
      <c r="E92" s="31" t="s">
        <v>527</v>
      </c>
      <c r="F92" s="84">
        <v>400000</v>
      </c>
      <c r="G92" s="32">
        <v>20.92</v>
      </c>
      <c r="H92" s="32" t="s">
        <v>324</v>
      </c>
    </row>
    <row r="93" spans="1:8" customFormat="1" ht="15" customHeight="1">
      <c r="A93" s="83">
        <v>45546</v>
      </c>
      <c r="B93" s="32">
        <v>511728</v>
      </c>
      <c r="C93" s="31" t="s">
        <v>1104</v>
      </c>
      <c r="D93" s="31" t="s">
        <v>1105</v>
      </c>
      <c r="E93" s="31" t="s">
        <v>527</v>
      </c>
      <c r="F93" s="84">
        <v>30777</v>
      </c>
      <c r="G93" s="32">
        <v>36.5</v>
      </c>
      <c r="H93" s="32" t="s">
        <v>324</v>
      </c>
    </row>
    <row r="94" spans="1:8" customFormat="1" ht="15" customHeight="1">
      <c r="A94" s="83">
        <v>45546</v>
      </c>
      <c r="B94" s="32">
        <v>514060</v>
      </c>
      <c r="C94" s="31" t="s">
        <v>1106</v>
      </c>
      <c r="D94" s="31" t="s">
        <v>1107</v>
      </c>
      <c r="E94" s="31" t="s">
        <v>528</v>
      </c>
      <c r="F94" s="84">
        <v>500000</v>
      </c>
      <c r="G94" s="32">
        <v>19.93</v>
      </c>
      <c r="H94" s="32" t="s">
        <v>324</v>
      </c>
    </row>
    <row r="95" spans="1:8" customFormat="1" ht="15" customHeight="1">
      <c r="A95" s="83">
        <v>45546</v>
      </c>
      <c r="B95" s="32">
        <v>514060</v>
      </c>
      <c r="C95" s="31" t="s">
        <v>1106</v>
      </c>
      <c r="D95" s="31" t="s">
        <v>956</v>
      </c>
      <c r="E95" s="31" t="s">
        <v>527</v>
      </c>
      <c r="F95" s="84">
        <v>650000</v>
      </c>
      <c r="G95" s="32">
        <v>19.93</v>
      </c>
      <c r="H95" s="32" t="s">
        <v>324</v>
      </c>
    </row>
    <row r="96" spans="1:8" customFormat="1" ht="15" customHeight="1">
      <c r="A96" s="83">
        <v>45546</v>
      </c>
      <c r="B96" s="32">
        <v>514060</v>
      </c>
      <c r="C96" s="31" t="s">
        <v>1106</v>
      </c>
      <c r="D96" s="31" t="s">
        <v>1108</v>
      </c>
      <c r="E96" s="31" t="s">
        <v>528</v>
      </c>
      <c r="F96" s="84">
        <v>122285</v>
      </c>
      <c r="G96" s="32">
        <v>19.93</v>
      </c>
      <c r="H96" s="32" t="s">
        <v>324</v>
      </c>
    </row>
    <row r="97" spans="1:8" customFormat="1" ht="15" customHeight="1">
      <c r="A97" s="83">
        <v>45546</v>
      </c>
      <c r="B97" s="32">
        <v>544248</v>
      </c>
      <c r="C97" s="31" t="s">
        <v>1109</v>
      </c>
      <c r="D97" s="31" t="s">
        <v>1006</v>
      </c>
      <c r="E97" s="31" t="s">
        <v>527</v>
      </c>
      <c r="F97" s="84">
        <v>198000</v>
      </c>
      <c r="G97" s="32">
        <v>300.83</v>
      </c>
      <c r="H97" s="32" t="s">
        <v>324</v>
      </c>
    </row>
    <row r="98" spans="1:8" customFormat="1" ht="15" customHeight="1">
      <c r="A98" s="83">
        <v>45546</v>
      </c>
      <c r="B98" s="32">
        <v>544248</v>
      </c>
      <c r="C98" s="31" t="s">
        <v>1109</v>
      </c>
      <c r="D98" s="31" t="s">
        <v>1110</v>
      </c>
      <c r="E98" s="31" t="s">
        <v>527</v>
      </c>
      <c r="F98" s="84">
        <v>150000</v>
      </c>
      <c r="G98" s="32">
        <v>285</v>
      </c>
      <c r="H98" s="32" t="s">
        <v>324</v>
      </c>
    </row>
    <row r="99" spans="1:8" customFormat="1" ht="15" customHeight="1">
      <c r="A99" s="83">
        <v>45546</v>
      </c>
      <c r="B99" s="32">
        <v>544248</v>
      </c>
      <c r="C99" s="31" t="s">
        <v>1109</v>
      </c>
      <c r="D99" s="31" t="s">
        <v>1111</v>
      </c>
      <c r="E99" s="31" t="s">
        <v>527</v>
      </c>
      <c r="F99" s="84">
        <v>426000</v>
      </c>
      <c r="G99" s="32">
        <v>300.18</v>
      </c>
      <c r="H99" s="32" t="s">
        <v>324</v>
      </c>
    </row>
    <row r="100" spans="1:8" customFormat="1" ht="15" customHeight="1">
      <c r="A100" s="83">
        <v>45546</v>
      </c>
      <c r="B100" s="32">
        <v>523373</v>
      </c>
      <c r="C100" s="31" t="s">
        <v>1112</v>
      </c>
      <c r="D100" s="31" t="s">
        <v>872</v>
      </c>
      <c r="E100" s="31" t="s">
        <v>527</v>
      </c>
      <c r="F100" s="84">
        <v>20564</v>
      </c>
      <c r="G100" s="32">
        <v>129</v>
      </c>
      <c r="H100" s="32" t="s">
        <v>324</v>
      </c>
    </row>
    <row r="101" spans="1:8" customFormat="1" ht="15" customHeight="1">
      <c r="A101" s="83">
        <v>45546</v>
      </c>
      <c r="B101" s="32">
        <v>523373</v>
      </c>
      <c r="C101" s="31" t="s">
        <v>1112</v>
      </c>
      <c r="D101" s="31" t="s">
        <v>872</v>
      </c>
      <c r="E101" s="31" t="s">
        <v>528</v>
      </c>
      <c r="F101" s="84">
        <v>33969</v>
      </c>
      <c r="G101" s="32">
        <v>128.96</v>
      </c>
      <c r="H101" s="32" t="s">
        <v>324</v>
      </c>
    </row>
    <row r="102" spans="1:8" customFormat="1" ht="15" customHeight="1">
      <c r="A102" s="83">
        <v>45546</v>
      </c>
      <c r="B102" s="32">
        <v>523373</v>
      </c>
      <c r="C102" s="31" t="s">
        <v>1112</v>
      </c>
      <c r="D102" s="31" t="s">
        <v>1113</v>
      </c>
      <c r="E102" s="31" t="s">
        <v>527</v>
      </c>
      <c r="F102" s="84">
        <v>20000</v>
      </c>
      <c r="G102" s="32">
        <v>128.94999999999999</v>
      </c>
      <c r="H102" s="32" t="s">
        <v>324</v>
      </c>
    </row>
    <row r="103" spans="1:8" customFormat="1" ht="15" customHeight="1">
      <c r="A103" s="83">
        <v>45546</v>
      </c>
      <c r="B103" s="32">
        <v>517431</v>
      </c>
      <c r="C103" s="31" t="s">
        <v>1114</v>
      </c>
      <c r="D103" s="31" t="s">
        <v>1115</v>
      </c>
      <c r="E103" s="31" t="s">
        <v>528</v>
      </c>
      <c r="F103" s="84">
        <v>355000</v>
      </c>
      <c r="G103" s="32">
        <v>29.68</v>
      </c>
      <c r="H103" s="32" t="s">
        <v>324</v>
      </c>
    </row>
    <row r="104" spans="1:8" customFormat="1" ht="15" customHeight="1">
      <c r="A104" s="83">
        <v>45546</v>
      </c>
      <c r="B104" s="32">
        <v>517431</v>
      </c>
      <c r="C104" s="31" t="s">
        <v>1114</v>
      </c>
      <c r="D104" s="31" t="s">
        <v>1116</v>
      </c>
      <c r="E104" s="31" t="s">
        <v>527</v>
      </c>
      <c r="F104" s="84">
        <v>30000</v>
      </c>
      <c r="G104" s="32">
        <v>29.68</v>
      </c>
      <c r="H104" s="32" t="s">
        <v>324</v>
      </c>
    </row>
    <row r="105" spans="1:8" customFormat="1" ht="15" customHeight="1">
      <c r="A105" s="83">
        <v>45546</v>
      </c>
      <c r="B105" s="32">
        <v>517431</v>
      </c>
      <c r="C105" s="31" t="s">
        <v>1114</v>
      </c>
      <c r="D105" s="31" t="s">
        <v>1117</v>
      </c>
      <c r="E105" s="31" t="s">
        <v>527</v>
      </c>
      <c r="F105" s="84">
        <v>70000</v>
      </c>
      <c r="G105" s="32">
        <v>29.68</v>
      </c>
      <c r="H105" s="32" t="s">
        <v>324</v>
      </c>
    </row>
    <row r="106" spans="1:8" customFormat="1" ht="15" customHeight="1">
      <c r="A106" s="83">
        <v>45546</v>
      </c>
      <c r="B106" s="32">
        <v>517431</v>
      </c>
      <c r="C106" s="31" t="s">
        <v>1114</v>
      </c>
      <c r="D106" s="31" t="s">
        <v>1118</v>
      </c>
      <c r="E106" s="31" t="s">
        <v>527</v>
      </c>
      <c r="F106" s="84">
        <v>30000</v>
      </c>
      <c r="G106" s="32">
        <v>29.68</v>
      </c>
      <c r="H106" s="32" t="s">
        <v>324</v>
      </c>
    </row>
    <row r="107" spans="1:8" customFormat="1" ht="15" customHeight="1">
      <c r="A107" s="83">
        <v>45546</v>
      </c>
      <c r="B107" s="32">
        <v>517431</v>
      </c>
      <c r="C107" s="31" t="s">
        <v>1114</v>
      </c>
      <c r="D107" s="31" t="s">
        <v>1119</v>
      </c>
      <c r="E107" s="31" t="s">
        <v>527</v>
      </c>
      <c r="F107" s="84">
        <v>20000</v>
      </c>
      <c r="G107" s="32">
        <v>29.68</v>
      </c>
      <c r="H107" s="32" t="s">
        <v>324</v>
      </c>
    </row>
    <row r="108" spans="1:8" customFormat="1" ht="15" customHeight="1">
      <c r="A108" s="83">
        <v>45546</v>
      </c>
      <c r="B108" s="32">
        <v>517431</v>
      </c>
      <c r="C108" s="31" t="s">
        <v>1114</v>
      </c>
      <c r="D108" s="31" t="s">
        <v>1120</v>
      </c>
      <c r="E108" s="31" t="s">
        <v>527</v>
      </c>
      <c r="F108" s="84">
        <v>50000</v>
      </c>
      <c r="G108" s="32">
        <v>29.68</v>
      </c>
      <c r="H108" s="32" t="s">
        <v>324</v>
      </c>
    </row>
    <row r="109" spans="1:8" customFormat="1" ht="15" customHeight="1">
      <c r="A109" s="83">
        <v>45546</v>
      </c>
      <c r="B109" s="32">
        <v>517431</v>
      </c>
      <c r="C109" s="31" t="s">
        <v>1114</v>
      </c>
      <c r="D109" s="31" t="s">
        <v>1121</v>
      </c>
      <c r="E109" s="31" t="s">
        <v>527</v>
      </c>
      <c r="F109" s="84">
        <v>30000</v>
      </c>
      <c r="G109" s="32">
        <v>29.68</v>
      </c>
      <c r="H109" s="32" t="s">
        <v>324</v>
      </c>
    </row>
    <row r="110" spans="1:8" customFormat="1" ht="15" customHeight="1">
      <c r="A110" s="83">
        <v>45546</v>
      </c>
      <c r="B110" s="32">
        <v>517431</v>
      </c>
      <c r="C110" s="31" t="s">
        <v>1114</v>
      </c>
      <c r="D110" s="31" t="s">
        <v>1122</v>
      </c>
      <c r="E110" s="31" t="s">
        <v>527</v>
      </c>
      <c r="F110" s="84">
        <v>75000</v>
      </c>
      <c r="G110" s="32">
        <v>29.68</v>
      </c>
      <c r="H110" s="32" t="s">
        <v>324</v>
      </c>
    </row>
    <row r="111" spans="1:8" customFormat="1" ht="15" customHeight="1">
      <c r="A111" s="83">
        <v>45546</v>
      </c>
      <c r="B111" s="32">
        <v>531494</v>
      </c>
      <c r="C111" s="31" t="s">
        <v>1015</v>
      </c>
      <c r="D111" s="31" t="s">
        <v>1123</v>
      </c>
      <c r="E111" s="31" t="s">
        <v>527</v>
      </c>
      <c r="F111" s="84">
        <v>2000000</v>
      </c>
      <c r="G111" s="32">
        <v>14.84</v>
      </c>
      <c r="H111" s="32" t="s">
        <v>324</v>
      </c>
    </row>
    <row r="112" spans="1:8" customFormat="1" ht="15" customHeight="1">
      <c r="A112" s="83">
        <v>45546</v>
      </c>
      <c r="B112" s="32">
        <v>531494</v>
      </c>
      <c r="C112" s="31" t="s">
        <v>1015</v>
      </c>
      <c r="D112" s="31" t="s">
        <v>1016</v>
      </c>
      <c r="E112" s="31" t="s">
        <v>527</v>
      </c>
      <c r="F112" s="84">
        <v>2500000</v>
      </c>
      <c r="G112" s="32">
        <v>14.84</v>
      </c>
      <c r="H112" s="32" t="s">
        <v>324</v>
      </c>
    </row>
    <row r="113" spans="1:8" customFormat="1" ht="15" customHeight="1">
      <c r="A113" s="83">
        <v>45546</v>
      </c>
      <c r="B113" s="32">
        <v>531494</v>
      </c>
      <c r="C113" s="31" t="s">
        <v>1015</v>
      </c>
      <c r="D113" s="31" t="s">
        <v>1017</v>
      </c>
      <c r="E113" s="31" t="s">
        <v>528</v>
      </c>
      <c r="F113" s="84">
        <v>2300000</v>
      </c>
      <c r="G113" s="32">
        <v>14.84</v>
      </c>
      <c r="H113" s="32" t="s">
        <v>324</v>
      </c>
    </row>
    <row r="114" spans="1:8" customFormat="1" ht="15" customHeight="1">
      <c r="A114" s="83">
        <v>45546</v>
      </c>
      <c r="B114" s="32">
        <v>523242</v>
      </c>
      <c r="C114" s="31" t="s">
        <v>1124</v>
      </c>
      <c r="D114" s="31" t="s">
        <v>1125</v>
      </c>
      <c r="E114" s="31" t="s">
        <v>528</v>
      </c>
      <c r="F114" s="84">
        <v>160000</v>
      </c>
      <c r="G114" s="32">
        <v>16.61</v>
      </c>
      <c r="H114" s="32" t="s">
        <v>324</v>
      </c>
    </row>
    <row r="115" spans="1:8" customFormat="1" ht="15" customHeight="1">
      <c r="A115" s="83">
        <v>45546</v>
      </c>
      <c r="B115" s="32">
        <v>532986</v>
      </c>
      <c r="C115" s="31" t="s">
        <v>1029</v>
      </c>
      <c r="D115" s="31" t="s">
        <v>1126</v>
      </c>
      <c r="E115" s="31" t="s">
        <v>528</v>
      </c>
      <c r="F115" s="84">
        <v>108431</v>
      </c>
      <c r="G115" s="32">
        <v>71.67</v>
      </c>
      <c r="H115" s="32" t="s">
        <v>324</v>
      </c>
    </row>
    <row r="116" spans="1:8" customFormat="1" ht="15" customHeight="1">
      <c r="A116" s="83">
        <v>45546</v>
      </c>
      <c r="B116" s="32">
        <v>532986</v>
      </c>
      <c r="C116" s="31" t="s">
        <v>1029</v>
      </c>
      <c r="D116" s="31" t="s">
        <v>1126</v>
      </c>
      <c r="E116" s="31" t="s">
        <v>527</v>
      </c>
      <c r="F116" s="84">
        <v>233014</v>
      </c>
      <c r="G116" s="32">
        <v>70.61</v>
      </c>
      <c r="H116" s="32" t="s">
        <v>324</v>
      </c>
    </row>
    <row r="117" spans="1:8" customFormat="1" ht="15" customHeight="1">
      <c r="A117" s="83">
        <v>45546</v>
      </c>
      <c r="B117" s="32">
        <v>514300</v>
      </c>
      <c r="C117" s="31" t="s">
        <v>1034</v>
      </c>
      <c r="D117" s="31" t="s">
        <v>1028</v>
      </c>
      <c r="E117" s="31" t="s">
        <v>528</v>
      </c>
      <c r="F117" s="84">
        <v>188245</v>
      </c>
      <c r="G117" s="32">
        <v>63.61</v>
      </c>
      <c r="H117" s="32" t="s">
        <v>324</v>
      </c>
    </row>
    <row r="118" spans="1:8" customFormat="1" ht="15" customHeight="1">
      <c r="A118" s="83">
        <v>45546</v>
      </c>
      <c r="B118" s="32">
        <v>514300</v>
      </c>
      <c r="C118" s="31" t="s">
        <v>1034</v>
      </c>
      <c r="D118" s="31" t="s">
        <v>1028</v>
      </c>
      <c r="E118" s="31" t="s">
        <v>527</v>
      </c>
      <c r="F118" s="84">
        <v>5245</v>
      </c>
      <c r="G118" s="32">
        <v>63.58</v>
      </c>
      <c r="H118" s="32" t="s">
        <v>324</v>
      </c>
    </row>
    <row r="119" spans="1:8" customFormat="1" ht="15" customHeight="1">
      <c r="A119" s="83">
        <v>45546</v>
      </c>
      <c r="B119" s="32">
        <v>530095</v>
      </c>
      <c r="C119" s="31" t="s">
        <v>984</v>
      </c>
      <c r="D119" s="31" t="s">
        <v>872</v>
      </c>
      <c r="E119" s="31" t="s">
        <v>528</v>
      </c>
      <c r="F119" s="84">
        <v>85478</v>
      </c>
      <c r="G119" s="32">
        <v>46.36</v>
      </c>
      <c r="H119" s="32" t="s">
        <v>324</v>
      </c>
    </row>
    <row r="120" spans="1:8" customFormat="1" ht="15" customHeight="1">
      <c r="A120" s="83">
        <v>45546</v>
      </c>
      <c r="B120" s="32">
        <v>530095</v>
      </c>
      <c r="C120" s="31" t="s">
        <v>984</v>
      </c>
      <c r="D120" s="31" t="s">
        <v>1127</v>
      </c>
      <c r="E120" s="31" t="s">
        <v>527</v>
      </c>
      <c r="F120" s="84">
        <v>20000</v>
      </c>
      <c r="G120" s="32">
        <v>46.36</v>
      </c>
      <c r="H120" s="32" t="s">
        <v>324</v>
      </c>
    </row>
    <row r="121" spans="1:8" customFormat="1" ht="15" customHeight="1">
      <c r="A121" s="83">
        <v>45546</v>
      </c>
      <c r="B121" s="32">
        <v>512591</v>
      </c>
      <c r="C121" s="31" t="s">
        <v>1128</v>
      </c>
      <c r="D121" s="31" t="s">
        <v>1129</v>
      </c>
      <c r="E121" s="31" t="s">
        <v>528</v>
      </c>
      <c r="F121" s="84">
        <v>350902</v>
      </c>
      <c r="G121" s="32">
        <v>15.85</v>
      </c>
      <c r="H121" s="32" t="s">
        <v>324</v>
      </c>
    </row>
    <row r="122" spans="1:8" customFormat="1" ht="15" customHeight="1">
      <c r="A122" s="83">
        <v>45546</v>
      </c>
      <c r="B122" s="32">
        <v>512591</v>
      </c>
      <c r="C122" s="31" t="s">
        <v>1128</v>
      </c>
      <c r="D122" s="31" t="s">
        <v>1129</v>
      </c>
      <c r="E122" s="31" t="s">
        <v>527</v>
      </c>
      <c r="F122" s="84">
        <v>108053</v>
      </c>
      <c r="G122" s="32">
        <v>15.44</v>
      </c>
      <c r="H122" s="32" t="s">
        <v>324</v>
      </c>
    </row>
    <row r="123" spans="1:8" customFormat="1" ht="15" customHeight="1">
      <c r="A123" s="83">
        <v>45546</v>
      </c>
      <c r="B123" s="32">
        <v>539495</v>
      </c>
      <c r="C123" s="31" t="s">
        <v>944</v>
      </c>
      <c r="D123" s="31" t="s">
        <v>1130</v>
      </c>
      <c r="E123" s="31" t="s">
        <v>527</v>
      </c>
      <c r="F123" s="84">
        <v>5184</v>
      </c>
      <c r="G123" s="32">
        <v>36.869999999999997</v>
      </c>
      <c r="H123" s="32" t="s">
        <v>324</v>
      </c>
    </row>
    <row r="124" spans="1:8" customFormat="1" ht="15" customHeight="1">
      <c r="A124" s="83">
        <v>45546</v>
      </c>
      <c r="B124" s="32">
        <v>539760</v>
      </c>
      <c r="C124" s="31" t="s">
        <v>1131</v>
      </c>
      <c r="D124" s="31" t="s">
        <v>1132</v>
      </c>
      <c r="E124" s="31" t="s">
        <v>528</v>
      </c>
      <c r="F124" s="84">
        <v>63191</v>
      </c>
      <c r="G124" s="32">
        <v>149.26</v>
      </c>
      <c r="H124" s="32" t="s">
        <v>324</v>
      </c>
    </row>
    <row r="125" spans="1:8" customFormat="1" ht="15" customHeight="1">
      <c r="A125" s="83">
        <v>45546</v>
      </c>
      <c r="B125" s="32">
        <v>512097</v>
      </c>
      <c r="C125" s="31" t="s">
        <v>1133</v>
      </c>
      <c r="D125" s="31" t="s">
        <v>1134</v>
      </c>
      <c r="E125" s="31" t="s">
        <v>527</v>
      </c>
      <c r="F125" s="84">
        <v>1500000</v>
      </c>
      <c r="G125" s="32">
        <v>0.49</v>
      </c>
      <c r="H125" s="32" t="s">
        <v>324</v>
      </c>
    </row>
    <row r="126" spans="1:8" customFormat="1" ht="15" customHeight="1">
      <c r="A126" s="83">
        <v>45546</v>
      </c>
      <c r="B126" s="32">
        <v>526544</v>
      </c>
      <c r="C126" s="31" t="s">
        <v>1018</v>
      </c>
      <c r="D126" s="31" t="s">
        <v>1135</v>
      </c>
      <c r="E126" s="31" t="s">
        <v>527</v>
      </c>
      <c r="F126" s="84">
        <v>1550000</v>
      </c>
      <c r="G126" s="32">
        <v>8.3699999999999992</v>
      </c>
      <c r="H126" s="32" t="s">
        <v>324</v>
      </c>
    </row>
    <row r="127" spans="1:8" customFormat="1" ht="15" customHeight="1">
      <c r="A127" s="83">
        <v>45546</v>
      </c>
      <c r="B127" s="32">
        <v>539584</v>
      </c>
      <c r="C127" s="31" t="s">
        <v>1136</v>
      </c>
      <c r="D127" s="31" t="s">
        <v>1137</v>
      </c>
      <c r="E127" s="31" t="s">
        <v>527</v>
      </c>
      <c r="F127" s="84">
        <v>880231</v>
      </c>
      <c r="G127" s="32">
        <v>0.73</v>
      </c>
      <c r="H127" s="32" t="s">
        <v>324</v>
      </c>
    </row>
    <row r="128" spans="1:8" customFormat="1" ht="15" customHeight="1">
      <c r="A128" s="83">
        <v>45546</v>
      </c>
      <c r="B128" s="32">
        <v>539217</v>
      </c>
      <c r="C128" s="31" t="s">
        <v>985</v>
      </c>
      <c r="D128" s="31" t="s">
        <v>986</v>
      </c>
      <c r="E128" s="31" t="s">
        <v>528</v>
      </c>
      <c r="F128" s="84">
        <v>7923285</v>
      </c>
      <c r="G128" s="32">
        <v>1.77</v>
      </c>
      <c r="H128" s="32" t="s">
        <v>324</v>
      </c>
    </row>
    <row r="129" spans="1:8" customFormat="1" ht="15" customHeight="1">
      <c r="A129" s="83">
        <v>45546</v>
      </c>
      <c r="B129" s="32">
        <v>539217</v>
      </c>
      <c r="C129" s="31" t="s">
        <v>985</v>
      </c>
      <c r="D129" s="31" t="s">
        <v>986</v>
      </c>
      <c r="E129" s="31" t="s">
        <v>527</v>
      </c>
      <c r="F129" s="84">
        <v>10000</v>
      </c>
      <c r="G129" s="32">
        <v>1.8</v>
      </c>
      <c r="H129" s="32" t="s">
        <v>324</v>
      </c>
    </row>
    <row r="130" spans="1:8" customFormat="1" ht="15" customHeight="1">
      <c r="A130" s="83">
        <v>45546</v>
      </c>
      <c r="B130" s="32">
        <v>540914</v>
      </c>
      <c r="C130" s="31" t="s">
        <v>926</v>
      </c>
      <c r="D130" s="31" t="s">
        <v>1138</v>
      </c>
      <c r="E130" s="31" t="s">
        <v>527</v>
      </c>
      <c r="F130" s="84">
        <v>235608</v>
      </c>
      <c r="G130" s="32">
        <v>12.9</v>
      </c>
      <c r="H130" s="32" t="s">
        <v>324</v>
      </c>
    </row>
    <row r="131" spans="1:8" customFormat="1" ht="15" customHeight="1">
      <c r="A131" s="83">
        <v>45546</v>
      </c>
      <c r="B131" s="32">
        <v>540914</v>
      </c>
      <c r="C131" s="31" t="s">
        <v>926</v>
      </c>
      <c r="D131" s="31" t="s">
        <v>1019</v>
      </c>
      <c r="E131" s="31" t="s">
        <v>527</v>
      </c>
      <c r="F131" s="84">
        <v>101885</v>
      </c>
      <c r="G131" s="32">
        <v>12.34</v>
      </c>
      <c r="H131" s="32" t="s">
        <v>324</v>
      </c>
    </row>
    <row r="132" spans="1:8" customFormat="1" ht="15" customHeight="1">
      <c r="A132" s="83">
        <v>45546</v>
      </c>
      <c r="B132" s="32">
        <v>540914</v>
      </c>
      <c r="C132" s="31" t="s">
        <v>926</v>
      </c>
      <c r="D132" s="31" t="s">
        <v>1139</v>
      </c>
      <c r="E132" s="31" t="s">
        <v>527</v>
      </c>
      <c r="F132" s="84">
        <v>73500</v>
      </c>
      <c r="G132" s="32">
        <v>12.55</v>
      </c>
      <c r="H132" s="32" t="s">
        <v>324</v>
      </c>
    </row>
    <row r="133" spans="1:8" customFormat="1" ht="15" customHeight="1">
      <c r="A133" s="83">
        <v>45546</v>
      </c>
      <c r="B133" s="32">
        <v>540914</v>
      </c>
      <c r="C133" s="31" t="s">
        <v>926</v>
      </c>
      <c r="D133" s="31" t="s">
        <v>1020</v>
      </c>
      <c r="E133" s="31" t="s">
        <v>527</v>
      </c>
      <c r="F133" s="84">
        <v>92906</v>
      </c>
      <c r="G133" s="32">
        <v>12.57</v>
      </c>
      <c r="H133" s="32" t="s">
        <v>324</v>
      </c>
    </row>
    <row r="134" spans="1:8" customFormat="1" ht="15" customHeight="1">
      <c r="A134" s="83">
        <v>45546</v>
      </c>
      <c r="B134" s="32">
        <v>540914</v>
      </c>
      <c r="C134" s="31" t="s">
        <v>926</v>
      </c>
      <c r="D134" s="31" t="s">
        <v>1140</v>
      </c>
      <c r="E134" s="31" t="s">
        <v>528</v>
      </c>
      <c r="F134" s="84">
        <v>66797</v>
      </c>
      <c r="G134" s="32">
        <v>13.26</v>
      </c>
      <c r="H134" s="32" t="s">
        <v>324</v>
      </c>
    </row>
    <row r="135" spans="1:8" customFormat="1" ht="15" customHeight="1">
      <c r="A135" s="83">
        <v>45546</v>
      </c>
      <c r="B135" s="32">
        <v>540914</v>
      </c>
      <c r="C135" s="31" t="s">
        <v>926</v>
      </c>
      <c r="D135" s="31" t="s">
        <v>1141</v>
      </c>
      <c r="E135" s="31" t="s">
        <v>528</v>
      </c>
      <c r="F135" s="84">
        <v>100000</v>
      </c>
      <c r="G135" s="32">
        <v>12.59</v>
      </c>
      <c r="H135" s="32" t="s">
        <v>324</v>
      </c>
    </row>
    <row r="136" spans="1:8" customFormat="1" ht="15" customHeight="1">
      <c r="A136" s="83">
        <v>45546</v>
      </c>
      <c r="B136" s="32">
        <v>538733</v>
      </c>
      <c r="C136" s="31" t="s">
        <v>1142</v>
      </c>
      <c r="D136" s="31" t="s">
        <v>1143</v>
      </c>
      <c r="E136" s="31" t="s">
        <v>528</v>
      </c>
      <c r="F136" s="84">
        <v>172885</v>
      </c>
      <c r="G136" s="32">
        <v>3.78</v>
      </c>
      <c r="H136" s="32" t="s">
        <v>324</v>
      </c>
    </row>
    <row r="137" spans="1:8" customFormat="1" ht="15" customHeight="1">
      <c r="A137" s="83">
        <v>45546</v>
      </c>
      <c r="B137" s="32">
        <v>538733</v>
      </c>
      <c r="C137" s="31" t="s">
        <v>1142</v>
      </c>
      <c r="D137" s="31" t="s">
        <v>1144</v>
      </c>
      <c r="E137" s="31" t="s">
        <v>527</v>
      </c>
      <c r="F137" s="84">
        <v>110000</v>
      </c>
      <c r="G137" s="32">
        <v>3.77</v>
      </c>
      <c r="H137" s="32" t="s">
        <v>324</v>
      </c>
    </row>
    <row r="138" spans="1:8" customFormat="1" ht="15" customHeight="1">
      <c r="A138" s="83">
        <v>45546</v>
      </c>
      <c r="B138" s="32">
        <v>543828</v>
      </c>
      <c r="C138" s="31" t="s">
        <v>1145</v>
      </c>
      <c r="D138" s="31" t="s">
        <v>872</v>
      </c>
      <c r="E138" s="31" t="s">
        <v>527</v>
      </c>
      <c r="F138" s="84">
        <v>209600</v>
      </c>
      <c r="G138" s="32">
        <v>261.45</v>
      </c>
      <c r="H138" s="32" t="s">
        <v>324</v>
      </c>
    </row>
    <row r="139" spans="1:8" customFormat="1" ht="15" customHeight="1">
      <c r="A139" s="83">
        <v>45546</v>
      </c>
      <c r="B139" s="32">
        <v>543274</v>
      </c>
      <c r="C139" s="31" t="s">
        <v>945</v>
      </c>
      <c r="D139" s="31" t="s">
        <v>1146</v>
      </c>
      <c r="E139" s="31" t="s">
        <v>527</v>
      </c>
      <c r="F139" s="84">
        <v>297450</v>
      </c>
      <c r="G139" s="32">
        <v>3.17</v>
      </c>
      <c r="H139" s="32" t="s">
        <v>324</v>
      </c>
    </row>
    <row r="140" spans="1:8" customFormat="1" ht="15" customHeight="1">
      <c r="A140" s="83">
        <v>45546</v>
      </c>
      <c r="B140" s="32">
        <v>543274</v>
      </c>
      <c r="C140" s="31" t="s">
        <v>945</v>
      </c>
      <c r="D140" s="31" t="s">
        <v>1146</v>
      </c>
      <c r="E140" s="31" t="s">
        <v>528</v>
      </c>
      <c r="F140" s="84">
        <v>297450</v>
      </c>
      <c r="G140" s="32">
        <v>3.12</v>
      </c>
      <c r="H140" s="32" t="s">
        <v>324</v>
      </c>
    </row>
    <row r="141" spans="1:8" customFormat="1" ht="15" customHeight="1">
      <c r="A141" s="83">
        <v>45546</v>
      </c>
      <c r="B141" s="32">
        <v>536264</v>
      </c>
      <c r="C141" s="31" t="s">
        <v>1147</v>
      </c>
      <c r="D141" s="31" t="s">
        <v>1148</v>
      </c>
      <c r="E141" s="31" t="s">
        <v>527</v>
      </c>
      <c r="F141" s="84">
        <v>1969033</v>
      </c>
      <c r="G141" s="32">
        <v>59.14</v>
      </c>
      <c r="H141" s="32" t="s">
        <v>324</v>
      </c>
    </row>
    <row r="142" spans="1:8" customFormat="1" ht="15" customHeight="1">
      <c r="A142" s="83">
        <v>45546</v>
      </c>
      <c r="B142" s="32">
        <v>536264</v>
      </c>
      <c r="C142" s="31" t="s">
        <v>1147</v>
      </c>
      <c r="D142" s="31" t="s">
        <v>1149</v>
      </c>
      <c r="E142" s="31" t="s">
        <v>528</v>
      </c>
      <c r="F142" s="84">
        <v>1969033</v>
      </c>
      <c r="G142" s="32">
        <v>59.14</v>
      </c>
      <c r="H142" s="32" t="s">
        <v>324</v>
      </c>
    </row>
    <row r="143" spans="1:8" customFormat="1" ht="15" customHeight="1">
      <c r="A143" s="83">
        <v>45546</v>
      </c>
      <c r="B143" s="32">
        <v>531846</v>
      </c>
      <c r="C143" s="31" t="s">
        <v>1150</v>
      </c>
      <c r="D143" s="31" t="s">
        <v>1151</v>
      </c>
      <c r="E143" s="31" t="s">
        <v>528</v>
      </c>
      <c r="F143" s="84">
        <v>54009</v>
      </c>
      <c r="G143" s="32">
        <v>14.75</v>
      </c>
      <c r="H143" s="32" t="s">
        <v>324</v>
      </c>
    </row>
    <row r="144" spans="1:8" customFormat="1" ht="15" customHeight="1">
      <c r="A144" s="83">
        <v>45546</v>
      </c>
      <c r="B144" s="32">
        <v>540252</v>
      </c>
      <c r="C144" s="31" t="s">
        <v>1152</v>
      </c>
      <c r="D144" s="31" t="s">
        <v>1153</v>
      </c>
      <c r="E144" s="31" t="s">
        <v>528</v>
      </c>
      <c r="F144" s="84">
        <v>946871</v>
      </c>
      <c r="G144" s="32">
        <v>11.67</v>
      </c>
      <c r="H144" s="32" t="s">
        <v>324</v>
      </c>
    </row>
    <row r="145" spans="1:8" customFormat="1" ht="15" customHeight="1">
      <c r="A145" s="83">
        <v>45546</v>
      </c>
      <c r="B145" s="32">
        <v>540252</v>
      </c>
      <c r="C145" s="31" t="s">
        <v>1152</v>
      </c>
      <c r="D145" s="31" t="s">
        <v>1153</v>
      </c>
      <c r="E145" s="31" t="s">
        <v>527</v>
      </c>
      <c r="F145" s="84">
        <v>68700</v>
      </c>
      <c r="G145" s="32">
        <v>11.48</v>
      </c>
      <c r="H145" s="32" t="s">
        <v>324</v>
      </c>
    </row>
    <row r="146" spans="1:8" customFormat="1" ht="15" customHeight="1">
      <c r="A146" s="83">
        <v>45546</v>
      </c>
      <c r="B146" s="32">
        <v>540252</v>
      </c>
      <c r="C146" s="31" t="s">
        <v>1152</v>
      </c>
      <c r="D146" s="31" t="s">
        <v>1154</v>
      </c>
      <c r="E146" s="31" t="s">
        <v>527</v>
      </c>
      <c r="F146" s="84">
        <v>754817</v>
      </c>
      <c r="G146" s="32">
        <v>11.56</v>
      </c>
      <c r="H146" s="32" t="s">
        <v>324</v>
      </c>
    </row>
    <row r="147" spans="1:8" customFormat="1" ht="15" customHeight="1">
      <c r="A147" s="83">
        <v>45546</v>
      </c>
      <c r="B147" s="32">
        <v>540252</v>
      </c>
      <c r="C147" s="31" t="s">
        <v>1152</v>
      </c>
      <c r="D147" s="31" t="s">
        <v>1154</v>
      </c>
      <c r="E147" s="31" t="s">
        <v>528</v>
      </c>
      <c r="F147" s="84">
        <v>754817</v>
      </c>
      <c r="G147" s="32">
        <v>11.57</v>
      </c>
      <c r="H147" s="32" t="s">
        <v>324</v>
      </c>
    </row>
    <row r="148" spans="1:8" customFormat="1" ht="15" customHeight="1">
      <c r="A148" s="83">
        <v>45546</v>
      </c>
      <c r="B148" s="32">
        <v>514378</v>
      </c>
      <c r="C148" s="31" t="s">
        <v>1021</v>
      </c>
      <c r="D148" s="31" t="s">
        <v>1155</v>
      </c>
      <c r="E148" s="31" t="s">
        <v>527</v>
      </c>
      <c r="F148" s="84">
        <v>24869</v>
      </c>
      <c r="G148" s="32">
        <v>40.909999999999997</v>
      </c>
      <c r="H148" s="32" t="s">
        <v>324</v>
      </c>
    </row>
    <row r="149" spans="1:8" customFormat="1" ht="15" customHeight="1">
      <c r="A149" s="83">
        <v>45546</v>
      </c>
      <c r="B149" s="32">
        <v>514378</v>
      </c>
      <c r="C149" s="31" t="s">
        <v>1021</v>
      </c>
      <c r="D149" s="31" t="s">
        <v>1022</v>
      </c>
      <c r="E149" s="31" t="s">
        <v>527</v>
      </c>
      <c r="F149" s="84">
        <v>13655</v>
      </c>
      <c r="G149" s="32">
        <v>39.21</v>
      </c>
      <c r="H149" s="32" t="s">
        <v>324</v>
      </c>
    </row>
    <row r="150" spans="1:8" customFormat="1" ht="15" customHeight="1">
      <c r="A150" s="83">
        <v>45546</v>
      </c>
      <c r="B150" s="32">
        <v>514378</v>
      </c>
      <c r="C150" s="31" t="s">
        <v>1021</v>
      </c>
      <c r="D150" s="31" t="s">
        <v>1022</v>
      </c>
      <c r="E150" s="31" t="s">
        <v>528</v>
      </c>
      <c r="F150" s="84">
        <v>20377</v>
      </c>
      <c r="G150" s="32">
        <v>41.69</v>
      </c>
      <c r="H150" s="32" t="s">
        <v>324</v>
      </c>
    </row>
    <row r="151" spans="1:8" customFormat="1" ht="15" customHeight="1">
      <c r="A151" s="83">
        <v>45546</v>
      </c>
      <c r="B151" s="32" t="s">
        <v>1156</v>
      </c>
      <c r="C151" s="31" t="s">
        <v>1157</v>
      </c>
      <c r="D151" s="31" t="s">
        <v>1158</v>
      </c>
      <c r="E151" s="31" t="s">
        <v>527</v>
      </c>
      <c r="F151" s="84">
        <v>32252</v>
      </c>
      <c r="G151" s="32">
        <v>120.97</v>
      </c>
      <c r="H151" s="32" t="s">
        <v>834</v>
      </c>
    </row>
    <row r="152" spans="1:8" customFormat="1" ht="15" customHeight="1">
      <c r="A152" s="83">
        <v>45546</v>
      </c>
      <c r="B152" s="32" t="s">
        <v>1159</v>
      </c>
      <c r="C152" s="31" t="s">
        <v>1160</v>
      </c>
      <c r="D152" s="31" t="s">
        <v>879</v>
      </c>
      <c r="E152" s="31" t="s">
        <v>527</v>
      </c>
      <c r="F152" s="84">
        <v>821877</v>
      </c>
      <c r="G152" s="32">
        <v>507.08</v>
      </c>
      <c r="H152" s="32" t="s">
        <v>834</v>
      </c>
    </row>
    <row r="153" spans="1:8" customFormat="1" ht="15" customHeight="1">
      <c r="A153" s="83">
        <v>45546</v>
      </c>
      <c r="B153" s="32" t="s">
        <v>1161</v>
      </c>
      <c r="C153" s="31" t="s">
        <v>1162</v>
      </c>
      <c r="D153" s="31" t="s">
        <v>879</v>
      </c>
      <c r="E153" s="31" t="s">
        <v>527</v>
      </c>
      <c r="F153" s="84">
        <v>803477</v>
      </c>
      <c r="G153" s="32">
        <v>204.72</v>
      </c>
      <c r="H153" s="32" t="s">
        <v>834</v>
      </c>
    </row>
    <row r="154" spans="1:8" customFormat="1" ht="15" customHeight="1">
      <c r="A154" s="83">
        <v>45546</v>
      </c>
      <c r="B154" s="32" t="s">
        <v>1163</v>
      </c>
      <c r="C154" s="31" t="s">
        <v>1164</v>
      </c>
      <c r="D154" s="31" t="s">
        <v>873</v>
      </c>
      <c r="E154" s="31" t="s">
        <v>527</v>
      </c>
      <c r="F154" s="84">
        <v>99960</v>
      </c>
      <c r="G154" s="32">
        <v>125.13</v>
      </c>
      <c r="H154" s="32" t="s">
        <v>834</v>
      </c>
    </row>
    <row r="155" spans="1:8" customFormat="1" ht="15" customHeight="1">
      <c r="A155" s="83">
        <v>45546</v>
      </c>
      <c r="B155" s="32" t="s">
        <v>1063</v>
      </c>
      <c r="C155" s="31" t="s">
        <v>1165</v>
      </c>
      <c r="D155" s="31" t="s">
        <v>1064</v>
      </c>
      <c r="E155" s="31" t="s">
        <v>527</v>
      </c>
      <c r="F155" s="84">
        <v>1006382</v>
      </c>
      <c r="G155" s="32">
        <v>580.71</v>
      </c>
      <c r="H155" s="32" t="s">
        <v>834</v>
      </c>
    </row>
    <row r="156" spans="1:8" customFormat="1" ht="15" customHeight="1">
      <c r="A156" s="83">
        <v>45546</v>
      </c>
      <c r="B156" s="32" t="s">
        <v>1063</v>
      </c>
      <c r="C156" s="31" t="s">
        <v>1165</v>
      </c>
      <c r="D156" s="31" t="s">
        <v>1166</v>
      </c>
      <c r="E156" s="31" t="s">
        <v>527</v>
      </c>
      <c r="F156" s="84">
        <v>1275000</v>
      </c>
      <c r="G156" s="32">
        <v>574.85</v>
      </c>
      <c r="H156" s="32" t="s">
        <v>834</v>
      </c>
    </row>
    <row r="157" spans="1:8" customFormat="1" ht="15" customHeight="1">
      <c r="A157" s="83">
        <v>45546</v>
      </c>
      <c r="B157" s="32" t="s">
        <v>1063</v>
      </c>
      <c r="C157" s="31" t="s">
        <v>1165</v>
      </c>
      <c r="D157" s="31" t="s">
        <v>1167</v>
      </c>
      <c r="E157" s="31" t="s">
        <v>527</v>
      </c>
      <c r="F157" s="84">
        <v>4348000</v>
      </c>
      <c r="G157" s="32">
        <v>574.85</v>
      </c>
      <c r="H157" s="32" t="s">
        <v>834</v>
      </c>
    </row>
    <row r="158" spans="1:8" customFormat="1" ht="15" customHeight="1">
      <c r="A158" s="83">
        <v>45546</v>
      </c>
      <c r="B158" s="32" t="s">
        <v>1168</v>
      </c>
      <c r="C158" s="31" t="s">
        <v>1169</v>
      </c>
      <c r="D158" s="31" t="s">
        <v>1170</v>
      </c>
      <c r="E158" s="31" t="s">
        <v>527</v>
      </c>
      <c r="F158" s="84">
        <v>58543</v>
      </c>
      <c r="G158" s="32">
        <v>158.25</v>
      </c>
      <c r="H158" s="32" t="s">
        <v>834</v>
      </c>
    </row>
    <row r="159" spans="1:8" customFormat="1" ht="15" customHeight="1">
      <c r="A159" s="83">
        <v>45546</v>
      </c>
      <c r="B159" s="32" t="s">
        <v>1171</v>
      </c>
      <c r="C159" s="31" t="s">
        <v>1172</v>
      </c>
      <c r="D159" s="31" t="s">
        <v>1067</v>
      </c>
      <c r="E159" s="31" t="s">
        <v>527</v>
      </c>
      <c r="F159" s="84">
        <v>311499</v>
      </c>
      <c r="G159" s="32">
        <v>129.01</v>
      </c>
      <c r="H159" s="32" t="s">
        <v>834</v>
      </c>
    </row>
    <row r="160" spans="1:8" customFormat="1" ht="15" customHeight="1">
      <c r="A160" s="83">
        <v>45546</v>
      </c>
      <c r="B160" s="32" t="s">
        <v>1173</v>
      </c>
      <c r="C160" s="31" t="s">
        <v>1174</v>
      </c>
      <c r="D160" s="31" t="s">
        <v>892</v>
      </c>
      <c r="E160" s="31" t="s">
        <v>527</v>
      </c>
      <c r="F160" s="84">
        <v>129314</v>
      </c>
      <c r="G160" s="32">
        <v>890.22</v>
      </c>
      <c r="H160" s="32" t="s">
        <v>834</v>
      </c>
    </row>
    <row r="161" spans="1:8" customFormat="1" ht="15" customHeight="1">
      <c r="A161" s="83">
        <v>45546</v>
      </c>
      <c r="B161" s="32" t="s">
        <v>1173</v>
      </c>
      <c r="C161" s="31" t="s">
        <v>1174</v>
      </c>
      <c r="D161" s="31" t="s">
        <v>987</v>
      </c>
      <c r="E161" s="31" t="s">
        <v>527</v>
      </c>
      <c r="F161" s="84">
        <v>75000</v>
      </c>
      <c r="G161" s="32">
        <v>914.1</v>
      </c>
      <c r="H161" s="32" t="s">
        <v>834</v>
      </c>
    </row>
    <row r="162" spans="1:8" customFormat="1" ht="15" customHeight="1">
      <c r="A162" s="83">
        <v>45546</v>
      </c>
      <c r="B162" s="32" t="s">
        <v>1173</v>
      </c>
      <c r="C162" s="31" t="s">
        <v>1174</v>
      </c>
      <c r="D162" s="31" t="s">
        <v>1175</v>
      </c>
      <c r="E162" s="31" t="s">
        <v>527</v>
      </c>
      <c r="F162" s="84">
        <v>90000</v>
      </c>
      <c r="G162" s="32">
        <v>904.5</v>
      </c>
      <c r="H162" s="32" t="s">
        <v>834</v>
      </c>
    </row>
    <row r="163" spans="1:8" customFormat="1" ht="15" customHeight="1">
      <c r="A163" s="83">
        <v>45546</v>
      </c>
      <c r="B163" s="32" t="s">
        <v>1173</v>
      </c>
      <c r="C163" s="31" t="s">
        <v>1174</v>
      </c>
      <c r="D163" s="31" t="s">
        <v>963</v>
      </c>
      <c r="E163" s="31" t="s">
        <v>527</v>
      </c>
      <c r="F163" s="84">
        <v>100000</v>
      </c>
      <c r="G163" s="32">
        <v>913.64</v>
      </c>
      <c r="H163" s="32" t="s">
        <v>834</v>
      </c>
    </row>
    <row r="164" spans="1:8" customFormat="1" ht="15" customHeight="1">
      <c r="A164" s="83">
        <v>45546</v>
      </c>
      <c r="B164" s="32" t="s">
        <v>935</v>
      </c>
      <c r="C164" s="31" t="s">
        <v>937</v>
      </c>
      <c r="D164" s="31" t="s">
        <v>879</v>
      </c>
      <c r="E164" s="31" t="s">
        <v>527</v>
      </c>
      <c r="F164" s="84">
        <v>305272</v>
      </c>
      <c r="G164" s="32">
        <v>486.29</v>
      </c>
      <c r="H164" s="32" t="s">
        <v>834</v>
      </c>
    </row>
    <row r="165" spans="1:8" customFormat="1" ht="15" customHeight="1">
      <c r="A165" s="83">
        <v>45546</v>
      </c>
      <c r="B165" s="32" t="s">
        <v>1176</v>
      </c>
      <c r="C165" s="31" t="s">
        <v>1177</v>
      </c>
      <c r="D165" s="31" t="s">
        <v>873</v>
      </c>
      <c r="E165" s="31" t="s">
        <v>527</v>
      </c>
      <c r="F165" s="84">
        <v>116270</v>
      </c>
      <c r="G165" s="32">
        <v>147.16</v>
      </c>
      <c r="H165" s="32" t="s">
        <v>834</v>
      </c>
    </row>
    <row r="166" spans="1:8" customFormat="1" ht="15" customHeight="1">
      <c r="A166" s="83">
        <v>45546</v>
      </c>
      <c r="B166" s="32" t="s">
        <v>1176</v>
      </c>
      <c r="C166" s="31" t="s">
        <v>1177</v>
      </c>
      <c r="D166" s="31" t="s">
        <v>896</v>
      </c>
      <c r="E166" s="31" t="s">
        <v>527</v>
      </c>
      <c r="F166" s="84">
        <v>99552</v>
      </c>
      <c r="G166" s="32">
        <v>149.13</v>
      </c>
      <c r="H166" s="32" t="s">
        <v>834</v>
      </c>
    </row>
    <row r="167" spans="1:8" customFormat="1" ht="15" customHeight="1">
      <c r="A167" s="83">
        <v>45546</v>
      </c>
      <c r="B167" s="32" t="s">
        <v>988</v>
      </c>
      <c r="C167" s="31" t="s">
        <v>989</v>
      </c>
      <c r="D167" s="31" t="s">
        <v>879</v>
      </c>
      <c r="E167" s="31" t="s">
        <v>527</v>
      </c>
      <c r="F167" s="84">
        <v>720818</v>
      </c>
      <c r="G167" s="32">
        <v>318.01</v>
      </c>
      <c r="H167" s="32" t="s">
        <v>834</v>
      </c>
    </row>
    <row r="168" spans="1:8" customFormat="1" ht="15" customHeight="1">
      <c r="A168" s="83">
        <v>45546</v>
      </c>
      <c r="B168" s="32" t="s">
        <v>988</v>
      </c>
      <c r="C168" s="31" t="s">
        <v>989</v>
      </c>
      <c r="D168" s="31" t="s">
        <v>873</v>
      </c>
      <c r="E168" s="31" t="s">
        <v>527</v>
      </c>
      <c r="F168" s="84">
        <v>516223</v>
      </c>
      <c r="G168" s="32">
        <v>318.20999999999998</v>
      </c>
      <c r="H168" s="32" t="s">
        <v>834</v>
      </c>
    </row>
    <row r="169" spans="1:8" customFormat="1" ht="15" customHeight="1">
      <c r="A169" s="83">
        <v>45546</v>
      </c>
      <c r="B169" s="32" t="s">
        <v>1023</v>
      </c>
      <c r="C169" s="31" t="s">
        <v>1024</v>
      </c>
      <c r="D169" s="31" t="s">
        <v>892</v>
      </c>
      <c r="E169" s="31" t="s">
        <v>527</v>
      </c>
      <c r="F169" s="84">
        <v>106200</v>
      </c>
      <c r="G169" s="32">
        <v>381</v>
      </c>
      <c r="H169" s="32" t="s">
        <v>834</v>
      </c>
    </row>
    <row r="170" spans="1:8" customFormat="1" ht="15" customHeight="1">
      <c r="A170" s="83">
        <v>45546</v>
      </c>
      <c r="B170" s="32" t="s">
        <v>1178</v>
      </c>
      <c r="C170" s="31" t="s">
        <v>1179</v>
      </c>
      <c r="D170" s="31" t="s">
        <v>879</v>
      </c>
      <c r="E170" s="31" t="s">
        <v>527</v>
      </c>
      <c r="F170" s="84">
        <v>560691</v>
      </c>
      <c r="G170" s="32">
        <v>163.30000000000001</v>
      </c>
      <c r="H170" s="32" t="s">
        <v>834</v>
      </c>
    </row>
    <row r="171" spans="1:8" customFormat="1" ht="15" customHeight="1">
      <c r="A171" s="83">
        <v>45546</v>
      </c>
      <c r="B171" s="32" t="s">
        <v>1180</v>
      </c>
      <c r="C171" s="31" t="s">
        <v>1181</v>
      </c>
      <c r="D171" s="31" t="s">
        <v>1019</v>
      </c>
      <c r="E171" s="31" t="s">
        <v>527</v>
      </c>
      <c r="F171" s="84">
        <v>92500</v>
      </c>
      <c r="G171" s="32">
        <v>249.51</v>
      </c>
      <c r="H171" s="32" t="s">
        <v>834</v>
      </c>
    </row>
    <row r="172" spans="1:8" customFormat="1" ht="15" customHeight="1">
      <c r="A172" s="83">
        <v>45546</v>
      </c>
      <c r="B172" s="32" t="s">
        <v>913</v>
      </c>
      <c r="C172" s="31" t="s">
        <v>914</v>
      </c>
      <c r="D172" s="31" t="s">
        <v>872</v>
      </c>
      <c r="E172" s="31" t="s">
        <v>527</v>
      </c>
      <c r="F172" s="84">
        <v>5000000</v>
      </c>
      <c r="G172" s="32">
        <v>1.45</v>
      </c>
      <c r="H172" s="32" t="s">
        <v>834</v>
      </c>
    </row>
    <row r="173" spans="1:8" customFormat="1" ht="15" customHeight="1">
      <c r="A173" s="83">
        <v>45546</v>
      </c>
      <c r="B173" s="32" t="s">
        <v>913</v>
      </c>
      <c r="C173" s="31" t="s">
        <v>914</v>
      </c>
      <c r="D173" s="31" t="s">
        <v>1010</v>
      </c>
      <c r="E173" s="31" t="s">
        <v>527</v>
      </c>
      <c r="F173" s="84">
        <v>5308696</v>
      </c>
      <c r="G173" s="32">
        <v>1.6</v>
      </c>
      <c r="H173" s="32" t="s">
        <v>834</v>
      </c>
    </row>
    <row r="174" spans="1:8" customFormat="1" ht="15" customHeight="1">
      <c r="A174" s="83">
        <v>45546</v>
      </c>
      <c r="B174" s="32" t="s">
        <v>913</v>
      </c>
      <c r="C174" s="31" t="s">
        <v>914</v>
      </c>
      <c r="D174" s="31" t="s">
        <v>930</v>
      </c>
      <c r="E174" s="31" t="s">
        <v>527</v>
      </c>
      <c r="F174" s="84">
        <v>9473033</v>
      </c>
      <c r="G174" s="32">
        <v>1.6</v>
      </c>
      <c r="H174" s="32" t="s">
        <v>834</v>
      </c>
    </row>
    <row r="175" spans="1:8" customFormat="1" ht="15" customHeight="1">
      <c r="A175" s="83">
        <v>45546</v>
      </c>
      <c r="B175" s="32" t="s">
        <v>913</v>
      </c>
      <c r="C175" s="31" t="s">
        <v>914</v>
      </c>
      <c r="D175" s="31" t="s">
        <v>1083</v>
      </c>
      <c r="E175" s="31" t="s">
        <v>527</v>
      </c>
      <c r="F175" s="84">
        <v>9924023</v>
      </c>
      <c r="G175" s="32">
        <v>1.58</v>
      </c>
      <c r="H175" s="32" t="s">
        <v>834</v>
      </c>
    </row>
    <row r="176" spans="1:8" customFormat="1" ht="15" customHeight="1">
      <c r="A176" s="83">
        <v>45546</v>
      </c>
      <c r="B176" s="32" t="s">
        <v>1182</v>
      </c>
      <c r="C176" s="31" t="s">
        <v>1183</v>
      </c>
      <c r="D176" s="31" t="s">
        <v>879</v>
      </c>
      <c r="E176" s="31" t="s">
        <v>527</v>
      </c>
      <c r="F176" s="84">
        <v>77766</v>
      </c>
      <c r="G176" s="32">
        <v>829.26</v>
      </c>
      <c r="H176" s="32" t="s">
        <v>834</v>
      </c>
    </row>
    <row r="177" spans="1:8" customFormat="1" ht="15" customHeight="1">
      <c r="A177" s="83">
        <v>45546</v>
      </c>
      <c r="B177" s="32" t="s">
        <v>1184</v>
      </c>
      <c r="C177" s="31" t="s">
        <v>1185</v>
      </c>
      <c r="D177" s="31" t="s">
        <v>1186</v>
      </c>
      <c r="E177" s="31" t="s">
        <v>527</v>
      </c>
      <c r="F177" s="84">
        <v>296500</v>
      </c>
      <c r="G177" s="32">
        <v>91.99</v>
      </c>
      <c r="H177" s="32" t="s">
        <v>834</v>
      </c>
    </row>
    <row r="178" spans="1:8" customFormat="1" ht="15" customHeight="1">
      <c r="A178" s="83">
        <v>45546</v>
      </c>
      <c r="B178" s="32" t="s">
        <v>1187</v>
      </c>
      <c r="C178" s="31" t="s">
        <v>1188</v>
      </c>
      <c r="D178" s="31" t="s">
        <v>1189</v>
      </c>
      <c r="E178" s="31" t="s">
        <v>527</v>
      </c>
      <c r="F178" s="84">
        <v>63000</v>
      </c>
      <c r="G178" s="32">
        <v>83.62</v>
      </c>
      <c r="H178" s="32" t="s">
        <v>834</v>
      </c>
    </row>
    <row r="179" spans="1:8" customFormat="1" ht="15" customHeight="1">
      <c r="A179" s="83">
        <v>45546</v>
      </c>
      <c r="B179" s="32" t="s">
        <v>1187</v>
      </c>
      <c r="C179" s="31" t="s">
        <v>1188</v>
      </c>
      <c r="D179" s="31" t="s">
        <v>1190</v>
      </c>
      <c r="E179" s="31" t="s">
        <v>527</v>
      </c>
      <c r="F179" s="84">
        <v>24000</v>
      </c>
      <c r="G179" s="32">
        <v>87.35</v>
      </c>
      <c r="H179" s="32" t="s">
        <v>834</v>
      </c>
    </row>
    <row r="180" spans="1:8" customFormat="1" ht="15" customHeight="1">
      <c r="A180" s="83">
        <v>45546</v>
      </c>
      <c r="B180" s="32" t="s">
        <v>990</v>
      </c>
      <c r="C180" s="31" t="s">
        <v>991</v>
      </c>
      <c r="D180" s="31" t="s">
        <v>1027</v>
      </c>
      <c r="E180" s="31" t="s">
        <v>527</v>
      </c>
      <c r="F180" s="84">
        <v>36000</v>
      </c>
      <c r="G180" s="32">
        <v>119.22</v>
      </c>
      <c r="H180" s="32" t="s">
        <v>834</v>
      </c>
    </row>
    <row r="181" spans="1:8" customFormat="1" ht="15" customHeight="1">
      <c r="A181" s="83">
        <v>45546</v>
      </c>
      <c r="B181" s="32" t="s">
        <v>990</v>
      </c>
      <c r="C181" s="31" t="s">
        <v>991</v>
      </c>
      <c r="D181" s="31" t="s">
        <v>1191</v>
      </c>
      <c r="E181" s="31" t="s">
        <v>527</v>
      </c>
      <c r="F181" s="84">
        <v>34000</v>
      </c>
      <c r="G181" s="32">
        <v>118.92</v>
      </c>
      <c r="H181" s="32" t="s">
        <v>834</v>
      </c>
    </row>
    <row r="182" spans="1:8" customFormat="1" ht="15" customHeight="1">
      <c r="A182" s="83">
        <v>45546</v>
      </c>
      <c r="B182" s="32" t="s">
        <v>1192</v>
      </c>
      <c r="C182" s="31" t="s">
        <v>1193</v>
      </c>
      <c r="D182" s="31" t="s">
        <v>1194</v>
      </c>
      <c r="E182" s="31" t="s">
        <v>527</v>
      </c>
      <c r="F182" s="84">
        <v>63475</v>
      </c>
      <c r="G182" s="32">
        <v>2012.27</v>
      </c>
      <c r="H182" s="32" t="s">
        <v>834</v>
      </c>
    </row>
    <row r="183" spans="1:8" customFormat="1" ht="15" customHeight="1">
      <c r="A183" s="83">
        <v>45546</v>
      </c>
      <c r="B183" s="32" t="s">
        <v>1094</v>
      </c>
      <c r="C183" s="31" t="s">
        <v>1195</v>
      </c>
      <c r="D183" s="31" t="s">
        <v>1196</v>
      </c>
      <c r="E183" s="31" t="s">
        <v>527</v>
      </c>
      <c r="F183" s="84">
        <v>225038</v>
      </c>
      <c r="G183" s="32">
        <v>601.88</v>
      </c>
      <c r="H183" s="32" t="s">
        <v>834</v>
      </c>
    </row>
    <row r="184" spans="1:8" customFormat="1" ht="15" customHeight="1">
      <c r="A184" s="83">
        <v>45546</v>
      </c>
      <c r="B184" s="32" t="s">
        <v>1094</v>
      </c>
      <c r="C184" s="31" t="s">
        <v>1195</v>
      </c>
      <c r="D184" s="31" t="s">
        <v>1175</v>
      </c>
      <c r="E184" s="31" t="s">
        <v>527</v>
      </c>
      <c r="F184" s="84">
        <v>132816</v>
      </c>
      <c r="G184" s="32">
        <v>601.24</v>
      </c>
      <c r="H184" s="32" t="s">
        <v>834</v>
      </c>
    </row>
    <row r="185" spans="1:8" customFormat="1" ht="15" customHeight="1">
      <c r="A185" s="83">
        <v>45546</v>
      </c>
      <c r="B185" s="32" t="s">
        <v>1094</v>
      </c>
      <c r="C185" s="31" t="s">
        <v>1195</v>
      </c>
      <c r="D185" s="31" t="s">
        <v>879</v>
      </c>
      <c r="E185" s="31" t="s">
        <v>527</v>
      </c>
      <c r="F185" s="84">
        <v>174765</v>
      </c>
      <c r="G185" s="32">
        <v>600.39</v>
      </c>
      <c r="H185" s="32" t="s">
        <v>834</v>
      </c>
    </row>
    <row r="186" spans="1:8" customFormat="1" ht="15" customHeight="1">
      <c r="A186" s="83">
        <v>45546</v>
      </c>
      <c r="B186" s="32" t="s">
        <v>1094</v>
      </c>
      <c r="C186" s="31" t="s">
        <v>1195</v>
      </c>
      <c r="D186" s="31" t="s">
        <v>1067</v>
      </c>
      <c r="E186" s="31" t="s">
        <v>527</v>
      </c>
      <c r="F186" s="84">
        <v>85137</v>
      </c>
      <c r="G186" s="32">
        <v>599.82000000000005</v>
      </c>
      <c r="H186" s="32" t="s">
        <v>834</v>
      </c>
    </row>
    <row r="187" spans="1:8" customFormat="1" ht="15" customHeight="1">
      <c r="A187" s="83">
        <v>45546</v>
      </c>
      <c r="B187" s="32" t="s">
        <v>1094</v>
      </c>
      <c r="C187" s="31" t="s">
        <v>1195</v>
      </c>
      <c r="D187" s="31" t="s">
        <v>892</v>
      </c>
      <c r="E187" s="31" t="s">
        <v>527</v>
      </c>
      <c r="F187" s="84">
        <v>182429</v>
      </c>
      <c r="G187" s="32">
        <v>603.32000000000005</v>
      </c>
      <c r="H187" s="32" t="s">
        <v>834</v>
      </c>
    </row>
    <row r="188" spans="1:8" customFormat="1" ht="15" customHeight="1">
      <c r="A188" s="83">
        <v>45546</v>
      </c>
      <c r="B188" s="32" t="s">
        <v>1094</v>
      </c>
      <c r="C188" s="31" t="s">
        <v>1195</v>
      </c>
      <c r="D188" s="31" t="s">
        <v>1098</v>
      </c>
      <c r="E188" s="31" t="s">
        <v>527</v>
      </c>
      <c r="F188" s="84">
        <v>222136</v>
      </c>
      <c r="G188" s="32">
        <v>598.65</v>
      </c>
      <c r="H188" s="32" t="s">
        <v>834</v>
      </c>
    </row>
    <row r="189" spans="1:8" customFormat="1" ht="15" customHeight="1">
      <c r="A189" s="83">
        <v>45546</v>
      </c>
      <c r="B189" s="32" t="s">
        <v>1094</v>
      </c>
      <c r="C189" s="31" t="s">
        <v>1195</v>
      </c>
      <c r="D189" s="31" t="s">
        <v>948</v>
      </c>
      <c r="E189" s="31" t="s">
        <v>527</v>
      </c>
      <c r="F189" s="84">
        <v>164212</v>
      </c>
      <c r="G189" s="32">
        <v>599.17999999999995</v>
      </c>
      <c r="H189" s="32" t="s">
        <v>834</v>
      </c>
    </row>
    <row r="190" spans="1:8" customFormat="1" ht="15" customHeight="1">
      <c r="A190" s="83">
        <v>45546</v>
      </c>
      <c r="B190" s="32" t="s">
        <v>946</v>
      </c>
      <c r="C190" s="31" t="s">
        <v>947</v>
      </c>
      <c r="D190" s="31" t="s">
        <v>929</v>
      </c>
      <c r="E190" s="31" t="s">
        <v>527</v>
      </c>
      <c r="F190" s="84">
        <v>8181660</v>
      </c>
      <c r="G190" s="32">
        <v>50.35</v>
      </c>
      <c r="H190" s="32" t="s">
        <v>834</v>
      </c>
    </row>
    <row r="191" spans="1:8" customFormat="1" ht="15" customHeight="1">
      <c r="A191" s="83">
        <v>45546</v>
      </c>
      <c r="B191" s="32" t="s">
        <v>1197</v>
      </c>
      <c r="C191" s="31" t="s">
        <v>1198</v>
      </c>
      <c r="D191" s="31" t="s">
        <v>1199</v>
      </c>
      <c r="E191" s="31" t="s">
        <v>527</v>
      </c>
      <c r="F191" s="84">
        <v>48000</v>
      </c>
      <c r="G191" s="32">
        <v>43.16</v>
      </c>
      <c r="H191" s="32" t="s">
        <v>834</v>
      </c>
    </row>
    <row r="192" spans="1:8" customFormat="1" ht="15" customHeight="1">
      <c r="A192" s="83">
        <v>45546</v>
      </c>
      <c r="B192" s="32" t="s">
        <v>1200</v>
      </c>
      <c r="C192" s="31" t="s">
        <v>1201</v>
      </c>
      <c r="D192" s="31" t="s">
        <v>879</v>
      </c>
      <c r="E192" s="31" t="s">
        <v>527</v>
      </c>
      <c r="F192" s="84">
        <v>317826</v>
      </c>
      <c r="G192" s="32">
        <v>194.28</v>
      </c>
      <c r="H192" s="32" t="s">
        <v>834</v>
      </c>
    </row>
    <row r="193" spans="1:8" customFormat="1" ht="15" customHeight="1">
      <c r="A193" s="83">
        <v>45546</v>
      </c>
      <c r="B193" s="32" t="s">
        <v>1025</v>
      </c>
      <c r="C193" s="31" t="s">
        <v>1026</v>
      </c>
      <c r="D193" s="31" t="s">
        <v>1202</v>
      </c>
      <c r="E193" s="31" t="s">
        <v>527</v>
      </c>
      <c r="F193" s="84">
        <v>221384</v>
      </c>
      <c r="G193" s="32">
        <v>41.13</v>
      </c>
      <c r="H193" s="32" t="s">
        <v>834</v>
      </c>
    </row>
    <row r="194" spans="1:8" customFormat="1" ht="15" customHeight="1">
      <c r="A194" s="83">
        <v>45546</v>
      </c>
      <c r="B194" s="32" t="s">
        <v>1025</v>
      </c>
      <c r="C194" s="31" t="s">
        <v>1026</v>
      </c>
      <c r="D194" s="31" t="s">
        <v>1203</v>
      </c>
      <c r="E194" s="31" t="s">
        <v>527</v>
      </c>
      <c r="F194" s="84">
        <v>474325</v>
      </c>
      <c r="G194" s="32">
        <v>40.76</v>
      </c>
      <c r="H194" s="32" t="s">
        <v>834</v>
      </c>
    </row>
    <row r="195" spans="1:8" customFormat="1" ht="15" customHeight="1">
      <c r="A195" s="276">
        <v>45546</v>
      </c>
      <c r="B195" s="277" t="s">
        <v>1025</v>
      </c>
      <c r="C195" s="194" t="s">
        <v>1026</v>
      </c>
      <c r="D195" s="194" t="s">
        <v>1204</v>
      </c>
      <c r="E195" s="194" t="s">
        <v>527</v>
      </c>
      <c r="F195" s="278">
        <v>125000</v>
      </c>
      <c r="G195" s="277">
        <v>40.479999999999997</v>
      </c>
      <c r="H195" s="32" t="s">
        <v>834</v>
      </c>
    </row>
    <row r="196" spans="1:8" ht="15" customHeight="1">
      <c r="A196" s="279">
        <v>45546</v>
      </c>
      <c r="B196" s="218" t="s">
        <v>957</v>
      </c>
      <c r="C196" s="206" t="s">
        <v>958</v>
      </c>
      <c r="D196" s="206" t="s">
        <v>1205</v>
      </c>
      <c r="E196" s="206" t="s">
        <v>527</v>
      </c>
      <c r="F196" s="280">
        <v>720210</v>
      </c>
      <c r="G196" s="218">
        <v>245.6</v>
      </c>
      <c r="H196" s="32" t="s">
        <v>834</v>
      </c>
    </row>
    <row r="197" spans="1:8" ht="15" customHeight="1">
      <c r="A197" s="279">
        <v>45546</v>
      </c>
      <c r="B197" s="218" t="s">
        <v>957</v>
      </c>
      <c r="C197" s="206" t="s">
        <v>958</v>
      </c>
      <c r="D197" s="206" t="s">
        <v>879</v>
      </c>
      <c r="E197" s="206" t="s">
        <v>527</v>
      </c>
      <c r="F197" s="280">
        <v>749708</v>
      </c>
      <c r="G197" s="218">
        <v>243.89</v>
      </c>
      <c r="H197" s="32" t="s">
        <v>834</v>
      </c>
    </row>
    <row r="198" spans="1:8" ht="15" customHeight="1">
      <c r="A198" s="279">
        <v>45546</v>
      </c>
      <c r="B198" s="218" t="s">
        <v>957</v>
      </c>
      <c r="C198" s="206" t="s">
        <v>958</v>
      </c>
      <c r="D198" s="206" t="s">
        <v>1206</v>
      </c>
      <c r="E198" s="206" t="s">
        <v>527</v>
      </c>
      <c r="F198" s="280">
        <v>395000</v>
      </c>
      <c r="G198" s="218">
        <v>244.83</v>
      </c>
      <c r="H198" s="32" t="s">
        <v>834</v>
      </c>
    </row>
    <row r="199" spans="1:8" ht="15" customHeight="1">
      <c r="A199" s="279">
        <v>45546</v>
      </c>
      <c r="B199" s="218" t="s">
        <v>957</v>
      </c>
      <c r="C199" s="206" t="s">
        <v>958</v>
      </c>
      <c r="D199" s="206" t="s">
        <v>873</v>
      </c>
      <c r="E199" s="206" t="s">
        <v>527</v>
      </c>
      <c r="F199" s="280">
        <v>594634</v>
      </c>
      <c r="G199" s="218">
        <v>242.58</v>
      </c>
      <c r="H199" s="32" t="s">
        <v>834</v>
      </c>
    </row>
    <row r="200" spans="1:8" ht="15" customHeight="1">
      <c r="A200" s="279">
        <v>45546</v>
      </c>
      <c r="B200" s="218" t="s">
        <v>1207</v>
      </c>
      <c r="C200" s="206" t="s">
        <v>1208</v>
      </c>
      <c r="D200" s="206" t="s">
        <v>1209</v>
      </c>
      <c r="E200" s="206" t="s">
        <v>527</v>
      </c>
      <c r="F200" s="280">
        <v>115200</v>
      </c>
      <c r="G200" s="218">
        <v>163.85</v>
      </c>
      <c r="H200" s="32" t="s">
        <v>834</v>
      </c>
    </row>
    <row r="201" spans="1:8" ht="15" customHeight="1">
      <c r="A201" s="279">
        <v>45546</v>
      </c>
      <c r="B201" s="218" t="s">
        <v>1207</v>
      </c>
      <c r="C201" s="206" t="s">
        <v>1208</v>
      </c>
      <c r="D201" s="206" t="s">
        <v>1210</v>
      </c>
      <c r="E201" s="206" t="s">
        <v>527</v>
      </c>
      <c r="F201" s="280">
        <v>235200</v>
      </c>
      <c r="G201" s="218">
        <v>169.55</v>
      </c>
      <c r="H201" s="32" t="s">
        <v>834</v>
      </c>
    </row>
    <row r="202" spans="1:8" ht="15" customHeight="1">
      <c r="A202" s="279">
        <v>45546</v>
      </c>
      <c r="B202" s="218" t="s">
        <v>1207</v>
      </c>
      <c r="C202" s="206" t="s">
        <v>1208</v>
      </c>
      <c r="D202" s="206" t="s">
        <v>872</v>
      </c>
      <c r="E202" s="206" t="s">
        <v>527</v>
      </c>
      <c r="F202" s="280">
        <v>200000</v>
      </c>
      <c r="G202" s="218">
        <v>161.5</v>
      </c>
      <c r="H202" s="32" t="s">
        <v>834</v>
      </c>
    </row>
    <row r="203" spans="1:8" ht="15" customHeight="1">
      <c r="A203" s="279">
        <v>45546</v>
      </c>
      <c r="B203" s="218" t="s">
        <v>1211</v>
      </c>
      <c r="C203" s="206" t="s">
        <v>1212</v>
      </c>
      <c r="D203" s="206" t="s">
        <v>1213</v>
      </c>
      <c r="E203" s="206" t="s">
        <v>527</v>
      </c>
      <c r="F203" s="280">
        <v>90000</v>
      </c>
      <c r="G203" s="218">
        <v>24.14</v>
      </c>
      <c r="H203" s="32" t="s">
        <v>834</v>
      </c>
    </row>
    <row r="204" spans="1:8" ht="15" customHeight="1">
      <c r="A204" s="279">
        <v>45546</v>
      </c>
      <c r="B204" s="218" t="s">
        <v>961</v>
      </c>
      <c r="C204" s="206" t="s">
        <v>962</v>
      </c>
      <c r="D204" s="206" t="s">
        <v>892</v>
      </c>
      <c r="E204" s="206" t="s">
        <v>527</v>
      </c>
      <c r="F204" s="280">
        <v>200103</v>
      </c>
      <c r="G204" s="218">
        <v>59.22</v>
      </c>
      <c r="H204" s="32" t="s">
        <v>834</v>
      </c>
    </row>
    <row r="205" spans="1:8" ht="15" customHeight="1">
      <c r="A205" s="279">
        <v>45546</v>
      </c>
      <c r="B205" s="218" t="s">
        <v>961</v>
      </c>
      <c r="C205" s="206" t="s">
        <v>962</v>
      </c>
      <c r="D205" s="206" t="s">
        <v>1206</v>
      </c>
      <c r="E205" s="206" t="s">
        <v>527</v>
      </c>
      <c r="F205" s="280">
        <v>1160894</v>
      </c>
      <c r="G205" s="218">
        <v>62.54</v>
      </c>
      <c r="H205" s="32" t="s">
        <v>834</v>
      </c>
    </row>
    <row r="206" spans="1:8" ht="15" customHeight="1">
      <c r="A206" s="279">
        <v>45546</v>
      </c>
      <c r="B206" s="218" t="s">
        <v>1029</v>
      </c>
      <c r="C206" s="206" t="s">
        <v>1030</v>
      </c>
      <c r="D206" s="206" t="s">
        <v>1214</v>
      </c>
      <c r="E206" s="206" t="s">
        <v>527</v>
      </c>
      <c r="F206" s="280">
        <v>245169</v>
      </c>
      <c r="G206" s="218">
        <v>70.81</v>
      </c>
      <c r="H206" s="32" t="s">
        <v>834</v>
      </c>
    </row>
    <row r="207" spans="1:8" ht="15" customHeight="1">
      <c r="A207" s="279">
        <v>45546</v>
      </c>
      <c r="B207" s="218" t="s">
        <v>1029</v>
      </c>
      <c r="C207" s="206" t="s">
        <v>1030</v>
      </c>
      <c r="D207" s="206" t="s">
        <v>896</v>
      </c>
      <c r="E207" s="206" t="s">
        <v>527</v>
      </c>
      <c r="F207" s="280">
        <v>427999</v>
      </c>
      <c r="G207" s="218">
        <v>71.12</v>
      </c>
      <c r="H207" s="32" t="s">
        <v>834</v>
      </c>
    </row>
    <row r="208" spans="1:8" ht="15" customHeight="1">
      <c r="A208" s="279">
        <v>45546</v>
      </c>
      <c r="B208" s="218" t="s">
        <v>1029</v>
      </c>
      <c r="C208" s="206" t="s">
        <v>1030</v>
      </c>
      <c r="D208" s="206" t="s">
        <v>1126</v>
      </c>
      <c r="E208" s="206" t="s">
        <v>527</v>
      </c>
      <c r="F208" s="280">
        <v>105525</v>
      </c>
      <c r="G208" s="218">
        <v>71.650000000000006</v>
      </c>
      <c r="H208" s="32" t="s">
        <v>834</v>
      </c>
    </row>
    <row r="209" spans="1:8" ht="15" customHeight="1">
      <c r="A209" s="279">
        <v>45546</v>
      </c>
      <c r="B209" s="218" t="s">
        <v>1029</v>
      </c>
      <c r="C209" s="206" t="s">
        <v>1030</v>
      </c>
      <c r="D209" s="206" t="s">
        <v>888</v>
      </c>
      <c r="E209" s="206" t="s">
        <v>527</v>
      </c>
      <c r="F209" s="280">
        <v>202446</v>
      </c>
      <c r="G209" s="218">
        <v>71.260000000000005</v>
      </c>
      <c r="H209" s="32" t="s">
        <v>834</v>
      </c>
    </row>
    <row r="210" spans="1:8" ht="15" customHeight="1">
      <c r="A210" s="279">
        <v>45546</v>
      </c>
      <c r="B210" s="218" t="s">
        <v>1031</v>
      </c>
      <c r="C210" s="206" t="s">
        <v>1032</v>
      </c>
      <c r="D210" s="206" t="s">
        <v>1215</v>
      </c>
      <c r="E210" s="206" t="s">
        <v>527</v>
      </c>
      <c r="F210" s="280">
        <v>1241900</v>
      </c>
      <c r="G210" s="218">
        <v>64.81</v>
      </c>
      <c r="H210" s="32" t="s">
        <v>834</v>
      </c>
    </row>
    <row r="211" spans="1:8" ht="15" customHeight="1">
      <c r="A211" s="279">
        <v>45546</v>
      </c>
      <c r="B211" s="218" t="s">
        <v>1031</v>
      </c>
      <c r="C211" s="206" t="s">
        <v>1032</v>
      </c>
      <c r="D211" s="206" t="s">
        <v>1033</v>
      </c>
      <c r="E211" s="206" t="s">
        <v>527</v>
      </c>
      <c r="F211" s="280">
        <v>2172657</v>
      </c>
      <c r="G211" s="218">
        <v>66.319999999999993</v>
      </c>
      <c r="H211" s="32" t="s">
        <v>834</v>
      </c>
    </row>
    <row r="212" spans="1:8" ht="15" customHeight="1">
      <c r="A212" s="279">
        <v>45546</v>
      </c>
      <c r="B212" s="218" t="s">
        <v>1031</v>
      </c>
      <c r="C212" s="206" t="s">
        <v>1032</v>
      </c>
      <c r="D212" s="206" t="s">
        <v>983</v>
      </c>
      <c r="E212" s="206" t="s">
        <v>527</v>
      </c>
      <c r="F212" s="280">
        <v>566958</v>
      </c>
      <c r="G212" s="218">
        <v>64.69</v>
      </c>
      <c r="H212" s="32" t="s">
        <v>834</v>
      </c>
    </row>
    <row r="213" spans="1:8" ht="15" customHeight="1">
      <c r="A213" s="279">
        <v>45546</v>
      </c>
      <c r="B213" s="218" t="s">
        <v>1031</v>
      </c>
      <c r="C213" s="206" t="s">
        <v>1032</v>
      </c>
      <c r="D213" s="206" t="s">
        <v>873</v>
      </c>
      <c r="E213" s="206" t="s">
        <v>527</v>
      </c>
      <c r="F213" s="280">
        <v>875705</v>
      </c>
      <c r="G213" s="218">
        <v>65.12</v>
      </c>
      <c r="H213" s="32" t="s">
        <v>834</v>
      </c>
    </row>
    <row r="214" spans="1:8" ht="15" customHeight="1">
      <c r="A214" s="279">
        <v>45546</v>
      </c>
      <c r="B214" s="218" t="s">
        <v>1031</v>
      </c>
      <c r="C214" s="206" t="s">
        <v>1032</v>
      </c>
      <c r="D214" s="206" t="s">
        <v>888</v>
      </c>
      <c r="E214" s="206" t="s">
        <v>527</v>
      </c>
      <c r="F214" s="280">
        <v>540511</v>
      </c>
      <c r="G214" s="218">
        <v>65.260000000000005</v>
      </c>
      <c r="H214" s="32" t="s">
        <v>834</v>
      </c>
    </row>
    <row r="215" spans="1:8" ht="15" customHeight="1">
      <c r="A215" s="279">
        <v>45546</v>
      </c>
      <c r="B215" s="218" t="s">
        <v>1031</v>
      </c>
      <c r="C215" s="206" t="s">
        <v>1032</v>
      </c>
      <c r="D215" s="206" t="s">
        <v>879</v>
      </c>
      <c r="E215" s="206" t="s">
        <v>527</v>
      </c>
      <c r="F215" s="280">
        <v>792659</v>
      </c>
      <c r="G215" s="218">
        <v>64.75</v>
      </c>
      <c r="H215" s="32" t="s">
        <v>834</v>
      </c>
    </row>
    <row r="216" spans="1:8" ht="15" customHeight="1">
      <c r="A216" s="279">
        <v>45546</v>
      </c>
      <c r="B216" s="218" t="s">
        <v>1031</v>
      </c>
      <c r="C216" s="206" t="s">
        <v>1032</v>
      </c>
      <c r="D216" s="206" t="s">
        <v>890</v>
      </c>
      <c r="E216" s="206" t="s">
        <v>527</v>
      </c>
      <c r="F216" s="280">
        <v>534655</v>
      </c>
      <c r="G216" s="218">
        <v>65.63</v>
      </c>
      <c r="H216" s="32" t="s">
        <v>834</v>
      </c>
    </row>
    <row r="217" spans="1:8" ht="15" customHeight="1">
      <c r="A217" s="279">
        <v>45546</v>
      </c>
      <c r="B217" s="218" t="s">
        <v>1034</v>
      </c>
      <c r="C217" s="206" t="s">
        <v>1035</v>
      </c>
      <c r="D217" s="206" t="s">
        <v>1028</v>
      </c>
      <c r="E217" s="206" t="s">
        <v>527</v>
      </c>
      <c r="F217" s="280">
        <v>389301</v>
      </c>
      <c r="G217" s="218">
        <v>62.8</v>
      </c>
      <c r="H217" s="32" t="s">
        <v>834</v>
      </c>
    </row>
    <row r="218" spans="1:8" ht="15" customHeight="1">
      <c r="A218" s="279">
        <v>45546</v>
      </c>
      <c r="B218" s="218" t="s">
        <v>1216</v>
      </c>
      <c r="C218" s="206" t="s">
        <v>1217</v>
      </c>
      <c r="D218" s="206" t="s">
        <v>879</v>
      </c>
      <c r="E218" s="206" t="s">
        <v>527</v>
      </c>
      <c r="F218" s="280">
        <v>1009462</v>
      </c>
      <c r="G218" s="218">
        <v>197.91</v>
      </c>
      <c r="H218" s="32" t="s">
        <v>834</v>
      </c>
    </row>
    <row r="219" spans="1:8" ht="15" customHeight="1">
      <c r="A219" s="279">
        <v>45546</v>
      </c>
      <c r="B219" s="218" t="s">
        <v>455</v>
      </c>
      <c r="C219" s="206" t="s">
        <v>1036</v>
      </c>
      <c r="D219" s="206" t="s">
        <v>879</v>
      </c>
      <c r="E219" s="206" t="s">
        <v>527</v>
      </c>
      <c r="F219" s="280">
        <v>3945998</v>
      </c>
      <c r="G219" s="218">
        <v>224.65</v>
      </c>
      <c r="H219" s="32" t="s">
        <v>834</v>
      </c>
    </row>
    <row r="220" spans="1:8" ht="15" customHeight="1">
      <c r="A220" s="279">
        <v>45546</v>
      </c>
      <c r="B220" s="218" t="s">
        <v>455</v>
      </c>
      <c r="C220" s="206" t="s">
        <v>1036</v>
      </c>
      <c r="D220" s="206" t="s">
        <v>873</v>
      </c>
      <c r="E220" s="206" t="s">
        <v>527</v>
      </c>
      <c r="F220" s="280">
        <v>3345644</v>
      </c>
      <c r="G220" s="218">
        <v>229.69</v>
      </c>
      <c r="H220" s="32" t="s">
        <v>834</v>
      </c>
    </row>
    <row r="221" spans="1:8" ht="15" customHeight="1">
      <c r="A221" s="279">
        <v>45546</v>
      </c>
      <c r="B221" s="218" t="s">
        <v>455</v>
      </c>
      <c r="C221" s="206" t="s">
        <v>1036</v>
      </c>
      <c r="D221" s="206" t="s">
        <v>1218</v>
      </c>
      <c r="E221" s="206" t="s">
        <v>527</v>
      </c>
      <c r="F221" s="280">
        <v>3741003</v>
      </c>
      <c r="G221" s="218">
        <v>232.63</v>
      </c>
      <c r="H221" s="32" t="s">
        <v>834</v>
      </c>
    </row>
    <row r="222" spans="1:8" ht="15" customHeight="1">
      <c r="A222" s="279">
        <v>45546</v>
      </c>
      <c r="B222" s="218" t="s">
        <v>455</v>
      </c>
      <c r="C222" s="206" t="s">
        <v>1036</v>
      </c>
      <c r="D222" s="206" t="s">
        <v>890</v>
      </c>
      <c r="E222" s="206" t="s">
        <v>527</v>
      </c>
      <c r="F222" s="280">
        <v>5891156</v>
      </c>
      <c r="G222" s="218">
        <v>230.97</v>
      </c>
      <c r="H222" s="32" t="s">
        <v>834</v>
      </c>
    </row>
    <row r="223" spans="1:8" ht="15" customHeight="1">
      <c r="A223" s="279">
        <v>45546</v>
      </c>
      <c r="B223" s="218" t="s">
        <v>455</v>
      </c>
      <c r="C223" s="206" t="s">
        <v>1036</v>
      </c>
      <c r="D223" s="206" t="s">
        <v>896</v>
      </c>
      <c r="E223" s="206" t="s">
        <v>527</v>
      </c>
      <c r="F223" s="280">
        <v>3126232</v>
      </c>
      <c r="G223" s="218">
        <v>230.18</v>
      </c>
      <c r="H223" s="32" t="s">
        <v>834</v>
      </c>
    </row>
    <row r="224" spans="1:8" ht="15" customHeight="1">
      <c r="A224" s="279">
        <v>45546</v>
      </c>
      <c r="B224" s="218" t="s">
        <v>1219</v>
      </c>
      <c r="C224" s="206" t="s">
        <v>1220</v>
      </c>
      <c r="D224" s="206" t="s">
        <v>1221</v>
      </c>
      <c r="E224" s="206" t="s">
        <v>527</v>
      </c>
      <c r="F224" s="280">
        <v>50000</v>
      </c>
      <c r="G224" s="218">
        <v>104</v>
      </c>
      <c r="H224" s="32" t="s">
        <v>834</v>
      </c>
    </row>
    <row r="225" spans="1:8" ht="15" customHeight="1">
      <c r="A225" s="279">
        <v>45546</v>
      </c>
      <c r="B225" s="218" t="s">
        <v>1219</v>
      </c>
      <c r="C225" s="206" t="s">
        <v>1220</v>
      </c>
      <c r="D225" s="206" t="s">
        <v>1222</v>
      </c>
      <c r="E225" s="206" t="s">
        <v>527</v>
      </c>
      <c r="F225" s="280">
        <v>40000</v>
      </c>
      <c r="G225" s="218">
        <v>104</v>
      </c>
      <c r="H225" s="32" t="s">
        <v>834</v>
      </c>
    </row>
    <row r="226" spans="1:8" ht="15" customHeight="1">
      <c r="A226" s="279">
        <v>45546</v>
      </c>
      <c r="B226" s="218" t="s">
        <v>1223</v>
      </c>
      <c r="C226" s="206" t="s">
        <v>1224</v>
      </c>
      <c r="D226" s="206" t="s">
        <v>872</v>
      </c>
      <c r="E226" s="206" t="s">
        <v>527</v>
      </c>
      <c r="F226" s="280">
        <v>272000</v>
      </c>
      <c r="G226" s="218">
        <v>86.85</v>
      </c>
      <c r="H226" s="32" t="s">
        <v>834</v>
      </c>
    </row>
    <row r="227" spans="1:8" ht="15" customHeight="1">
      <c r="A227" s="279">
        <v>45546</v>
      </c>
      <c r="B227" s="218" t="s">
        <v>927</v>
      </c>
      <c r="C227" s="206" t="s">
        <v>928</v>
      </c>
      <c r="D227" s="206" t="s">
        <v>873</v>
      </c>
      <c r="E227" s="206" t="s">
        <v>527</v>
      </c>
      <c r="F227" s="280">
        <v>13168879</v>
      </c>
      <c r="G227" s="218">
        <v>15.17</v>
      </c>
      <c r="H227" s="32" t="s">
        <v>834</v>
      </c>
    </row>
    <row r="228" spans="1:8" ht="15" customHeight="1">
      <c r="A228" s="279">
        <v>45546</v>
      </c>
      <c r="B228" s="218" t="s">
        <v>1225</v>
      </c>
      <c r="C228" s="206" t="s">
        <v>1226</v>
      </c>
      <c r="D228" s="206" t="s">
        <v>873</v>
      </c>
      <c r="E228" s="206" t="s">
        <v>527</v>
      </c>
      <c r="F228" s="280">
        <v>8548392</v>
      </c>
      <c r="G228" s="218">
        <v>22.51</v>
      </c>
      <c r="H228" s="32" t="s">
        <v>834</v>
      </c>
    </row>
    <row r="229" spans="1:8" ht="15" customHeight="1">
      <c r="A229" s="279">
        <v>45546</v>
      </c>
      <c r="B229" s="218" t="s">
        <v>1227</v>
      </c>
      <c r="C229" s="206" t="s">
        <v>1228</v>
      </c>
      <c r="D229" s="206" t="s">
        <v>879</v>
      </c>
      <c r="E229" s="206" t="s">
        <v>527</v>
      </c>
      <c r="F229" s="280">
        <v>1237768</v>
      </c>
      <c r="G229" s="218">
        <v>148.52000000000001</v>
      </c>
      <c r="H229" s="32" t="s">
        <v>834</v>
      </c>
    </row>
    <row r="230" spans="1:8" ht="15" customHeight="1">
      <c r="A230" s="279">
        <v>45546</v>
      </c>
      <c r="B230" s="218" t="s">
        <v>1229</v>
      </c>
      <c r="C230" s="206" t="s">
        <v>1230</v>
      </c>
      <c r="D230" s="206" t="s">
        <v>1231</v>
      </c>
      <c r="E230" s="206" t="s">
        <v>527</v>
      </c>
      <c r="F230" s="280">
        <v>314565</v>
      </c>
      <c r="G230" s="218">
        <v>950</v>
      </c>
      <c r="H230" s="32" t="s">
        <v>834</v>
      </c>
    </row>
    <row r="231" spans="1:8" ht="15" customHeight="1">
      <c r="A231" s="279">
        <v>45546</v>
      </c>
      <c r="B231" s="218" t="s">
        <v>1232</v>
      </c>
      <c r="C231" s="206" t="s">
        <v>1233</v>
      </c>
      <c r="D231" s="206" t="s">
        <v>1234</v>
      </c>
      <c r="E231" s="206" t="s">
        <v>527</v>
      </c>
      <c r="F231" s="280">
        <v>106000</v>
      </c>
      <c r="G231" s="218">
        <v>90.5</v>
      </c>
      <c r="H231" s="32" t="s">
        <v>834</v>
      </c>
    </row>
    <row r="232" spans="1:8" ht="15" customHeight="1">
      <c r="A232" s="279">
        <v>45546</v>
      </c>
      <c r="B232" s="218" t="s">
        <v>1232</v>
      </c>
      <c r="C232" s="206" t="s">
        <v>1233</v>
      </c>
      <c r="D232" s="206" t="s">
        <v>1235</v>
      </c>
      <c r="E232" s="206" t="s">
        <v>527</v>
      </c>
      <c r="F232" s="280">
        <v>2000</v>
      </c>
      <c r="G232" s="218">
        <v>100</v>
      </c>
      <c r="H232" s="32" t="s">
        <v>834</v>
      </c>
    </row>
    <row r="233" spans="1:8" ht="15" customHeight="1">
      <c r="A233" s="279">
        <v>45546</v>
      </c>
      <c r="B233" s="218" t="s">
        <v>1236</v>
      </c>
      <c r="C233" s="206" t="s">
        <v>1237</v>
      </c>
      <c r="D233" s="206" t="s">
        <v>879</v>
      </c>
      <c r="E233" s="206" t="s">
        <v>527</v>
      </c>
      <c r="F233" s="280">
        <v>658134</v>
      </c>
      <c r="G233" s="218">
        <v>377.83</v>
      </c>
      <c r="H233" s="32" t="s">
        <v>834</v>
      </c>
    </row>
    <row r="234" spans="1:8" ht="15" customHeight="1">
      <c r="A234" s="279">
        <v>45546</v>
      </c>
      <c r="B234" s="218" t="s">
        <v>1238</v>
      </c>
      <c r="C234" s="206" t="s">
        <v>1239</v>
      </c>
      <c r="D234" s="206" t="s">
        <v>963</v>
      </c>
      <c r="E234" s="206" t="s">
        <v>527</v>
      </c>
      <c r="F234" s="280">
        <v>203151</v>
      </c>
      <c r="G234" s="218">
        <v>116.51</v>
      </c>
      <c r="H234" s="32" t="s">
        <v>834</v>
      </c>
    </row>
    <row r="235" spans="1:8" ht="15" customHeight="1">
      <c r="A235" s="279">
        <v>45546</v>
      </c>
      <c r="B235" s="218" t="s">
        <v>1240</v>
      </c>
      <c r="C235" s="206" t="s">
        <v>1241</v>
      </c>
      <c r="D235" s="206" t="s">
        <v>1242</v>
      </c>
      <c r="E235" s="206" t="s">
        <v>527</v>
      </c>
      <c r="F235" s="280">
        <v>92612</v>
      </c>
      <c r="G235" s="218">
        <v>194.56</v>
      </c>
      <c r="H235" s="32" t="s">
        <v>834</v>
      </c>
    </row>
    <row r="236" spans="1:8" ht="15" customHeight="1">
      <c r="A236" s="279">
        <v>45546</v>
      </c>
      <c r="B236" s="218" t="s">
        <v>1243</v>
      </c>
      <c r="C236" s="206" t="s">
        <v>1244</v>
      </c>
      <c r="D236" s="206" t="s">
        <v>1245</v>
      </c>
      <c r="E236" s="206" t="s">
        <v>527</v>
      </c>
      <c r="F236" s="280">
        <v>1448370</v>
      </c>
      <c r="G236" s="218">
        <v>35.25</v>
      </c>
      <c r="H236" s="32" t="s">
        <v>834</v>
      </c>
    </row>
    <row r="237" spans="1:8" ht="15" customHeight="1">
      <c r="A237" s="279">
        <v>45546</v>
      </c>
      <c r="B237" s="218" t="s">
        <v>1037</v>
      </c>
      <c r="C237" s="206" t="s">
        <v>1038</v>
      </c>
      <c r="D237" s="206" t="s">
        <v>879</v>
      </c>
      <c r="E237" s="206" t="s">
        <v>527</v>
      </c>
      <c r="F237" s="280">
        <v>278387</v>
      </c>
      <c r="G237" s="218">
        <v>262.25</v>
      </c>
      <c r="H237" s="32" t="s">
        <v>834</v>
      </c>
    </row>
    <row r="238" spans="1:8" ht="15" customHeight="1">
      <c r="A238" s="279">
        <v>45546</v>
      </c>
      <c r="B238" s="218" t="s">
        <v>1037</v>
      </c>
      <c r="C238" s="206" t="s">
        <v>1038</v>
      </c>
      <c r="D238" s="206" t="s">
        <v>896</v>
      </c>
      <c r="E238" s="206" t="s">
        <v>527</v>
      </c>
      <c r="F238" s="280">
        <v>242923</v>
      </c>
      <c r="G238" s="218">
        <v>265.17</v>
      </c>
      <c r="H238" s="32" t="s">
        <v>834</v>
      </c>
    </row>
    <row r="239" spans="1:8" ht="15" customHeight="1">
      <c r="A239" s="279">
        <v>45546</v>
      </c>
      <c r="B239" s="218" t="s">
        <v>915</v>
      </c>
      <c r="C239" s="206" t="s">
        <v>1246</v>
      </c>
      <c r="D239" s="206" t="s">
        <v>879</v>
      </c>
      <c r="E239" s="206" t="s">
        <v>527</v>
      </c>
      <c r="F239" s="280">
        <v>1043384</v>
      </c>
      <c r="G239" s="218">
        <v>399.64</v>
      </c>
      <c r="H239" s="32" t="s">
        <v>834</v>
      </c>
    </row>
    <row r="240" spans="1:8" ht="15" customHeight="1">
      <c r="A240" s="279">
        <v>45546</v>
      </c>
      <c r="B240" s="218" t="s">
        <v>1156</v>
      </c>
      <c r="C240" s="206" t="s">
        <v>1157</v>
      </c>
      <c r="D240" s="206" t="s">
        <v>1158</v>
      </c>
      <c r="E240" s="206" t="s">
        <v>528</v>
      </c>
      <c r="F240" s="280">
        <v>7252</v>
      </c>
      <c r="G240" s="218">
        <v>121.66</v>
      </c>
      <c r="H240" s="32" t="s">
        <v>834</v>
      </c>
    </row>
    <row r="241" spans="1:8" ht="15" customHeight="1">
      <c r="A241" s="279">
        <v>45546</v>
      </c>
      <c r="B241" s="218" t="s">
        <v>1159</v>
      </c>
      <c r="C241" s="206" t="s">
        <v>1160</v>
      </c>
      <c r="D241" s="206" t="s">
        <v>879</v>
      </c>
      <c r="E241" s="206" t="s">
        <v>528</v>
      </c>
      <c r="F241" s="280">
        <v>821877</v>
      </c>
      <c r="G241" s="218">
        <v>507.35</v>
      </c>
      <c r="H241" s="32" t="s">
        <v>834</v>
      </c>
    </row>
    <row r="242" spans="1:8" ht="15" customHeight="1">
      <c r="A242" s="279">
        <v>45546</v>
      </c>
      <c r="B242" s="218" t="s">
        <v>1161</v>
      </c>
      <c r="C242" s="206" t="s">
        <v>1162</v>
      </c>
      <c r="D242" s="206" t="s">
        <v>879</v>
      </c>
      <c r="E242" s="206" t="s">
        <v>528</v>
      </c>
      <c r="F242" s="280">
        <v>803477</v>
      </c>
      <c r="G242" s="218">
        <v>204.73</v>
      </c>
      <c r="H242" s="32" t="s">
        <v>834</v>
      </c>
    </row>
    <row r="243" spans="1:8" ht="15" customHeight="1">
      <c r="A243" s="279">
        <v>45546</v>
      </c>
      <c r="B243" s="218" t="s">
        <v>1163</v>
      </c>
      <c r="C243" s="206" t="s">
        <v>1164</v>
      </c>
      <c r="D243" s="206" t="s">
        <v>873</v>
      </c>
      <c r="E243" s="206" t="s">
        <v>528</v>
      </c>
      <c r="F243" s="280">
        <v>107327</v>
      </c>
      <c r="G243" s="218">
        <v>125.1</v>
      </c>
      <c r="H243" s="32" t="s">
        <v>834</v>
      </c>
    </row>
    <row r="244" spans="1:8" ht="15" customHeight="1">
      <c r="A244" s="279">
        <v>45546</v>
      </c>
      <c r="B244" s="218" t="s">
        <v>1063</v>
      </c>
      <c r="C244" s="206" t="s">
        <v>1165</v>
      </c>
      <c r="D244" s="206" t="s">
        <v>1065</v>
      </c>
      <c r="E244" s="206" t="s">
        <v>528</v>
      </c>
      <c r="F244" s="280">
        <v>3387794</v>
      </c>
      <c r="G244" s="218">
        <v>574.85</v>
      </c>
      <c r="H244" s="32" t="s">
        <v>834</v>
      </c>
    </row>
    <row r="245" spans="1:8" ht="15" customHeight="1">
      <c r="A245" s="279">
        <v>45546</v>
      </c>
      <c r="B245" s="218" t="s">
        <v>1063</v>
      </c>
      <c r="C245" s="206" t="s">
        <v>1165</v>
      </c>
      <c r="D245" s="206" t="s">
        <v>1066</v>
      </c>
      <c r="E245" s="206" t="s">
        <v>528</v>
      </c>
      <c r="F245" s="280">
        <v>1776592</v>
      </c>
      <c r="G245" s="218">
        <v>574.85</v>
      </c>
      <c r="H245" s="32" t="s">
        <v>834</v>
      </c>
    </row>
    <row r="246" spans="1:8" ht="15" customHeight="1">
      <c r="A246" s="279">
        <v>45546</v>
      </c>
      <c r="B246" s="218" t="s">
        <v>1168</v>
      </c>
      <c r="C246" s="206" t="s">
        <v>1169</v>
      </c>
      <c r="D246" s="206" t="s">
        <v>1170</v>
      </c>
      <c r="E246" s="206" t="s">
        <v>528</v>
      </c>
      <c r="F246" s="280">
        <v>58543</v>
      </c>
      <c r="G246" s="218">
        <v>157.91</v>
      </c>
      <c r="H246" s="32" t="s">
        <v>834</v>
      </c>
    </row>
    <row r="247" spans="1:8" ht="15" customHeight="1">
      <c r="A247" s="279">
        <v>45546</v>
      </c>
      <c r="B247" s="218" t="s">
        <v>1247</v>
      </c>
      <c r="C247" s="206" t="s">
        <v>1248</v>
      </c>
      <c r="D247" s="206" t="s">
        <v>1249</v>
      </c>
      <c r="E247" s="206" t="s">
        <v>528</v>
      </c>
      <c r="F247" s="280">
        <v>59200</v>
      </c>
      <c r="G247" s="218">
        <v>118.81</v>
      </c>
      <c r="H247" s="32" t="s">
        <v>834</v>
      </c>
    </row>
    <row r="248" spans="1:8" ht="15" customHeight="1">
      <c r="A248" s="279">
        <v>45546</v>
      </c>
      <c r="B248" s="218" t="s">
        <v>1171</v>
      </c>
      <c r="C248" s="206" t="s">
        <v>1172</v>
      </c>
      <c r="D248" s="206" t="s">
        <v>1067</v>
      </c>
      <c r="E248" s="206" t="s">
        <v>528</v>
      </c>
      <c r="F248" s="280">
        <v>207954</v>
      </c>
      <c r="G248" s="218">
        <v>124.96</v>
      </c>
      <c r="H248" s="32" t="s">
        <v>834</v>
      </c>
    </row>
    <row r="249" spans="1:8" ht="15" customHeight="1">
      <c r="A249" s="279">
        <v>45546</v>
      </c>
      <c r="B249" s="218" t="s">
        <v>1173</v>
      </c>
      <c r="C249" s="206" t="s">
        <v>1174</v>
      </c>
      <c r="D249" s="206" t="s">
        <v>892</v>
      </c>
      <c r="E249" s="206" t="s">
        <v>528</v>
      </c>
      <c r="F249" s="280">
        <v>125204</v>
      </c>
      <c r="G249" s="218">
        <v>905.44</v>
      </c>
      <c r="H249" s="32" t="s">
        <v>834</v>
      </c>
    </row>
    <row r="250" spans="1:8" ht="15" customHeight="1">
      <c r="A250" s="279">
        <v>45546</v>
      </c>
      <c r="B250" s="218" t="s">
        <v>935</v>
      </c>
      <c r="C250" s="206" t="s">
        <v>937</v>
      </c>
      <c r="D250" s="206" t="s">
        <v>879</v>
      </c>
      <c r="E250" s="206" t="s">
        <v>528</v>
      </c>
      <c r="F250" s="280">
        <v>305272</v>
      </c>
      <c r="G250" s="218">
        <v>486.33</v>
      </c>
      <c r="H250" s="32" t="s">
        <v>834</v>
      </c>
    </row>
    <row r="251" spans="1:8" ht="15" customHeight="1">
      <c r="A251" s="279">
        <v>45546</v>
      </c>
      <c r="B251" s="218" t="s">
        <v>1176</v>
      </c>
      <c r="C251" s="206" t="s">
        <v>1177</v>
      </c>
      <c r="D251" s="206" t="s">
        <v>873</v>
      </c>
      <c r="E251" s="206" t="s">
        <v>528</v>
      </c>
      <c r="F251" s="280">
        <v>96420</v>
      </c>
      <c r="G251" s="218">
        <v>146.62</v>
      </c>
      <c r="H251" s="32" t="s">
        <v>834</v>
      </c>
    </row>
    <row r="252" spans="1:8" ht="15" customHeight="1">
      <c r="A252" s="279">
        <v>45546</v>
      </c>
      <c r="B252" s="218" t="s">
        <v>1176</v>
      </c>
      <c r="C252" s="206" t="s">
        <v>1177</v>
      </c>
      <c r="D252" s="206" t="s">
        <v>896</v>
      </c>
      <c r="E252" s="206" t="s">
        <v>528</v>
      </c>
      <c r="F252" s="280">
        <v>99552</v>
      </c>
      <c r="G252" s="218">
        <v>149.22</v>
      </c>
      <c r="H252" s="32" t="s">
        <v>834</v>
      </c>
    </row>
    <row r="253" spans="1:8" ht="15" customHeight="1">
      <c r="A253" s="279">
        <v>45546</v>
      </c>
      <c r="B253" s="218" t="s">
        <v>988</v>
      </c>
      <c r="C253" s="206" t="s">
        <v>989</v>
      </c>
      <c r="D253" s="206" t="s">
        <v>873</v>
      </c>
      <c r="E253" s="206" t="s">
        <v>528</v>
      </c>
      <c r="F253" s="280">
        <v>537877</v>
      </c>
      <c r="G253" s="218">
        <v>318.57</v>
      </c>
      <c r="H253" s="32" t="s">
        <v>834</v>
      </c>
    </row>
    <row r="254" spans="1:8" ht="15" customHeight="1">
      <c r="A254" s="279">
        <v>45546</v>
      </c>
      <c r="B254" s="218" t="s">
        <v>988</v>
      </c>
      <c r="C254" s="206" t="s">
        <v>989</v>
      </c>
      <c r="D254" s="206" t="s">
        <v>879</v>
      </c>
      <c r="E254" s="206" t="s">
        <v>528</v>
      </c>
      <c r="F254" s="280">
        <v>720818</v>
      </c>
      <c r="G254" s="218">
        <v>317.89</v>
      </c>
      <c r="H254" s="32" t="s">
        <v>834</v>
      </c>
    </row>
    <row r="255" spans="1:8" ht="15" customHeight="1">
      <c r="A255" s="279">
        <v>45546</v>
      </c>
      <c r="B255" s="218" t="s">
        <v>1178</v>
      </c>
      <c r="C255" s="206" t="s">
        <v>1179</v>
      </c>
      <c r="D255" s="206" t="s">
        <v>879</v>
      </c>
      <c r="E255" s="206" t="s">
        <v>528</v>
      </c>
      <c r="F255" s="280">
        <v>560691</v>
      </c>
      <c r="G255" s="218">
        <v>163.56</v>
      </c>
      <c r="H255" s="32" t="s">
        <v>834</v>
      </c>
    </row>
    <row r="256" spans="1:8" ht="15" customHeight="1">
      <c r="A256" s="279">
        <v>45546</v>
      </c>
      <c r="B256" s="218" t="s">
        <v>1180</v>
      </c>
      <c r="C256" s="206" t="s">
        <v>1181</v>
      </c>
      <c r="D256" s="206" t="s">
        <v>1019</v>
      </c>
      <c r="E256" s="206" t="s">
        <v>528</v>
      </c>
      <c r="F256" s="280">
        <v>92500</v>
      </c>
      <c r="G256" s="218">
        <v>250.71</v>
      </c>
      <c r="H256" s="32" t="s">
        <v>834</v>
      </c>
    </row>
    <row r="257" spans="1:8" ht="15" customHeight="1">
      <c r="A257" s="279">
        <v>45546</v>
      </c>
      <c r="B257" s="218" t="s">
        <v>1180</v>
      </c>
      <c r="C257" s="206" t="s">
        <v>1181</v>
      </c>
      <c r="D257" s="206" t="s">
        <v>1250</v>
      </c>
      <c r="E257" s="206" t="s">
        <v>528</v>
      </c>
      <c r="F257" s="280">
        <v>125000</v>
      </c>
      <c r="G257" s="218">
        <v>249.57</v>
      </c>
      <c r="H257" s="32" t="s">
        <v>834</v>
      </c>
    </row>
    <row r="258" spans="1:8" ht="15" customHeight="1">
      <c r="A258" s="279">
        <v>45546</v>
      </c>
      <c r="B258" s="218" t="s">
        <v>913</v>
      </c>
      <c r="C258" s="206" t="s">
        <v>914</v>
      </c>
      <c r="D258" s="206" t="s">
        <v>1039</v>
      </c>
      <c r="E258" s="206" t="s">
        <v>528</v>
      </c>
      <c r="F258" s="280">
        <v>19000000</v>
      </c>
      <c r="G258" s="218">
        <v>1.57</v>
      </c>
      <c r="H258" s="32" t="s">
        <v>834</v>
      </c>
    </row>
    <row r="259" spans="1:8" ht="15" customHeight="1">
      <c r="A259" s="279">
        <v>45546</v>
      </c>
      <c r="B259" s="218" t="s">
        <v>913</v>
      </c>
      <c r="C259" s="206" t="s">
        <v>914</v>
      </c>
      <c r="D259" s="206" t="s">
        <v>1010</v>
      </c>
      <c r="E259" s="206" t="s">
        <v>528</v>
      </c>
      <c r="F259" s="280">
        <v>609832</v>
      </c>
      <c r="G259" s="218">
        <v>1.6</v>
      </c>
      <c r="H259" s="32" t="s">
        <v>834</v>
      </c>
    </row>
    <row r="260" spans="1:8" ht="15" customHeight="1">
      <c r="A260" s="279">
        <v>45546</v>
      </c>
      <c r="B260" s="218" t="s">
        <v>913</v>
      </c>
      <c r="C260" s="206" t="s">
        <v>914</v>
      </c>
      <c r="D260" s="206" t="s">
        <v>1083</v>
      </c>
      <c r="E260" s="206" t="s">
        <v>528</v>
      </c>
      <c r="F260" s="280">
        <v>24720798</v>
      </c>
      <c r="G260" s="218">
        <v>1.6</v>
      </c>
      <c r="H260" s="32" t="s">
        <v>834</v>
      </c>
    </row>
    <row r="261" spans="1:8" ht="15" customHeight="1">
      <c r="A261" s="279">
        <v>45546</v>
      </c>
      <c r="B261" s="218" t="s">
        <v>913</v>
      </c>
      <c r="C261" s="206" t="s">
        <v>914</v>
      </c>
      <c r="D261" s="206" t="s">
        <v>930</v>
      </c>
      <c r="E261" s="206" t="s">
        <v>528</v>
      </c>
      <c r="F261" s="280">
        <v>7970956</v>
      </c>
      <c r="G261" s="218">
        <v>1.49</v>
      </c>
      <c r="H261" s="32" t="s">
        <v>834</v>
      </c>
    </row>
    <row r="262" spans="1:8" ht="15" customHeight="1">
      <c r="A262" s="279">
        <v>45546</v>
      </c>
      <c r="B262" s="218" t="s">
        <v>1182</v>
      </c>
      <c r="C262" s="206" t="s">
        <v>1183</v>
      </c>
      <c r="D262" s="206" t="s">
        <v>879</v>
      </c>
      <c r="E262" s="206" t="s">
        <v>528</v>
      </c>
      <c r="F262" s="280">
        <v>77766</v>
      </c>
      <c r="G262" s="218">
        <v>830.57</v>
      </c>
      <c r="H262" s="32" t="s">
        <v>834</v>
      </c>
    </row>
    <row r="263" spans="1:8" ht="15" customHeight="1">
      <c r="A263" s="279">
        <v>45546</v>
      </c>
      <c r="B263" s="218" t="s">
        <v>1187</v>
      </c>
      <c r="C263" s="206" t="s">
        <v>1188</v>
      </c>
      <c r="D263" s="206" t="s">
        <v>1190</v>
      </c>
      <c r="E263" s="206" t="s">
        <v>528</v>
      </c>
      <c r="F263" s="280">
        <v>48000</v>
      </c>
      <c r="G263" s="218">
        <v>87.34</v>
      </c>
      <c r="H263" s="32" t="s">
        <v>834</v>
      </c>
    </row>
    <row r="264" spans="1:8" ht="15" customHeight="1">
      <c r="A264" s="279">
        <v>45546</v>
      </c>
      <c r="B264" s="218" t="s">
        <v>1187</v>
      </c>
      <c r="C264" s="206" t="s">
        <v>1188</v>
      </c>
      <c r="D264" s="206" t="s">
        <v>1251</v>
      </c>
      <c r="E264" s="206" t="s">
        <v>528</v>
      </c>
      <c r="F264" s="280">
        <v>78000</v>
      </c>
      <c r="G264" s="218">
        <v>87.35</v>
      </c>
      <c r="H264" s="32" t="s">
        <v>834</v>
      </c>
    </row>
    <row r="265" spans="1:8" ht="15" customHeight="1">
      <c r="A265" s="279">
        <v>45546</v>
      </c>
      <c r="B265" s="218" t="s">
        <v>990</v>
      </c>
      <c r="C265" s="206" t="s">
        <v>991</v>
      </c>
      <c r="D265" s="206" t="s">
        <v>1027</v>
      </c>
      <c r="E265" s="206" t="s">
        <v>528</v>
      </c>
      <c r="F265" s="280">
        <v>36000</v>
      </c>
      <c r="G265" s="218">
        <v>120.13</v>
      </c>
      <c r="H265" s="32" t="s">
        <v>834</v>
      </c>
    </row>
    <row r="266" spans="1:8" ht="15" customHeight="1">
      <c r="A266" s="279">
        <v>45546</v>
      </c>
      <c r="B266" s="218" t="s">
        <v>990</v>
      </c>
      <c r="C266" s="206" t="s">
        <v>991</v>
      </c>
      <c r="D266" s="206" t="s">
        <v>892</v>
      </c>
      <c r="E266" s="206" t="s">
        <v>528</v>
      </c>
      <c r="F266" s="280">
        <v>58000</v>
      </c>
      <c r="G266" s="218">
        <v>119.65</v>
      </c>
      <c r="H266" s="32" t="s">
        <v>834</v>
      </c>
    </row>
    <row r="267" spans="1:8" ht="15" customHeight="1">
      <c r="A267" s="279">
        <v>45546</v>
      </c>
      <c r="B267" s="218" t="s">
        <v>990</v>
      </c>
      <c r="C267" s="206" t="s">
        <v>991</v>
      </c>
      <c r="D267" s="206" t="s">
        <v>1191</v>
      </c>
      <c r="E267" s="206" t="s">
        <v>528</v>
      </c>
      <c r="F267" s="280">
        <v>34000</v>
      </c>
      <c r="G267" s="218">
        <v>119.01</v>
      </c>
      <c r="H267" s="32" t="s">
        <v>834</v>
      </c>
    </row>
    <row r="268" spans="1:8" ht="15" customHeight="1">
      <c r="A268" s="279">
        <v>45546</v>
      </c>
      <c r="B268" s="218" t="s">
        <v>1094</v>
      </c>
      <c r="C268" s="206" t="s">
        <v>1195</v>
      </c>
      <c r="D268" s="206" t="s">
        <v>1098</v>
      </c>
      <c r="E268" s="206" t="s">
        <v>528</v>
      </c>
      <c r="F268" s="280">
        <v>23936</v>
      </c>
      <c r="G268" s="218">
        <v>600.78</v>
      </c>
      <c r="H268" s="32" t="s">
        <v>834</v>
      </c>
    </row>
    <row r="269" spans="1:8" ht="15" customHeight="1">
      <c r="A269" s="279">
        <v>45546</v>
      </c>
      <c r="B269" s="218" t="s">
        <v>1094</v>
      </c>
      <c r="C269" s="206" t="s">
        <v>1195</v>
      </c>
      <c r="D269" s="206" t="s">
        <v>1175</v>
      </c>
      <c r="E269" s="206" t="s">
        <v>528</v>
      </c>
      <c r="F269" s="280">
        <v>384816</v>
      </c>
      <c r="G269" s="218">
        <v>603.64</v>
      </c>
      <c r="H269" s="32" t="s">
        <v>834</v>
      </c>
    </row>
    <row r="270" spans="1:8" ht="15" customHeight="1">
      <c r="A270" s="279">
        <v>45546</v>
      </c>
      <c r="B270" s="218" t="s">
        <v>1094</v>
      </c>
      <c r="C270" s="206" t="s">
        <v>1195</v>
      </c>
      <c r="D270" s="206" t="s">
        <v>1067</v>
      </c>
      <c r="E270" s="206" t="s">
        <v>528</v>
      </c>
      <c r="F270" s="280">
        <v>187324</v>
      </c>
      <c r="G270" s="218">
        <v>601.29999999999995</v>
      </c>
      <c r="H270" s="32" t="s">
        <v>834</v>
      </c>
    </row>
    <row r="271" spans="1:8" ht="15" customHeight="1">
      <c r="A271" s="279">
        <v>45546</v>
      </c>
      <c r="B271" s="218" t="s">
        <v>1094</v>
      </c>
      <c r="C271" s="206" t="s">
        <v>1195</v>
      </c>
      <c r="D271" s="206" t="s">
        <v>879</v>
      </c>
      <c r="E271" s="206" t="s">
        <v>528</v>
      </c>
      <c r="F271" s="280">
        <v>174765</v>
      </c>
      <c r="G271" s="218">
        <v>600.44000000000005</v>
      </c>
      <c r="H271" s="32" t="s">
        <v>834</v>
      </c>
    </row>
    <row r="272" spans="1:8" ht="15" customHeight="1">
      <c r="A272" s="279">
        <v>45546</v>
      </c>
      <c r="B272" s="218" t="s">
        <v>1094</v>
      </c>
      <c r="C272" s="206" t="s">
        <v>1195</v>
      </c>
      <c r="D272" s="206" t="s">
        <v>948</v>
      </c>
      <c r="E272" s="206" t="s">
        <v>528</v>
      </c>
      <c r="F272" s="280">
        <v>207409</v>
      </c>
      <c r="G272" s="218">
        <v>599.22</v>
      </c>
      <c r="H272" s="32" t="s">
        <v>834</v>
      </c>
    </row>
    <row r="273" spans="1:8" ht="15" customHeight="1">
      <c r="A273" s="279">
        <v>45546</v>
      </c>
      <c r="B273" s="218" t="s">
        <v>1094</v>
      </c>
      <c r="C273" s="206" t="s">
        <v>1195</v>
      </c>
      <c r="D273" s="206" t="s">
        <v>892</v>
      </c>
      <c r="E273" s="206" t="s">
        <v>528</v>
      </c>
      <c r="F273" s="280">
        <v>382429</v>
      </c>
      <c r="G273" s="218">
        <v>600.62</v>
      </c>
      <c r="H273" s="32" t="s">
        <v>834</v>
      </c>
    </row>
    <row r="274" spans="1:8" ht="15" customHeight="1">
      <c r="A274" s="279">
        <v>45546</v>
      </c>
      <c r="B274" s="218" t="s">
        <v>1094</v>
      </c>
      <c r="C274" s="206" t="s">
        <v>1195</v>
      </c>
      <c r="D274" s="206" t="s">
        <v>1196</v>
      </c>
      <c r="E274" s="206" t="s">
        <v>528</v>
      </c>
      <c r="F274" s="280">
        <v>75339</v>
      </c>
      <c r="G274" s="218">
        <v>598.02</v>
      </c>
      <c r="H274" s="32" t="s">
        <v>834</v>
      </c>
    </row>
    <row r="275" spans="1:8" ht="15" customHeight="1">
      <c r="A275" s="279">
        <v>45546</v>
      </c>
      <c r="B275" s="218" t="s">
        <v>946</v>
      </c>
      <c r="C275" s="206" t="s">
        <v>947</v>
      </c>
      <c r="D275" s="206" t="s">
        <v>929</v>
      </c>
      <c r="E275" s="206" t="s">
        <v>528</v>
      </c>
      <c r="F275" s="280">
        <v>8181661</v>
      </c>
      <c r="G275" s="218">
        <v>50.35</v>
      </c>
      <c r="H275" s="32" t="s">
        <v>834</v>
      </c>
    </row>
    <row r="276" spans="1:8" ht="15" customHeight="1">
      <c r="A276" s="279">
        <v>45546</v>
      </c>
      <c r="B276" s="218" t="s">
        <v>1200</v>
      </c>
      <c r="C276" s="206" t="s">
        <v>1201</v>
      </c>
      <c r="D276" s="206" t="s">
        <v>879</v>
      </c>
      <c r="E276" s="206" t="s">
        <v>528</v>
      </c>
      <c r="F276" s="280">
        <v>317826</v>
      </c>
      <c r="G276" s="218">
        <v>194.45</v>
      </c>
      <c r="H276" s="32" t="s">
        <v>834</v>
      </c>
    </row>
    <row r="277" spans="1:8" ht="15" customHeight="1">
      <c r="A277" s="279">
        <v>45546</v>
      </c>
      <c r="B277" s="218" t="s">
        <v>1025</v>
      </c>
      <c r="C277" s="206" t="s">
        <v>1026</v>
      </c>
      <c r="D277" s="206" t="s">
        <v>1252</v>
      </c>
      <c r="E277" s="206" t="s">
        <v>528</v>
      </c>
      <c r="F277" s="280">
        <v>201488</v>
      </c>
      <c r="G277" s="218">
        <v>39.51</v>
      </c>
      <c r="H277" s="32" t="s">
        <v>834</v>
      </c>
    </row>
    <row r="278" spans="1:8" ht="15" customHeight="1">
      <c r="A278" s="279">
        <v>45546</v>
      </c>
      <c r="B278" s="218" t="s">
        <v>1025</v>
      </c>
      <c r="C278" s="206" t="s">
        <v>1026</v>
      </c>
      <c r="D278" s="206" t="s">
        <v>1202</v>
      </c>
      <c r="E278" s="206" t="s">
        <v>528</v>
      </c>
      <c r="F278" s="280">
        <v>150000</v>
      </c>
      <c r="G278" s="218">
        <v>41.43</v>
      </c>
      <c r="H278" s="32" t="s">
        <v>834</v>
      </c>
    </row>
    <row r="279" spans="1:8" ht="15" customHeight="1">
      <c r="A279" s="279">
        <v>45546</v>
      </c>
      <c r="B279" s="218" t="s">
        <v>1025</v>
      </c>
      <c r="C279" s="206" t="s">
        <v>1026</v>
      </c>
      <c r="D279" s="206" t="s">
        <v>1203</v>
      </c>
      <c r="E279" s="206" t="s">
        <v>528</v>
      </c>
      <c r="F279" s="280">
        <v>474325</v>
      </c>
      <c r="G279" s="218">
        <v>40.840000000000003</v>
      </c>
      <c r="H279" s="32" t="s">
        <v>834</v>
      </c>
    </row>
    <row r="280" spans="1:8" ht="15" customHeight="1">
      <c r="A280" s="279">
        <v>45546</v>
      </c>
      <c r="B280" s="218" t="s">
        <v>957</v>
      </c>
      <c r="C280" s="206" t="s">
        <v>958</v>
      </c>
      <c r="D280" s="206" t="s">
        <v>1206</v>
      </c>
      <c r="E280" s="206" t="s">
        <v>528</v>
      </c>
      <c r="F280" s="280">
        <v>689768</v>
      </c>
      <c r="G280" s="218">
        <v>242.51</v>
      </c>
      <c r="H280" s="32" t="s">
        <v>834</v>
      </c>
    </row>
    <row r="281" spans="1:8" ht="15" customHeight="1">
      <c r="A281" s="279">
        <v>45546</v>
      </c>
      <c r="B281" s="218" t="s">
        <v>957</v>
      </c>
      <c r="C281" s="206" t="s">
        <v>958</v>
      </c>
      <c r="D281" s="206" t="s">
        <v>873</v>
      </c>
      <c r="E281" s="206" t="s">
        <v>528</v>
      </c>
      <c r="F281" s="280">
        <v>694332</v>
      </c>
      <c r="G281" s="218">
        <v>243.98</v>
      </c>
      <c r="H281" s="32" t="s">
        <v>834</v>
      </c>
    </row>
    <row r="282" spans="1:8" ht="15" customHeight="1">
      <c r="A282" s="279">
        <v>45546</v>
      </c>
      <c r="B282" s="218" t="s">
        <v>957</v>
      </c>
      <c r="C282" s="206" t="s">
        <v>958</v>
      </c>
      <c r="D282" s="206" t="s">
        <v>879</v>
      </c>
      <c r="E282" s="206" t="s">
        <v>528</v>
      </c>
      <c r="F282" s="280">
        <v>749708</v>
      </c>
      <c r="G282" s="218">
        <v>243.75</v>
      </c>
      <c r="H282" s="32" t="s">
        <v>834</v>
      </c>
    </row>
    <row r="283" spans="1:8" ht="15" customHeight="1">
      <c r="A283" s="279">
        <v>45546</v>
      </c>
      <c r="B283" s="218" t="s">
        <v>959</v>
      </c>
      <c r="C283" s="206" t="s">
        <v>960</v>
      </c>
      <c r="D283" s="206" t="s">
        <v>964</v>
      </c>
      <c r="E283" s="206" t="s">
        <v>528</v>
      </c>
      <c r="F283" s="280">
        <v>120974</v>
      </c>
      <c r="G283" s="218">
        <v>113.08</v>
      </c>
      <c r="H283" s="32" t="s">
        <v>834</v>
      </c>
    </row>
    <row r="284" spans="1:8" ht="15" customHeight="1">
      <c r="A284" s="279">
        <v>45546</v>
      </c>
      <c r="B284" s="218" t="s">
        <v>961</v>
      </c>
      <c r="C284" s="206" t="s">
        <v>962</v>
      </c>
      <c r="D284" s="206" t="s">
        <v>892</v>
      </c>
      <c r="E284" s="206" t="s">
        <v>528</v>
      </c>
      <c r="F284" s="280">
        <v>993595</v>
      </c>
      <c r="G284" s="218">
        <v>62.28</v>
      </c>
      <c r="H284" s="32" t="s">
        <v>834</v>
      </c>
    </row>
    <row r="285" spans="1:8" ht="15" customHeight="1">
      <c r="A285" s="279">
        <v>45546</v>
      </c>
      <c r="B285" s="218" t="s">
        <v>1029</v>
      </c>
      <c r="C285" s="206" t="s">
        <v>1030</v>
      </c>
      <c r="D285" s="206" t="s">
        <v>888</v>
      </c>
      <c r="E285" s="206" t="s">
        <v>528</v>
      </c>
      <c r="F285" s="280">
        <v>205514</v>
      </c>
      <c r="G285" s="218">
        <v>71.25</v>
      </c>
      <c r="H285" s="32" t="s">
        <v>834</v>
      </c>
    </row>
    <row r="286" spans="1:8" ht="15" customHeight="1">
      <c r="A286" s="279">
        <v>45546</v>
      </c>
      <c r="B286" s="218" t="s">
        <v>1029</v>
      </c>
      <c r="C286" s="206" t="s">
        <v>1030</v>
      </c>
      <c r="D286" s="206" t="s">
        <v>896</v>
      </c>
      <c r="E286" s="206" t="s">
        <v>528</v>
      </c>
      <c r="F286" s="280">
        <v>427999</v>
      </c>
      <c r="G286" s="218">
        <v>71.209999999999994</v>
      </c>
      <c r="H286" s="32" t="s">
        <v>834</v>
      </c>
    </row>
    <row r="287" spans="1:8" ht="15" customHeight="1">
      <c r="A287" s="279">
        <v>45546</v>
      </c>
      <c r="B287" s="218" t="s">
        <v>1029</v>
      </c>
      <c r="C287" s="206" t="s">
        <v>1030</v>
      </c>
      <c r="D287" s="206" t="s">
        <v>1126</v>
      </c>
      <c r="E287" s="206" t="s">
        <v>528</v>
      </c>
      <c r="F287" s="280">
        <v>230108</v>
      </c>
      <c r="G287" s="218">
        <v>70.72</v>
      </c>
      <c r="H287" s="32" t="s">
        <v>834</v>
      </c>
    </row>
    <row r="288" spans="1:8" ht="15" customHeight="1">
      <c r="A288" s="279">
        <v>45546</v>
      </c>
      <c r="B288" s="218" t="s">
        <v>1029</v>
      </c>
      <c r="C288" s="206" t="s">
        <v>1030</v>
      </c>
      <c r="D288" s="206" t="s">
        <v>1214</v>
      </c>
      <c r="E288" s="206" t="s">
        <v>528</v>
      </c>
      <c r="F288" s="280">
        <v>245169</v>
      </c>
      <c r="G288" s="218">
        <v>70.989999999999995</v>
      </c>
      <c r="H288" s="32" t="s">
        <v>834</v>
      </c>
    </row>
    <row r="289" spans="1:8" ht="15" customHeight="1">
      <c r="A289" s="279">
        <v>45546</v>
      </c>
      <c r="B289" s="218" t="s">
        <v>1031</v>
      </c>
      <c r="C289" s="206" t="s">
        <v>1032</v>
      </c>
      <c r="D289" s="206" t="s">
        <v>888</v>
      </c>
      <c r="E289" s="206" t="s">
        <v>528</v>
      </c>
      <c r="F289" s="280">
        <v>664231</v>
      </c>
      <c r="G289" s="218">
        <v>65.14</v>
      </c>
      <c r="H289" s="32" t="s">
        <v>834</v>
      </c>
    </row>
    <row r="290" spans="1:8" ht="15" customHeight="1">
      <c r="A290" s="279">
        <v>45546</v>
      </c>
      <c r="B290" s="218" t="s">
        <v>1031</v>
      </c>
      <c r="C290" s="206" t="s">
        <v>1032</v>
      </c>
      <c r="D290" s="206" t="s">
        <v>873</v>
      </c>
      <c r="E290" s="206" t="s">
        <v>528</v>
      </c>
      <c r="F290" s="280">
        <v>967859</v>
      </c>
      <c r="G290" s="218">
        <v>65.16</v>
      </c>
      <c r="H290" s="32" t="s">
        <v>834</v>
      </c>
    </row>
    <row r="291" spans="1:8" ht="15" customHeight="1">
      <c r="A291" s="279">
        <v>45546</v>
      </c>
      <c r="B291" s="218" t="s">
        <v>1031</v>
      </c>
      <c r="C291" s="206" t="s">
        <v>1032</v>
      </c>
      <c r="D291" s="206" t="s">
        <v>879</v>
      </c>
      <c r="E291" s="206" t="s">
        <v>528</v>
      </c>
      <c r="F291" s="280">
        <v>792659</v>
      </c>
      <c r="G291" s="218">
        <v>64.69</v>
      </c>
      <c r="H291" s="32" t="s">
        <v>834</v>
      </c>
    </row>
    <row r="292" spans="1:8" ht="15" customHeight="1">
      <c r="A292" s="279">
        <v>45546</v>
      </c>
      <c r="B292" s="218" t="s">
        <v>1031</v>
      </c>
      <c r="C292" s="206" t="s">
        <v>1032</v>
      </c>
      <c r="D292" s="206" t="s">
        <v>1033</v>
      </c>
      <c r="E292" s="206" t="s">
        <v>528</v>
      </c>
      <c r="F292" s="280">
        <v>2270149</v>
      </c>
      <c r="G292" s="218">
        <v>66.28</v>
      </c>
      <c r="H292" s="32" t="s">
        <v>834</v>
      </c>
    </row>
    <row r="293" spans="1:8" ht="15" customHeight="1">
      <c r="A293" s="279">
        <v>45546</v>
      </c>
      <c r="B293" s="218" t="s">
        <v>1031</v>
      </c>
      <c r="C293" s="206" t="s">
        <v>1032</v>
      </c>
      <c r="D293" s="206" t="s">
        <v>983</v>
      </c>
      <c r="E293" s="206" t="s">
        <v>528</v>
      </c>
      <c r="F293" s="280">
        <v>566958</v>
      </c>
      <c r="G293" s="218">
        <v>64.16</v>
      </c>
      <c r="H293" s="32" t="s">
        <v>834</v>
      </c>
    </row>
    <row r="294" spans="1:8" ht="15" customHeight="1">
      <c r="A294" s="279">
        <v>45546</v>
      </c>
      <c r="B294" s="218" t="s">
        <v>1031</v>
      </c>
      <c r="C294" s="206" t="s">
        <v>1032</v>
      </c>
      <c r="D294" s="206" t="s">
        <v>890</v>
      </c>
      <c r="E294" s="206" t="s">
        <v>528</v>
      </c>
      <c r="F294" s="280">
        <v>534655</v>
      </c>
      <c r="G294" s="218">
        <v>65.599999999999994</v>
      </c>
      <c r="H294" s="32" t="s">
        <v>834</v>
      </c>
    </row>
    <row r="295" spans="1:8" ht="15" customHeight="1">
      <c r="A295" s="279">
        <v>45546</v>
      </c>
      <c r="B295" s="218" t="s">
        <v>1031</v>
      </c>
      <c r="C295" s="206" t="s">
        <v>1032</v>
      </c>
      <c r="D295" s="206" t="s">
        <v>1215</v>
      </c>
      <c r="E295" s="206" t="s">
        <v>528</v>
      </c>
      <c r="F295" s="280">
        <v>1144462</v>
      </c>
      <c r="G295" s="218">
        <v>64.959999999999994</v>
      </c>
      <c r="H295" s="32" t="s">
        <v>834</v>
      </c>
    </row>
    <row r="296" spans="1:8" ht="15" customHeight="1">
      <c r="A296" s="279">
        <v>45546</v>
      </c>
      <c r="B296" s="218" t="s">
        <v>1034</v>
      </c>
      <c r="C296" s="206" t="s">
        <v>1035</v>
      </c>
      <c r="D296" s="206" t="s">
        <v>1028</v>
      </c>
      <c r="E296" s="206" t="s">
        <v>528</v>
      </c>
      <c r="F296" s="280">
        <v>96301</v>
      </c>
      <c r="G296" s="218">
        <v>62.95</v>
      </c>
      <c r="H296" s="32" t="s">
        <v>834</v>
      </c>
    </row>
    <row r="297" spans="1:8" ht="15" customHeight="1">
      <c r="A297" s="279">
        <v>45546</v>
      </c>
      <c r="B297" s="218" t="s">
        <v>1216</v>
      </c>
      <c r="C297" s="206" t="s">
        <v>1217</v>
      </c>
      <c r="D297" s="206" t="s">
        <v>879</v>
      </c>
      <c r="E297" s="206" t="s">
        <v>528</v>
      </c>
      <c r="F297" s="280">
        <v>1009462</v>
      </c>
      <c r="G297" s="218">
        <v>197.33</v>
      </c>
      <c r="H297" s="32" t="s">
        <v>834</v>
      </c>
    </row>
    <row r="298" spans="1:8" ht="15" customHeight="1">
      <c r="A298" s="279">
        <v>45546</v>
      </c>
      <c r="B298" s="218" t="s">
        <v>1253</v>
      </c>
      <c r="C298" s="206" t="s">
        <v>1254</v>
      </c>
      <c r="D298" s="206" t="s">
        <v>1255</v>
      </c>
      <c r="E298" s="206" t="s">
        <v>528</v>
      </c>
      <c r="F298" s="280">
        <v>160000</v>
      </c>
      <c r="G298" s="218">
        <v>58.55</v>
      </c>
      <c r="H298" s="32" t="s">
        <v>834</v>
      </c>
    </row>
    <row r="299" spans="1:8" ht="15" customHeight="1">
      <c r="A299" s="279">
        <v>45546</v>
      </c>
      <c r="B299" s="218" t="s">
        <v>455</v>
      </c>
      <c r="C299" s="206" t="s">
        <v>1036</v>
      </c>
      <c r="D299" s="206" t="s">
        <v>890</v>
      </c>
      <c r="E299" s="206" t="s">
        <v>528</v>
      </c>
      <c r="F299" s="280">
        <v>5891156</v>
      </c>
      <c r="G299" s="218">
        <v>231.12</v>
      </c>
      <c r="H299" s="32" t="s">
        <v>834</v>
      </c>
    </row>
    <row r="300" spans="1:8" ht="15" customHeight="1">
      <c r="A300" s="279">
        <v>45546</v>
      </c>
      <c r="B300" s="218" t="s">
        <v>455</v>
      </c>
      <c r="C300" s="206" t="s">
        <v>1036</v>
      </c>
      <c r="D300" s="206" t="s">
        <v>896</v>
      </c>
      <c r="E300" s="206" t="s">
        <v>528</v>
      </c>
      <c r="F300" s="280">
        <v>3126232</v>
      </c>
      <c r="G300" s="218">
        <v>230.28</v>
      </c>
      <c r="H300" s="32" t="s">
        <v>834</v>
      </c>
    </row>
    <row r="301" spans="1:8" ht="15" customHeight="1">
      <c r="A301" s="279">
        <v>45546</v>
      </c>
      <c r="B301" s="218" t="s">
        <v>455</v>
      </c>
      <c r="C301" s="206" t="s">
        <v>1036</v>
      </c>
      <c r="D301" s="206" t="s">
        <v>873</v>
      </c>
      <c r="E301" s="206" t="s">
        <v>528</v>
      </c>
      <c r="F301" s="280">
        <v>3181275</v>
      </c>
      <c r="G301" s="218">
        <v>230.08</v>
      </c>
      <c r="H301" s="32" t="s">
        <v>834</v>
      </c>
    </row>
    <row r="302" spans="1:8" ht="15" customHeight="1">
      <c r="A302" s="279">
        <v>45546</v>
      </c>
      <c r="B302" s="218" t="s">
        <v>455</v>
      </c>
      <c r="C302" s="206" t="s">
        <v>1036</v>
      </c>
      <c r="D302" s="206" t="s">
        <v>879</v>
      </c>
      <c r="E302" s="206" t="s">
        <v>528</v>
      </c>
      <c r="F302" s="280">
        <v>3945998</v>
      </c>
      <c r="G302" s="218">
        <v>224.89</v>
      </c>
      <c r="H302" s="32" t="s">
        <v>834</v>
      </c>
    </row>
    <row r="303" spans="1:8" ht="15" customHeight="1">
      <c r="A303" s="279">
        <v>45546</v>
      </c>
      <c r="B303" s="218" t="s">
        <v>455</v>
      </c>
      <c r="C303" s="206" t="s">
        <v>1036</v>
      </c>
      <c r="D303" s="206" t="s">
        <v>1218</v>
      </c>
      <c r="E303" s="206" t="s">
        <v>528</v>
      </c>
      <c r="F303" s="280">
        <v>3709544</v>
      </c>
      <c r="G303" s="218">
        <v>233.07</v>
      </c>
      <c r="H303" s="32" t="s">
        <v>834</v>
      </c>
    </row>
    <row r="304" spans="1:8" ht="15" customHeight="1">
      <c r="A304" s="279">
        <v>45546</v>
      </c>
      <c r="B304" s="218" t="s">
        <v>1219</v>
      </c>
      <c r="C304" s="206" t="s">
        <v>1220</v>
      </c>
      <c r="D304" s="206" t="s">
        <v>1256</v>
      </c>
      <c r="E304" s="206" t="s">
        <v>528</v>
      </c>
      <c r="F304" s="280">
        <v>90000</v>
      </c>
      <c r="G304" s="218">
        <v>104</v>
      </c>
      <c r="H304" s="32" t="s">
        <v>834</v>
      </c>
    </row>
    <row r="305" spans="1:8" ht="15" customHeight="1">
      <c r="A305" s="279">
        <v>45546</v>
      </c>
      <c r="B305" s="218" t="s">
        <v>1223</v>
      </c>
      <c r="C305" s="206" t="s">
        <v>1224</v>
      </c>
      <c r="D305" s="206" t="s">
        <v>872</v>
      </c>
      <c r="E305" s="206" t="s">
        <v>528</v>
      </c>
      <c r="F305" s="280">
        <v>57600</v>
      </c>
      <c r="G305" s="218">
        <v>86.86</v>
      </c>
      <c r="H305" s="32" t="s">
        <v>834</v>
      </c>
    </row>
    <row r="306" spans="1:8" ht="15" customHeight="1">
      <c r="A306" s="279">
        <v>45546</v>
      </c>
      <c r="B306" s="218" t="s">
        <v>927</v>
      </c>
      <c r="C306" s="206" t="s">
        <v>928</v>
      </c>
      <c r="D306" s="206" t="s">
        <v>873</v>
      </c>
      <c r="E306" s="206" t="s">
        <v>528</v>
      </c>
      <c r="F306" s="280">
        <v>12113883</v>
      </c>
      <c r="G306" s="218">
        <v>15.1</v>
      </c>
      <c r="H306" s="32" t="s">
        <v>834</v>
      </c>
    </row>
    <row r="307" spans="1:8" ht="15" customHeight="1">
      <c r="A307" s="279">
        <v>45546</v>
      </c>
      <c r="B307" s="218" t="s">
        <v>1225</v>
      </c>
      <c r="C307" s="206" t="s">
        <v>1226</v>
      </c>
      <c r="D307" s="206" t="s">
        <v>873</v>
      </c>
      <c r="E307" s="206" t="s">
        <v>528</v>
      </c>
      <c r="F307" s="280">
        <v>8666442</v>
      </c>
      <c r="G307" s="218">
        <v>22.51</v>
      </c>
      <c r="H307" s="32" t="s">
        <v>834</v>
      </c>
    </row>
    <row r="308" spans="1:8" ht="15" customHeight="1">
      <c r="A308" s="279">
        <v>45546</v>
      </c>
      <c r="B308" s="218" t="s">
        <v>1227</v>
      </c>
      <c r="C308" s="206" t="s">
        <v>1228</v>
      </c>
      <c r="D308" s="206" t="s">
        <v>879</v>
      </c>
      <c r="E308" s="206" t="s">
        <v>528</v>
      </c>
      <c r="F308" s="280">
        <v>1237768</v>
      </c>
      <c r="G308" s="218">
        <v>148.61000000000001</v>
      </c>
      <c r="H308" s="32" t="s">
        <v>834</v>
      </c>
    </row>
    <row r="309" spans="1:8" ht="15" customHeight="1">
      <c r="A309" s="279">
        <v>45546</v>
      </c>
      <c r="B309" s="218" t="s">
        <v>1257</v>
      </c>
      <c r="C309" s="206" t="s">
        <v>1258</v>
      </c>
      <c r="D309" s="206" t="s">
        <v>1259</v>
      </c>
      <c r="E309" s="206" t="s">
        <v>528</v>
      </c>
      <c r="F309" s="280">
        <v>1500000</v>
      </c>
      <c r="G309" s="218">
        <v>128.06</v>
      </c>
      <c r="H309" s="32" t="s">
        <v>834</v>
      </c>
    </row>
    <row r="310" spans="1:8" ht="15" customHeight="1">
      <c r="A310" s="279">
        <v>45546</v>
      </c>
      <c r="B310" s="218" t="s">
        <v>1232</v>
      </c>
      <c r="C310" s="206" t="s">
        <v>1233</v>
      </c>
      <c r="D310" s="206" t="s">
        <v>1235</v>
      </c>
      <c r="E310" s="206" t="s">
        <v>528</v>
      </c>
      <c r="F310" s="280">
        <v>152000</v>
      </c>
      <c r="G310" s="218">
        <v>91.29</v>
      </c>
      <c r="H310" s="32" t="s">
        <v>834</v>
      </c>
    </row>
    <row r="311" spans="1:8" ht="15" customHeight="1">
      <c r="A311" s="279">
        <v>45546</v>
      </c>
      <c r="B311" s="218" t="s">
        <v>1236</v>
      </c>
      <c r="C311" s="206" t="s">
        <v>1237</v>
      </c>
      <c r="D311" s="206" t="s">
        <v>879</v>
      </c>
      <c r="E311" s="206" t="s">
        <v>528</v>
      </c>
      <c r="F311" s="280">
        <v>658134</v>
      </c>
      <c r="G311" s="218">
        <v>378.38</v>
      </c>
      <c r="H311" s="32" t="s">
        <v>834</v>
      </c>
    </row>
    <row r="312" spans="1:8" ht="15" customHeight="1">
      <c r="A312" s="279">
        <v>45546</v>
      </c>
      <c r="B312" s="218" t="s">
        <v>1238</v>
      </c>
      <c r="C312" s="206" t="s">
        <v>1239</v>
      </c>
      <c r="D312" s="206" t="s">
        <v>892</v>
      </c>
      <c r="E312" s="206" t="s">
        <v>528</v>
      </c>
      <c r="F312" s="280">
        <v>203151</v>
      </c>
      <c r="G312" s="218">
        <v>116.51</v>
      </c>
      <c r="H312" s="32" t="s">
        <v>834</v>
      </c>
    </row>
    <row r="313" spans="1:8" ht="15" customHeight="1">
      <c r="A313" s="279">
        <v>45546</v>
      </c>
      <c r="B313" s="218" t="s">
        <v>1240</v>
      </c>
      <c r="C313" s="206" t="s">
        <v>1241</v>
      </c>
      <c r="D313" s="206" t="s">
        <v>1260</v>
      </c>
      <c r="E313" s="206" t="s">
        <v>528</v>
      </c>
      <c r="F313" s="280">
        <v>92612</v>
      </c>
      <c r="G313" s="218">
        <v>194.48</v>
      </c>
      <c r="H313" s="32" t="s">
        <v>834</v>
      </c>
    </row>
    <row r="314" spans="1:8" ht="15" customHeight="1">
      <c r="A314" s="279">
        <v>45546</v>
      </c>
      <c r="B314" s="218" t="s">
        <v>1243</v>
      </c>
      <c r="C314" s="206" t="s">
        <v>1244</v>
      </c>
      <c r="D314" s="206" t="s">
        <v>1261</v>
      </c>
      <c r="E314" s="206" t="s">
        <v>528</v>
      </c>
      <c r="F314" s="280">
        <v>1000000</v>
      </c>
      <c r="G314" s="218">
        <v>35.25</v>
      </c>
      <c r="H314" s="32" t="s">
        <v>834</v>
      </c>
    </row>
    <row r="315" spans="1:8" ht="15" customHeight="1">
      <c r="A315" s="279">
        <v>45546</v>
      </c>
      <c r="B315" s="218" t="s">
        <v>1037</v>
      </c>
      <c r="C315" s="206" t="s">
        <v>1038</v>
      </c>
      <c r="D315" s="206" t="s">
        <v>879</v>
      </c>
      <c r="E315" s="206" t="s">
        <v>528</v>
      </c>
      <c r="F315" s="280">
        <v>278387</v>
      </c>
      <c r="G315" s="218">
        <v>263.24</v>
      </c>
      <c r="H315" s="32" t="s">
        <v>834</v>
      </c>
    </row>
    <row r="316" spans="1:8" ht="15" customHeight="1">
      <c r="A316" s="279">
        <v>45546</v>
      </c>
      <c r="B316" s="218" t="s">
        <v>1037</v>
      </c>
      <c r="C316" s="206" t="s">
        <v>1038</v>
      </c>
      <c r="D316" s="206" t="s">
        <v>896</v>
      </c>
      <c r="E316" s="206" t="s">
        <v>528</v>
      </c>
      <c r="F316" s="280">
        <v>242923</v>
      </c>
      <c r="G316" s="218">
        <v>265.37</v>
      </c>
      <c r="H316" s="32" t="s">
        <v>834</v>
      </c>
    </row>
    <row r="317" spans="1:8" ht="15" customHeight="1">
      <c r="A317" s="279">
        <v>45546</v>
      </c>
      <c r="B317" s="218" t="s">
        <v>915</v>
      </c>
      <c r="C317" s="206" t="s">
        <v>1246</v>
      </c>
      <c r="D317" s="206" t="s">
        <v>879</v>
      </c>
      <c r="E317" s="206" t="s">
        <v>528</v>
      </c>
      <c r="F317" s="280">
        <v>1043384</v>
      </c>
      <c r="G317" s="218">
        <v>399.91</v>
      </c>
      <c r="H317" s="32" t="s">
        <v>834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4"/>
  <sheetViews>
    <sheetView zoomScale="70" zoomScaleNormal="70" workbookViewId="0">
      <selection activeCell="I10" sqref="I10:I31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88671875" bestFit="1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920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45547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A8" s="91" t="s">
        <v>899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519</v>
      </c>
      <c r="C9" s="93"/>
      <c r="D9" s="94" t="s">
        <v>529</v>
      </c>
      <c r="E9" s="93" t="s">
        <v>530</v>
      </c>
      <c r="F9" s="93" t="s">
        <v>531</v>
      </c>
      <c r="G9" s="93" t="s">
        <v>532</v>
      </c>
      <c r="H9" s="93" t="s">
        <v>533</v>
      </c>
      <c r="I9" s="93" t="s">
        <v>534</v>
      </c>
      <c r="J9" s="92" t="s">
        <v>535</v>
      </c>
      <c r="K9" s="93" t="s">
        <v>536</v>
      </c>
      <c r="L9" s="95" t="s">
        <v>537</v>
      </c>
      <c r="M9" s="95" t="s">
        <v>538</v>
      </c>
      <c r="N9" s="93" t="s">
        <v>539</v>
      </c>
      <c r="O9" s="230" t="s">
        <v>540</v>
      </c>
      <c r="P9" s="188" t="s">
        <v>541</v>
      </c>
      <c r="Q9" s="188" t="s">
        <v>806</v>
      </c>
      <c r="R9" s="1"/>
      <c r="S9" s="1"/>
      <c r="T9" s="1"/>
      <c r="U9" s="1"/>
      <c r="V9" s="1"/>
      <c r="W9" s="1"/>
      <c r="X9" s="1"/>
    </row>
    <row r="10" spans="1:26" ht="15" customHeight="1">
      <c r="A10" s="180">
        <v>1</v>
      </c>
      <c r="B10" s="177">
        <v>45498</v>
      </c>
      <c r="C10" s="181"/>
      <c r="D10" s="185" t="s">
        <v>183</v>
      </c>
      <c r="E10" s="182" t="s">
        <v>542</v>
      </c>
      <c r="F10" s="176" t="s">
        <v>880</v>
      </c>
      <c r="G10" s="178">
        <v>2330</v>
      </c>
      <c r="H10" s="176"/>
      <c r="I10" s="176" t="s">
        <v>881</v>
      </c>
      <c r="J10" s="178" t="s">
        <v>543</v>
      </c>
      <c r="K10" s="178"/>
      <c r="L10" s="179"/>
      <c r="M10" s="183"/>
      <c r="N10" s="178"/>
      <c r="O10" s="184"/>
      <c r="P10" s="179">
        <f>VLOOKUP(D10,'MidCap Intra'!$B$11:$C$570,2,0)</f>
        <v>2526.85</v>
      </c>
      <c r="Q10" s="221"/>
      <c r="R10" s="54" t="s">
        <v>835</v>
      </c>
    </row>
    <row r="11" spans="1:26" ht="15" customHeight="1">
      <c r="A11" s="355">
        <v>2</v>
      </c>
      <c r="B11" s="255">
        <v>45516</v>
      </c>
      <c r="C11" s="356"/>
      <c r="D11" s="357" t="s">
        <v>133</v>
      </c>
      <c r="E11" s="358" t="s">
        <v>542</v>
      </c>
      <c r="F11" s="239">
        <v>2730</v>
      </c>
      <c r="G11" s="240">
        <v>2540</v>
      </c>
      <c r="H11" s="239">
        <v>2925</v>
      </c>
      <c r="I11" s="239" t="s">
        <v>889</v>
      </c>
      <c r="J11" s="238" t="s">
        <v>969</v>
      </c>
      <c r="K11" s="238">
        <f t="shared" ref="K11:K12" si="0">H11-F11</f>
        <v>195</v>
      </c>
      <c r="L11" s="251">
        <f t="shared" ref="L11:L12" si="1">(F11*-0.3)/100</f>
        <v>-8.19</v>
      </c>
      <c r="M11" s="252">
        <f t="shared" ref="M11:M12" si="2">(K11+L11)/F11</f>
        <v>6.8428571428571436E-2</v>
      </c>
      <c r="N11" s="238" t="s">
        <v>544</v>
      </c>
      <c r="O11" s="253">
        <v>45544</v>
      </c>
      <c r="P11" s="254"/>
      <c r="Q11" s="221"/>
      <c r="R11" s="54" t="s">
        <v>836</v>
      </c>
    </row>
    <row r="12" spans="1:26" ht="15" customHeight="1">
      <c r="A12" s="346">
        <v>3</v>
      </c>
      <c r="B12" s="347">
        <v>45524</v>
      </c>
      <c r="C12" s="348"/>
      <c r="D12" s="349" t="s">
        <v>220</v>
      </c>
      <c r="E12" s="350" t="s">
        <v>542</v>
      </c>
      <c r="F12" s="274">
        <v>1058.3</v>
      </c>
      <c r="G12" s="275">
        <v>1090</v>
      </c>
      <c r="H12" s="274">
        <v>995</v>
      </c>
      <c r="I12" s="274" t="s">
        <v>908</v>
      </c>
      <c r="J12" s="273" t="s">
        <v>1042</v>
      </c>
      <c r="K12" s="273">
        <f t="shared" si="0"/>
        <v>-63.299999999999955</v>
      </c>
      <c r="L12" s="351">
        <f t="shared" si="1"/>
        <v>-3.1748999999999996</v>
      </c>
      <c r="M12" s="352">
        <f t="shared" si="2"/>
        <v>-6.2812907493149342E-2</v>
      </c>
      <c r="N12" s="273" t="s">
        <v>554</v>
      </c>
      <c r="O12" s="353">
        <v>45546</v>
      </c>
      <c r="P12" s="354"/>
      <c r="Q12" s="221"/>
      <c r="R12" s="54" t="s">
        <v>835</v>
      </c>
    </row>
    <row r="13" spans="1:26" ht="15" customHeight="1">
      <c r="A13" s="180">
        <v>4</v>
      </c>
      <c r="B13" s="177">
        <v>45524</v>
      </c>
      <c r="C13" s="181"/>
      <c r="D13" s="185" t="s">
        <v>219</v>
      </c>
      <c r="E13" s="182" t="s">
        <v>542</v>
      </c>
      <c r="F13" s="176" t="s">
        <v>893</v>
      </c>
      <c r="G13" s="178">
        <v>1120</v>
      </c>
      <c r="H13" s="176"/>
      <c r="I13" s="176" t="s">
        <v>894</v>
      </c>
      <c r="J13" s="178" t="s">
        <v>543</v>
      </c>
      <c r="K13" s="178"/>
      <c r="L13" s="179"/>
      <c r="M13" s="183"/>
      <c r="N13" s="178"/>
      <c r="O13" s="184"/>
      <c r="P13" s="179">
        <f>VLOOKUP(D13,'MidCap Intra'!$B$11:$C$570,2,0)</f>
        <v>1204.4000000000001</v>
      </c>
      <c r="Q13" s="221"/>
      <c r="R13" s="54" t="s">
        <v>835</v>
      </c>
    </row>
    <row r="14" spans="1:26" ht="15" customHeight="1">
      <c r="A14" s="346">
        <v>5</v>
      </c>
      <c r="B14" s="347">
        <v>45524</v>
      </c>
      <c r="C14" s="348"/>
      <c r="D14" s="349" t="s">
        <v>211</v>
      </c>
      <c r="E14" s="350" t="s">
        <v>542</v>
      </c>
      <c r="F14" s="274">
        <v>6910</v>
      </c>
      <c r="G14" s="275">
        <v>6640</v>
      </c>
      <c r="H14" s="274">
        <v>6620</v>
      </c>
      <c r="I14" s="274" t="s">
        <v>895</v>
      </c>
      <c r="J14" s="273" t="s">
        <v>952</v>
      </c>
      <c r="K14" s="273">
        <f t="shared" ref="K14:K15" si="3">H14-F14</f>
        <v>-290</v>
      </c>
      <c r="L14" s="351">
        <f t="shared" ref="L14:L15" si="4">(F14*-0.3)/100</f>
        <v>-20.73</v>
      </c>
      <c r="M14" s="352">
        <f t="shared" ref="M14:M15" si="5">(K14+L14)/F14</f>
        <v>-4.4968162083936329E-2</v>
      </c>
      <c r="N14" s="273" t="s">
        <v>554</v>
      </c>
      <c r="O14" s="353">
        <v>45541</v>
      </c>
      <c r="P14" s="354"/>
      <c r="Q14" s="221"/>
      <c r="R14" s="54" t="s">
        <v>835</v>
      </c>
    </row>
    <row r="15" spans="1:26" ht="15" customHeight="1">
      <c r="A15" s="346">
        <v>6</v>
      </c>
      <c r="B15" s="347">
        <v>45530</v>
      </c>
      <c r="C15" s="348"/>
      <c r="D15" s="349" t="s">
        <v>423</v>
      </c>
      <c r="E15" s="350" t="s">
        <v>542</v>
      </c>
      <c r="F15" s="274">
        <v>489</v>
      </c>
      <c r="G15" s="275">
        <v>468</v>
      </c>
      <c r="H15" s="274">
        <v>460</v>
      </c>
      <c r="I15" s="274" t="s">
        <v>905</v>
      </c>
      <c r="J15" s="273" t="s">
        <v>968</v>
      </c>
      <c r="K15" s="273">
        <f t="shared" si="3"/>
        <v>-29</v>
      </c>
      <c r="L15" s="351">
        <f t="shared" si="4"/>
        <v>-1.4669999999999999</v>
      </c>
      <c r="M15" s="352">
        <f t="shared" si="5"/>
        <v>-6.2304703476482613E-2</v>
      </c>
      <c r="N15" s="273" t="s">
        <v>554</v>
      </c>
      <c r="O15" s="353">
        <v>45544</v>
      </c>
      <c r="P15" s="354"/>
      <c r="Q15" s="221"/>
      <c r="R15" s="54" t="s">
        <v>835</v>
      </c>
    </row>
    <row r="16" spans="1:26" ht="15" customHeight="1">
      <c r="A16" s="346">
        <v>7</v>
      </c>
      <c r="B16" s="347">
        <v>45531</v>
      </c>
      <c r="C16" s="348"/>
      <c r="D16" s="349" t="s">
        <v>131</v>
      </c>
      <c r="E16" s="350" t="s">
        <v>542</v>
      </c>
      <c r="F16" s="274">
        <v>326</v>
      </c>
      <c r="G16" s="275">
        <v>310</v>
      </c>
      <c r="H16" s="274">
        <v>310</v>
      </c>
      <c r="I16" s="274" t="s">
        <v>906</v>
      </c>
      <c r="J16" s="273" t="s">
        <v>939</v>
      </c>
      <c r="K16" s="273">
        <f t="shared" ref="K16" si="6">H16-F16</f>
        <v>-16</v>
      </c>
      <c r="L16" s="351">
        <f t="shared" ref="L16" si="7">(F16*-0.3)/100</f>
        <v>-0.97799999999999998</v>
      </c>
      <c r="M16" s="352">
        <f t="shared" ref="M16" si="8">(K16+L16)/F16</f>
        <v>-5.2079754601226998E-2</v>
      </c>
      <c r="N16" s="273" t="s">
        <v>554</v>
      </c>
      <c r="O16" s="353">
        <v>45540</v>
      </c>
      <c r="P16" s="354"/>
      <c r="Q16" s="221"/>
      <c r="R16" s="54" t="s">
        <v>835</v>
      </c>
    </row>
    <row r="17" spans="1:18" ht="15" customHeight="1">
      <c r="A17" s="346">
        <v>8</v>
      </c>
      <c r="B17" s="347">
        <v>45531</v>
      </c>
      <c r="C17" s="348"/>
      <c r="D17" s="349" t="s">
        <v>235</v>
      </c>
      <c r="E17" s="350" t="s">
        <v>542</v>
      </c>
      <c r="F17" s="274">
        <v>144</v>
      </c>
      <c r="G17" s="275">
        <v>134.5</v>
      </c>
      <c r="H17" s="274">
        <v>134.5</v>
      </c>
      <c r="I17" s="274" t="s">
        <v>907</v>
      </c>
      <c r="J17" s="273" t="s">
        <v>1052</v>
      </c>
      <c r="K17" s="273">
        <f t="shared" ref="K17" si="9">H17-F17</f>
        <v>-9.5</v>
      </c>
      <c r="L17" s="351">
        <f t="shared" ref="L17" si="10">(F17*-0.3)/100</f>
        <v>-0.43199999999999994</v>
      </c>
      <c r="M17" s="352">
        <f t="shared" ref="M17" si="11">(K17+L17)/F17</f>
        <v>-6.8972222222222226E-2</v>
      </c>
      <c r="N17" s="273" t="s">
        <v>554</v>
      </c>
      <c r="O17" s="353">
        <v>45541</v>
      </c>
      <c r="P17" s="354"/>
      <c r="Q17" s="221"/>
      <c r="R17" s="54" t="s">
        <v>835</v>
      </c>
    </row>
    <row r="18" spans="1:18" ht="15" customHeight="1">
      <c r="A18" s="355">
        <v>9</v>
      </c>
      <c r="B18" s="255">
        <v>45532</v>
      </c>
      <c r="C18" s="356"/>
      <c r="D18" s="357" t="s">
        <v>869</v>
      </c>
      <c r="E18" s="358" t="s">
        <v>542</v>
      </c>
      <c r="F18" s="239">
        <v>1063</v>
      </c>
      <c r="G18" s="240">
        <v>1020</v>
      </c>
      <c r="H18" s="239">
        <v>1120</v>
      </c>
      <c r="I18" s="239" t="s">
        <v>908</v>
      </c>
      <c r="J18" s="238" t="s">
        <v>951</v>
      </c>
      <c r="K18" s="238">
        <f t="shared" ref="K18" si="12">H18-F18</f>
        <v>57</v>
      </c>
      <c r="L18" s="251">
        <f t="shared" ref="L18" si="13">(F18*-0.3)/100</f>
        <v>-3.1889999999999996</v>
      </c>
      <c r="M18" s="252">
        <f t="shared" ref="M18" si="14">(K18+L18)/F18</f>
        <v>5.0621825023518342E-2</v>
      </c>
      <c r="N18" s="238" t="s">
        <v>544</v>
      </c>
      <c r="O18" s="253">
        <v>45541</v>
      </c>
      <c r="P18" s="254"/>
      <c r="Q18" s="221"/>
      <c r="R18" s="54" t="s">
        <v>835</v>
      </c>
    </row>
    <row r="19" spans="1:18" ht="15" customHeight="1">
      <c r="A19" s="355">
        <v>10</v>
      </c>
      <c r="B19" s="255">
        <v>45532</v>
      </c>
      <c r="C19" s="356"/>
      <c r="D19" s="357" t="s">
        <v>348</v>
      </c>
      <c r="E19" s="358" t="s">
        <v>542</v>
      </c>
      <c r="F19" s="239">
        <v>785</v>
      </c>
      <c r="G19" s="240">
        <v>726</v>
      </c>
      <c r="H19" s="239">
        <v>827</v>
      </c>
      <c r="I19" s="239" t="s">
        <v>909</v>
      </c>
      <c r="J19" s="238" t="s">
        <v>727</v>
      </c>
      <c r="K19" s="238">
        <f t="shared" ref="K19:K20" si="15">H19-F19</f>
        <v>42</v>
      </c>
      <c r="L19" s="251">
        <f t="shared" ref="L19:L20" si="16">(F19*-0.3)/100</f>
        <v>-2.355</v>
      </c>
      <c r="M19" s="252">
        <f t="shared" ref="M19:M20" si="17">(K19+L19)/F19</f>
        <v>5.0503184713375802E-2</v>
      </c>
      <c r="N19" s="238" t="s">
        <v>544</v>
      </c>
      <c r="O19" s="253">
        <v>45541</v>
      </c>
      <c r="P19" s="254"/>
      <c r="Q19" s="221"/>
      <c r="R19" s="330" t="s">
        <v>836</v>
      </c>
    </row>
    <row r="20" spans="1:18" ht="15" customHeight="1">
      <c r="A20" s="346">
        <v>11</v>
      </c>
      <c r="B20" s="347">
        <v>45533</v>
      </c>
      <c r="C20" s="348"/>
      <c r="D20" s="349" t="s">
        <v>74</v>
      </c>
      <c r="E20" s="350" t="s">
        <v>542</v>
      </c>
      <c r="F20" s="274">
        <v>295.5</v>
      </c>
      <c r="G20" s="275">
        <v>280</v>
      </c>
      <c r="H20" s="274">
        <v>280</v>
      </c>
      <c r="I20" s="274" t="s">
        <v>887</v>
      </c>
      <c r="J20" s="273" t="s">
        <v>965</v>
      </c>
      <c r="K20" s="273">
        <f t="shared" si="15"/>
        <v>-15.5</v>
      </c>
      <c r="L20" s="351">
        <f t="shared" si="16"/>
        <v>-0.88649999999999995</v>
      </c>
      <c r="M20" s="352">
        <f t="shared" si="17"/>
        <v>-5.5453468697123524E-2</v>
      </c>
      <c r="N20" s="273" t="s">
        <v>554</v>
      </c>
      <c r="O20" s="353">
        <v>45544</v>
      </c>
      <c r="P20" s="354"/>
      <c r="Q20" s="221"/>
      <c r="R20" s="330" t="s">
        <v>835</v>
      </c>
    </row>
    <row r="21" spans="1:18" ht="15" customHeight="1">
      <c r="A21" s="180">
        <v>12</v>
      </c>
      <c r="B21" s="177">
        <v>45533</v>
      </c>
      <c r="C21" s="181"/>
      <c r="D21" s="185" t="s">
        <v>205</v>
      </c>
      <c r="E21" s="182" t="s">
        <v>542</v>
      </c>
      <c r="F21" s="176" t="s">
        <v>911</v>
      </c>
      <c r="G21" s="178">
        <v>2900</v>
      </c>
      <c r="H21" s="176"/>
      <c r="I21" s="176" t="s">
        <v>912</v>
      </c>
      <c r="J21" s="178" t="s">
        <v>543</v>
      </c>
      <c r="K21" s="178"/>
      <c r="L21" s="179"/>
      <c r="M21" s="183"/>
      <c r="N21" s="178"/>
      <c r="O21" s="184"/>
      <c r="P21" s="179">
        <f>VLOOKUP(D21,'[1]MidCap Intra'!$B$11:$C$571,2,0)</f>
        <v>2996.25</v>
      </c>
      <c r="Q21" s="221"/>
      <c r="R21" s="330" t="s">
        <v>835</v>
      </c>
    </row>
    <row r="22" spans="1:18" ht="15" customHeight="1">
      <c r="A22" s="180">
        <v>13</v>
      </c>
      <c r="B22" s="177">
        <v>45537</v>
      </c>
      <c r="C22" s="181"/>
      <c r="D22" s="185" t="s">
        <v>231</v>
      </c>
      <c r="E22" s="182" t="s">
        <v>542</v>
      </c>
      <c r="F22" s="176" t="s">
        <v>918</v>
      </c>
      <c r="G22" s="178">
        <v>555</v>
      </c>
      <c r="H22" s="176"/>
      <c r="I22" s="176" t="s">
        <v>919</v>
      </c>
      <c r="J22" s="336" t="s">
        <v>543</v>
      </c>
      <c r="K22" s="178"/>
      <c r="L22" s="179"/>
      <c r="M22" s="183"/>
      <c r="N22" s="178"/>
      <c r="O22" s="184"/>
      <c r="P22" s="179">
        <f>VLOOKUP(D22,'[1]MidCap Intra'!$B$11:$C$571,2,0)</f>
        <v>579.15</v>
      </c>
      <c r="Q22" s="221"/>
      <c r="R22" s="330"/>
    </row>
    <row r="23" spans="1:18" ht="15" customHeight="1">
      <c r="A23" s="355">
        <v>14</v>
      </c>
      <c r="B23" s="255">
        <v>45539</v>
      </c>
      <c r="C23" s="356"/>
      <c r="D23" s="357" t="s">
        <v>857</v>
      </c>
      <c r="E23" s="358" t="s">
        <v>542</v>
      </c>
      <c r="F23" s="239">
        <v>337.5</v>
      </c>
      <c r="G23" s="240">
        <v>319</v>
      </c>
      <c r="H23" s="239">
        <v>357.5</v>
      </c>
      <c r="I23" s="239" t="s">
        <v>931</v>
      </c>
      <c r="J23" s="238" t="s">
        <v>994</v>
      </c>
      <c r="K23" s="238">
        <f t="shared" ref="K23" si="18">H23-F23</f>
        <v>20</v>
      </c>
      <c r="L23" s="251">
        <f t="shared" ref="L23" si="19">(F23*-0.3)/100</f>
        <v>-1.0125</v>
      </c>
      <c r="M23" s="252">
        <f t="shared" ref="M23" si="20">(K23+L23)/F23</f>
        <v>5.6259259259259259E-2</v>
      </c>
      <c r="N23" s="238" t="s">
        <v>544</v>
      </c>
      <c r="O23" s="253">
        <v>45545</v>
      </c>
      <c r="P23" s="254"/>
      <c r="Q23" s="221"/>
      <c r="R23" s="330"/>
    </row>
    <row r="24" spans="1:18" ht="15" customHeight="1">
      <c r="A24" s="355">
        <v>15</v>
      </c>
      <c r="B24" s="255">
        <v>45540</v>
      </c>
      <c r="C24" s="356"/>
      <c r="D24" s="357" t="s">
        <v>221</v>
      </c>
      <c r="E24" s="358" t="s">
        <v>542</v>
      </c>
      <c r="F24" s="239">
        <v>420</v>
      </c>
      <c r="G24" s="240">
        <v>390</v>
      </c>
      <c r="H24" s="239">
        <v>446.5</v>
      </c>
      <c r="I24" s="239" t="s">
        <v>938</v>
      </c>
      <c r="J24" s="238" t="s">
        <v>1051</v>
      </c>
      <c r="K24" s="238">
        <f t="shared" ref="K24" si="21">H24-F24</f>
        <v>26.5</v>
      </c>
      <c r="L24" s="251">
        <f t="shared" ref="L24" si="22">(F24*-0.3)/100</f>
        <v>-1.26</v>
      </c>
      <c r="M24" s="252">
        <f t="shared" ref="M24" si="23">(K24+L24)/F24</f>
        <v>6.009523809523809E-2</v>
      </c>
      <c r="N24" s="238" t="s">
        <v>544</v>
      </c>
      <c r="O24" s="253">
        <v>45545</v>
      </c>
      <c r="P24" s="254"/>
      <c r="Q24" s="221"/>
      <c r="R24" s="330"/>
    </row>
    <row r="25" spans="1:18" ht="15" customHeight="1">
      <c r="A25" s="180">
        <v>16</v>
      </c>
      <c r="B25" s="177">
        <v>45541</v>
      </c>
      <c r="C25" s="181"/>
      <c r="D25" s="185" t="s">
        <v>78</v>
      </c>
      <c r="E25" s="182" t="s">
        <v>542</v>
      </c>
      <c r="F25" s="176" t="s">
        <v>949</v>
      </c>
      <c r="G25" s="178">
        <v>1447</v>
      </c>
      <c r="H25" s="176"/>
      <c r="I25" s="176" t="s">
        <v>950</v>
      </c>
      <c r="J25" s="178" t="s">
        <v>543</v>
      </c>
      <c r="K25" s="178"/>
      <c r="L25" s="179"/>
      <c r="M25" s="183"/>
      <c r="N25" s="178"/>
      <c r="O25" s="184"/>
      <c r="P25" s="179">
        <f>VLOOKUP(D25,'[1]MidCap Intra'!$B$11:$C$571,2,0)</f>
        <v>1486.35</v>
      </c>
      <c r="Q25" s="221"/>
      <c r="R25" s="330"/>
    </row>
    <row r="26" spans="1:18" ht="15" customHeight="1">
      <c r="A26" s="180">
        <v>17</v>
      </c>
      <c r="B26" s="177">
        <v>45541</v>
      </c>
      <c r="C26" s="181"/>
      <c r="D26" s="185" t="s">
        <v>232</v>
      </c>
      <c r="E26" s="182" t="s">
        <v>542</v>
      </c>
      <c r="F26" s="176" t="s">
        <v>1047</v>
      </c>
      <c r="G26" s="178">
        <v>419</v>
      </c>
      <c r="H26" s="176"/>
      <c r="I26" s="176" t="s">
        <v>1048</v>
      </c>
      <c r="J26" s="178" t="s">
        <v>543</v>
      </c>
      <c r="K26" s="178"/>
      <c r="L26" s="179"/>
      <c r="M26" s="183"/>
      <c r="N26" s="178"/>
      <c r="O26" s="184"/>
      <c r="P26" s="179">
        <f>VLOOKUP(D26,'[1]MidCap Intra'!$B$11:$C$571,2,0)</f>
        <v>459.55</v>
      </c>
      <c r="Q26" s="221"/>
      <c r="R26" s="330"/>
    </row>
    <row r="27" spans="1:18" ht="15" customHeight="1">
      <c r="A27" s="180">
        <v>18</v>
      </c>
      <c r="B27" s="177">
        <v>45544</v>
      </c>
      <c r="C27" s="181"/>
      <c r="D27" s="185" t="s">
        <v>869</v>
      </c>
      <c r="E27" s="182" t="s">
        <v>542</v>
      </c>
      <c r="F27" s="176" t="s">
        <v>966</v>
      </c>
      <c r="G27" s="178">
        <v>1018</v>
      </c>
      <c r="H27" s="176"/>
      <c r="I27" s="176" t="s">
        <v>967</v>
      </c>
      <c r="J27" s="178" t="s">
        <v>543</v>
      </c>
      <c r="K27" s="178"/>
      <c r="L27" s="179"/>
      <c r="M27" s="183"/>
      <c r="N27" s="178"/>
      <c r="O27" s="184"/>
      <c r="P27" s="179">
        <f>VLOOKUP(D27,'[1]MidCap Intra'!$B$11:$C$571,2,0)</f>
        <v>1007.2</v>
      </c>
      <c r="Q27" s="221"/>
      <c r="R27" s="330"/>
    </row>
    <row r="28" spans="1:18" ht="15" customHeight="1">
      <c r="A28" s="180">
        <v>19</v>
      </c>
      <c r="B28" s="177">
        <v>45545</v>
      </c>
      <c r="C28" s="181"/>
      <c r="D28" s="185" t="s">
        <v>56</v>
      </c>
      <c r="E28" s="182" t="s">
        <v>542</v>
      </c>
      <c r="F28" s="176" t="s">
        <v>995</v>
      </c>
      <c r="G28" s="178">
        <v>229</v>
      </c>
      <c r="H28" s="176"/>
      <c r="I28" s="176" t="s">
        <v>996</v>
      </c>
      <c r="J28" s="178" t="s">
        <v>543</v>
      </c>
      <c r="K28" s="178"/>
      <c r="L28" s="179"/>
      <c r="M28" s="183"/>
      <c r="N28" s="178"/>
      <c r="O28" s="184"/>
      <c r="P28" s="179">
        <f>VLOOKUP(D28,'[1]MidCap Intra'!$B$11:$C$571,2,0)</f>
        <v>261.75</v>
      </c>
      <c r="Q28" s="221"/>
      <c r="R28" s="330"/>
    </row>
    <row r="29" spans="1:18" ht="15" customHeight="1">
      <c r="A29" s="180">
        <v>20</v>
      </c>
      <c r="B29" s="177">
        <v>45545</v>
      </c>
      <c r="C29" s="181"/>
      <c r="D29" s="185" t="s">
        <v>236</v>
      </c>
      <c r="E29" s="182" t="s">
        <v>542</v>
      </c>
      <c r="F29" s="176" t="s">
        <v>997</v>
      </c>
      <c r="G29" s="178">
        <v>1050</v>
      </c>
      <c r="H29" s="176"/>
      <c r="I29" s="176" t="s">
        <v>998</v>
      </c>
      <c r="J29" s="178" t="s">
        <v>543</v>
      </c>
      <c r="K29" s="178"/>
      <c r="L29" s="179"/>
      <c r="M29" s="183"/>
      <c r="N29" s="178"/>
      <c r="O29" s="184"/>
      <c r="P29" s="179">
        <f>VLOOKUP(D29,'[1]MidCap Intra'!$B$11:$C$571,2,0)</f>
        <v>1210.05</v>
      </c>
      <c r="Q29" s="221"/>
      <c r="R29" s="330"/>
    </row>
    <row r="30" spans="1:18" ht="15" customHeight="1">
      <c r="A30" s="180">
        <v>21</v>
      </c>
      <c r="B30" s="177">
        <v>45546</v>
      </c>
      <c r="C30" s="181"/>
      <c r="D30" s="185" t="s">
        <v>92</v>
      </c>
      <c r="E30" s="182" t="s">
        <v>542</v>
      </c>
      <c r="F30" s="176" t="s">
        <v>1040</v>
      </c>
      <c r="G30" s="178">
        <v>464</v>
      </c>
      <c r="H30" s="176"/>
      <c r="I30" s="176" t="s">
        <v>1041</v>
      </c>
      <c r="J30" s="178" t="s">
        <v>543</v>
      </c>
      <c r="K30" s="178"/>
      <c r="L30" s="179"/>
      <c r="M30" s="183"/>
      <c r="N30" s="178"/>
      <c r="O30" s="184"/>
      <c r="P30" s="179">
        <f>VLOOKUP(D30,'[1]MidCap Intra'!$B$11:$C$571,2,0)</f>
        <v>528.85</v>
      </c>
      <c r="Q30" s="221"/>
      <c r="R30" s="330"/>
    </row>
    <row r="31" spans="1:18" ht="15" customHeight="1">
      <c r="A31" s="180">
        <v>22</v>
      </c>
      <c r="B31" s="177">
        <v>45546</v>
      </c>
      <c r="C31" s="181"/>
      <c r="D31" s="185" t="s">
        <v>221</v>
      </c>
      <c r="E31" s="182" t="s">
        <v>542</v>
      </c>
      <c r="F31" s="176" t="s">
        <v>1043</v>
      </c>
      <c r="G31" s="178">
        <v>410</v>
      </c>
      <c r="H31" s="176"/>
      <c r="I31" s="176" t="s">
        <v>1044</v>
      </c>
      <c r="J31" s="178" t="s">
        <v>543</v>
      </c>
      <c r="K31" s="178"/>
      <c r="L31" s="179"/>
      <c r="M31" s="183"/>
      <c r="N31" s="178"/>
      <c r="O31" s="184"/>
      <c r="P31" s="179">
        <f>VLOOKUP(D31,'[1]MidCap Intra'!$B$11:$C$571,2,0)</f>
        <v>422.95</v>
      </c>
      <c r="Q31" s="221"/>
      <c r="R31" s="330"/>
    </row>
    <row r="32" spans="1:18" ht="15" customHeight="1">
      <c r="A32" s="180">
        <v>23</v>
      </c>
      <c r="B32" s="177">
        <v>45546</v>
      </c>
      <c r="C32" s="181"/>
      <c r="D32" s="185" t="s">
        <v>870</v>
      </c>
      <c r="E32" s="182" t="s">
        <v>542</v>
      </c>
      <c r="F32" s="176" t="s">
        <v>1045</v>
      </c>
      <c r="G32" s="178">
        <v>1270</v>
      </c>
      <c r="H32" s="176"/>
      <c r="I32" s="176" t="s">
        <v>1046</v>
      </c>
      <c r="J32" s="178" t="s">
        <v>543</v>
      </c>
      <c r="K32" s="178"/>
      <c r="L32" s="179"/>
      <c r="M32" s="183"/>
      <c r="N32" s="178"/>
      <c r="O32" s="184"/>
      <c r="P32" s="179">
        <f>VLOOKUP(D32,'[1]MidCap Intra'!$B$11:$C$571,2,0)</f>
        <v>1417.2</v>
      </c>
      <c r="Q32" s="221"/>
      <c r="R32" s="330"/>
    </row>
    <row r="33" spans="1:38" ht="15" customHeight="1">
      <c r="A33" s="180"/>
      <c r="B33" s="177"/>
      <c r="C33" s="181"/>
      <c r="D33" s="185"/>
      <c r="E33" s="182"/>
      <c r="F33" s="176"/>
      <c r="G33" s="178"/>
      <c r="H33" s="176"/>
      <c r="I33" s="176"/>
      <c r="J33" s="178"/>
      <c r="K33" s="178"/>
      <c r="L33" s="179"/>
      <c r="M33" s="183"/>
      <c r="N33" s="178"/>
      <c r="O33" s="184"/>
      <c r="P33" s="179"/>
      <c r="Q33" s="221"/>
      <c r="R33" s="330"/>
    </row>
    <row r="34" spans="1:38" ht="15" customHeight="1">
      <c r="A34" s="180"/>
      <c r="B34" s="177"/>
      <c r="C34" s="181"/>
      <c r="D34" s="185"/>
      <c r="E34" s="182"/>
      <c r="F34" s="176"/>
      <c r="G34" s="178"/>
      <c r="H34" s="176"/>
      <c r="I34" s="176"/>
      <c r="J34" s="178"/>
      <c r="K34" s="178"/>
      <c r="L34" s="179"/>
      <c r="M34" s="183"/>
      <c r="N34" s="178"/>
      <c r="O34" s="184"/>
      <c r="P34" s="179"/>
      <c r="Q34" s="221"/>
      <c r="R34" s="330"/>
    </row>
    <row r="35" spans="1:38" ht="15" customHeight="1">
      <c r="G35" s="54"/>
      <c r="H35" s="54"/>
      <c r="I35" s="54"/>
      <c r="J35" s="54"/>
      <c r="K35" s="54"/>
      <c r="L35" s="54"/>
      <c r="M35" s="54"/>
      <c r="N35" s="54"/>
      <c r="O35" s="54"/>
      <c r="P35" s="54"/>
      <c r="R35" s="330"/>
    </row>
    <row r="36" spans="1:38" ht="14.25" customHeight="1">
      <c r="A36" s="96"/>
      <c r="B36" s="97"/>
      <c r="C36" s="98"/>
      <c r="D36" s="99"/>
      <c r="E36" s="100"/>
      <c r="F36" s="100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101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" customHeight="1">
      <c r="A37" s="102" t="s">
        <v>545</v>
      </c>
      <c r="B37" s="103"/>
      <c r="C37" s="104"/>
      <c r="E37" s="105"/>
      <c r="F37" s="105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" customHeight="1">
      <c r="A38" s="106" t="s">
        <v>546</v>
      </c>
      <c r="B38" s="102"/>
      <c r="C38" s="102"/>
      <c r="D38" s="102"/>
      <c r="E38" s="37"/>
      <c r="F38" s="107" t="s">
        <v>547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2" customHeight="1">
      <c r="A39" s="102" t="s">
        <v>548</v>
      </c>
      <c r="B39" s="102"/>
      <c r="C39" s="102"/>
      <c r="D39" s="102" t="s">
        <v>549</v>
      </c>
      <c r="E39" s="6"/>
      <c r="F39" s="107" t="s">
        <v>550</v>
      </c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2" customHeight="1">
      <c r="A40" s="102"/>
      <c r="B40" s="102"/>
      <c r="C40" s="102"/>
      <c r="D40" s="102"/>
      <c r="E40" s="6"/>
      <c r="F40" s="6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2" customHeight="1">
      <c r="A41" s="189"/>
      <c r="B41" s="189"/>
      <c r="C41" s="189"/>
      <c r="D41" s="189"/>
      <c r="E41" s="190"/>
      <c r="F41" s="190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2" customHeight="1">
      <c r="A42" s="189"/>
      <c r="B42" s="189"/>
      <c r="C42" s="189"/>
      <c r="D42" s="189"/>
      <c r="E42" s="190"/>
      <c r="F42" s="190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38.25" customHeight="1">
      <c r="A43" s="91" t="s">
        <v>971</v>
      </c>
      <c r="B43" s="119"/>
      <c r="C43" s="119"/>
      <c r="D43" s="120"/>
      <c r="E43" s="108"/>
      <c r="F43" s="6"/>
      <c r="G43" s="6"/>
      <c r="H43" s="109"/>
      <c r="I43" s="121"/>
      <c r="J43" s="1"/>
      <c r="K43" s="6"/>
      <c r="L43" s="6"/>
      <c r="M43" s="6"/>
      <c r="N43" s="1"/>
      <c r="O43" s="1"/>
      <c r="R43" s="54"/>
      <c r="S43" s="54"/>
      <c r="T43" s="37"/>
      <c r="U43" s="54"/>
      <c r="V43" s="37"/>
      <c r="W43" s="54"/>
      <c r="X43" s="37"/>
      <c r="Y43" s="54"/>
      <c r="Z43" s="37"/>
      <c r="AA43" s="54"/>
      <c r="AB43" s="37"/>
      <c r="AC43" s="54"/>
      <c r="AD43" s="37"/>
      <c r="AE43" s="54"/>
      <c r="AF43" s="37"/>
      <c r="AG43" s="1"/>
      <c r="AH43" s="1"/>
      <c r="AI43" s="1"/>
      <c r="AJ43" s="6"/>
      <c r="AK43" s="1"/>
    </row>
    <row r="44" spans="1:38" ht="39.6">
      <c r="A44" s="92" t="s">
        <v>16</v>
      </c>
      <c r="B44" s="93" t="s">
        <v>519</v>
      </c>
      <c r="C44" s="93"/>
      <c r="D44" s="94" t="s">
        <v>529</v>
      </c>
      <c r="E44" s="93" t="s">
        <v>530</v>
      </c>
      <c r="F44" s="93" t="s">
        <v>531</v>
      </c>
      <c r="G44" s="93" t="s">
        <v>532</v>
      </c>
      <c r="H44" s="93" t="s">
        <v>533</v>
      </c>
      <c r="I44" s="93" t="s">
        <v>534</v>
      </c>
      <c r="J44" s="92" t="s">
        <v>535</v>
      </c>
      <c r="K44" s="112" t="s">
        <v>552</v>
      </c>
      <c r="L44" s="113" t="s">
        <v>537</v>
      </c>
      <c r="M44" s="95" t="s">
        <v>538</v>
      </c>
      <c r="N44" s="93" t="s">
        <v>539</v>
      </c>
      <c r="O44" s="94" t="s">
        <v>540</v>
      </c>
      <c r="P44" s="186" t="s">
        <v>541</v>
      </c>
      <c r="Q44" s="188" t="s">
        <v>806</v>
      </c>
      <c r="R44" s="54"/>
      <c r="S44" s="54"/>
      <c r="T44" s="37"/>
      <c r="U44" s="54"/>
      <c r="V44" s="37"/>
      <c r="W44" s="54"/>
      <c r="X44" s="37"/>
      <c r="Y44" s="54"/>
      <c r="Z44" s="37"/>
      <c r="AA44" s="54"/>
      <c r="AB44" s="37"/>
      <c r="AC44" s="54"/>
      <c r="AD44" s="37"/>
      <c r="AE44" s="54"/>
      <c r="AF44" s="37"/>
      <c r="AG44" s="37"/>
      <c r="AH44" s="37"/>
      <c r="AI44" s="37"/>
      <c r="AJ44" s="37"/>
      <c r="AK44" s="37"/>
      <c r="AL44" s="37"/>
    </row>
    <row r="45" spans="1:38" ht="12.75" customHeight="1">
      <c r="A45" s="239">
        <v>1</v>
      </c>
      <c r="B45" s="255">
        <v>45533</v>
      </c>
      <c r="C45" s="293"/>
      <c r="D45" s="293" t="s">
        <v>891</v>
      </c>
      <c r="E45" s="239" t="s">
        <v>542</v>
      </c>
      <c r="F45" s="239">
        <v>343.5</v>
      </c>
      <c r="G45" s="239">
        <v>318</v>
      </c>
      <c r="H45" s="239">
        <v>361.5</v>
      </c>
      <c r="I45" s="239" t="s">
        <v>910</v>
      </c>
      <c r="J45" s="238" t="s">
        <v>917</v>
      </c>
      <c r="K45" s="238">
        <f t="shared" ref="K45" si="24">H45-F45</f>
        <v>18</v>
      </c>
      <c r="L45" s="251">
        <f t="shared" ref="L45" si="25">(F45*-0.3)/100</f>
        <v>-1.0305</v>
      </c>
      <c r="M45" s="252">
        <f t="shared" ref="M45" si="26">(K45+L45)/F45</f>
        <v>4.9401746724890831E-2</v>
      </c>
      <c r="N45" s="238" t="s">
        <v>544</v>
      </c>
      <c r="O45" s="253">
        <v>45537</v>
      </c>
      <c r="P45" s="254"/>
      <c r="Q45" s="235"/>
      <c r="R45" s="54" t="s">
        <v>835</v>
      </c>
      <c r="S45" s="54"/>
      <c r="T45" s="37"/>
      <c r="U45" s="54"/>
      <c r="V45" s="37"/>
      <c r="W45" s="54"/>
      <c r="X45" s="37"/>
      <c r="Y45" s="54"/>
      <c r="Z45" s="37"/>
      <c r="AA45" s="54"/>
      <c r="AB45" s="37"/>
      <c r="AC45" s="54"/>
      <c r="AD45" s="37"/>
      <c r="AE45" s="54"/>
      <c r="AF45" s="37"/>
    </row>
    <row r="46" spans="1:38" ht="12.75" customHeight="1">
      <c r="A46" s="355">
        <v>2</v>
      </c>
      <c r="B46" s="255">
        <v>45534</v>
      </c>
      <c r="C46" s="356"/>
      <c r="D46" s="357" t="s">
        <v>915</v>
      </c>
      <c r="E46" s="358" t="s">
        <v>542</v>
      </c>
      <c r="F46" s="239">
        <v>344</v>
      </c>
      <c r="G46" s="240">
        <v>319</v>
      </c>
      <c r="H46" s="239">
        <v>362</v>
      </c>
      <c r="I46" s="239" t="s">
        <v>916</v>
      </c>
      <c r="J46" s="238" t="s">
        <v>917</v>
      </c>
      <c r="K46" s="238">
        <f t="shared" ref="K46" si="27">H46-F46</f>
        <v>18</v>
      </c>
      <c r="L46" s="251">
        <f t="shared" ref="L46" si="28">(F46*-0.3)/100</f>
        <v>-1.032</v>
      </c>
      <c r="M46" s="252">
        <f t="shared" ref="M46" si="29">(K46+L46)/F46</f>
        <v>4.9325581395348837E-2</v>
      </c>
      <c r="N46" s="238" t="s">
        <v>544</v>
      </c>
      <c r="O46" s="253">
        <v>45544</v>
      </c>
      <c r="P46" s="254"/>
      <c r="Q46" s="235"/>
      <c r="R46" s="54" t="s">
        <v>835</v>
      </c>
      <c r="S46" s="54"/>
      <c r="T46" s="37"/>
      <c r="U46" s="54"/>
      <c r="V46" s="37"/>
      <c r="W46" s="54"/>
      <c r="X46" s="37"/>
      <c r="Y46" s="54"/>
      <c r="Z46" s="37"/>
      <c r="AA46" s="54"/>
      <c r="AB46" s="37"/>
      <c r="AC46" s="54"/>
      <c r="AD46" s="37"/>
      <c r="AE46" s="54"/>
      <c r="AF46" s="37"/>
    </row>
    <row r="47" spans="1:38" ht="12.75" customHeight="1">
      <c r="A47" s="180">
        <v>3</v>
      </c>
      <c r="B47" s="177">
        <v>45537</v>
      </c>
      <c r="C47" s="181"/>
      <c r="D47" s="185" t="s">
        <v>897</v>
      </c>
      <c r="E47" s="182" t="s">
        <v>542</v>
      </c>
      <c r="F47" s="176" t="s">
        <v>1049</v>
      </c>
      <c r="G47" s="178">
        <v>1940</v>
      </c>
      <c r="H47" s="176"/>
      <c r="I47" s="176" t="s">
        <v>1050</v>
      </c>
      <c r="J47" s="178" t="s">
        <v>543</v>
      </c>
      <c r="K47" s="176"/>
      <c r="L47" s="236"/>
      <c r="M47" s="237"/>
      <c r="N47" s="176"/>
      <c r="O47" s="223"/>
      <c r="P47" s="179"/>
      <c r="Q47" s="235"/>
      <c r="R47" s="54"/>
      <c r="S47" s="54"/>
      <c r="T47" s="37"/>
      <c r="U47" s="54"/>
      <c r="V47" s="37"/>
      <c r="W47" s="54"/>
      <c r="X47" s="37"/>
      <c r="Y47" s="54"/>
      <c r="Z47" s="37"/>
      <c r="AA47" s="54"/>
      <c r="AB47" s="37"/>
      <c r="AC47" s="54"/>
      <c r="AD47" s="37"/>
      <c r="AE47" s="54"/>
      <c r="AF47" s="37"/>
    </row>
    <row r="48" spans="1:38" ht="12.75" customHeight="1">
      <c r="A48" s="355">
        <v>4</v>
      </c>
      <c r="B48" s="255">
        <v>45544</v>
      </c>
      <c r="C48" s="356"/>
      <c r="D48" s="357" t="s">
        <v>902</v>
      </c>
      <c r="E48" s="358" t="s">
        <v>542</v>
      </c>
      <c r="F48" s="239">
        <v>2160</v>
      </c>
      <c r="G48" s="240">
        <v>1980</v>
      </c>
      <c r="H48" s="239">
        <v>2300</v>
      </c>
      <c r="I48" s="239" t="s">
        <v>970</v>
      </c>
      <c r="J48" s="238" t="s">
        <v>689</v>
      </c>
      <c r="K48" s="238">
        <f t="shared" ref="K48" si="30">H48-F48</f>
        <v>140</v>
      </c>
      <c r="L48" s="251">
        <f t="shared" ref="L48" si="31">(F48*-0.3)/100</f>
        <v>-6.48</v>
      </c>
      <c r="M48" s="252">
        <f t="shared" ref="M48" si="32">(K48+L48)/F48</f>
        <v>6.1814814814814822E-2</v>
      </c>
      <c r="N48" s="238" t="s">
        <v>544</v>
      </c>
      <c r="O48" s="253">
        <v>45545</v>
      </c>
      <c r="P48" s="254"/>
      <c r="Q48" s="235"/>
      <c r="R48" s="54"/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</row>
    <row r="49" spans="1:38" ht="12.75" customHeight="1">
      <c r="A49" s="180">
        <v>5</v>
      </c>
      <c r="B49" s="177">
        <v>45545</v>
      </c>
      <c r="C49" s="181"/>
      <c r="D49" s="185" t="s">
        <v>891</v>
      </c>
      <c r="E49" s="182" t="s">
        <v>542</v>
      </c>
      <c r="F49" s="176" t="s">
        <v>992</v>
      </c>
      <c r="G49" s="178">
        <v>360</v>
      </c>
      <c r="H49" s="176"/>
      <c r="I49" s="176" t="s">
        <v>993</v>
      </c>
      <c r="J49" s="178" t="s">
        <v>543</v>
      </c>
      <c r="K49" s="176"/>
      <c r="L49" s="236"/>
      <c r="M49" s="237"/>
      <c r="N49" s="176"/>
      <c r="O49" s="223"/>
      <c r="P49" s="179"/>
      <c r="Q49" s="235"/>
      <c r="R49" s="54"/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</row>
    <row r="50" spans="1:38" ht="12.75" customHeight="1">
      <c r="A50" s="180"/>
      <c r="B50" s="177"/>
      <c r="C50" s="181"/>
      <c r="D50" s="185"/>
      <c r="E50" s="182"/>
      <c r="F50" s="176"/>
      <c r="G50" s="178"/>
      <c r="H50" s="176"/>
      <c r="I50" s="176"/>
      <c r="J50" s="178"/>
      <c r="K50" s="176"/>
      <c r="L50" s="236"/>
      <c r="M50" s="237"/>
      <c r="N50" s="176"/>
      <c r="O50" s="223"/>
      <c r="P50" s="179"/>
      <c r="Q50" s="235"/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</row>
    <row r="51" spans="1:38" ht="12.75" customHeight="1">
      <c r="A51" s="176"/>
      <c r="B51" s="177"/>
      <c r="C51" s="220"/>
      <c r="D51" s="220"/>
      <c r="E51" s="176"/>
      <c r="F51" s="176"/>
      <c r="G51" s="176"/>
      <c r="H51" s="176"/>
      <c r="I51" s="176"/>
      <c r="J51" s="176"/>
      <c r="K51" s="176"/>
      <c r="L51" s="236"/>
      <c r="M51" s="237"/>
      <c r="N51" s="176"/>
      <c r="O51" s="223"/>
      <c r="P51" s="179"/>
      <c r="Q51" s="235"/>
      <c r="R51" s="54" t="s">
        <v>835</v>
      </c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</row>
    <row r="52" spans="1:38" ht="12.75" customHeight="1">
      <c r="A52" s="102" t="s">
        <v>545</v>
      </c>
      <c r="B52" s="102"/>
      <c r="C52" s="102"/>
      <c r="D52" s="54"/>
      <c r="E52" s="37"/>
      <c r="F52" s="107" t="s">
        <v>547</v>
      </c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  <c r="AE52" s="54"/>
      <c r="AF52" s="37"/>
    </row>
    <row r="53" spans="1:38" ht="12.75" customHeight="1">
      <c r="A53" s="106" t="s">
        <v>546</v>
      </c>
      <c r="B53" s="102"/>
      <c r="C53" s="102"/>
      <c r="D53" s="54"/>
      <c r="E53" s="37"/>
      <c r="F53" s="107" t="s">
        <v>550</v>
      </c>
      <c r="G53" s="54"/>
      <c r="H53" s="54" t="s">
        <v>566</v>
      </c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  <c r="AE53" s="54"/>
      <c r="AF53" s="37"/>
    </row>
    <row r="54" spans="1:38" ht="12.75" customHeight="1">
      <c r="A54" s="54"/>
      <c r="B54" s="54"/>
      <c r="C54" s="102"/>
      <c r="D54" s="54"/>
      <c r="E54" s="37"/>
      <c r="F54" s="107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</row>
    <row r="55" spans="1:38" ht="12" customHeight="1">
      <c r="A55" s="189"/>
      <c r="B55" s="189"/>
      <c r="C55" s="189"/>
      <c r="D55" s="189"/>
      <c r="E55" s="190"/>
      <c r="F55" s="190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38.25" customHeight="1">
      <c r="A56" s="91" t="s">
        <v>900</v>
      </c>
      <c r="B56" s="119"/>
      <c r="C56" s="119"/>
      <c r="D56" s="120"/>
      <c r="E56" s="108"/>
      <c r="F56" s="6"/>
      <c r="G56" s="6"/>
      <c r="H56" s="109"/>
      <c r="I56" s="121"/>
      <c r="J56" s="1"/>
      <c r="K56" s="6"/>
      <c r="L56" s="6"/>
      <c r="M56" s="6"/>
      <c r="N56" s="1"/>
      <c r="O56" s="1"/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  <c r="AE56" s="54"/>
      <c r="AF56" s="37"/>
      <c r="AG56" s="1"/>
      <c r="AH56" s="1"/>
      <c r="AI56" s="1"/>
      <c r="AJ56" s="6"/>
      <c r="AK56" s="1"/>
    </row>
    <row r="57" spans="1:38" ht="39.6">
      <c r="A57" s="92" t="s">
        <v>16</v>
      </c>
      <c r="B57" s="93" t="s">
        <v>519</v>
      </c>
      <c r="C57" s="93"/>
      <c r="D57" s="94" t="s">
        <v>529</v>
      </c>
      <c r="E57" s="93" t="s">
        <v>530</v>
      </c>
      <c r="F57" s="93" t="s">
        <v>531</v>
      </c>
      <c r="G57" s="93" t="s">
        <v>532</v>
      </c>
      <c r="H57" s="93" t="s">
        <v>533</v>
      </c>
      <c r="I57" s="93" t="s">
        <v>534</v>
      </c>
      <c r="J57" s="92" t="s">
        <v>535</v>
      </c>
      <c r="K57" s="112" t="s">
        <v>552</v>
      </c>
      <c r="L57" s="113" t="s">
        <v>537</v>
      </c>
      <c r="M57" s="95" t="s">
        <v>538</v>
      </c>
      <c r="N57" s="93" t="s">
        <v>539</v>
      </c>
      <c r="O57" s="94" t="s">
        <v>540</v>
      </c>
      <c r="P57" s="186" t="s">
        <v>541</v>
      </c>
      <c r="Q57" s="188" t="s">
        <v>806</v>
      </c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  <c r="AE57" s="54"/>
      <c r="AF57" s="37"/>
      <c r="AG57" s="37"/>
      <c r="AH57" s="37"/>
      <c r="AI57" s="37"/>
      <c r="AJ57" s="37"/>
      <c r="AK57" s="37"/>
      <c r="AL57" s="37"/>
    </row>
    <row r="58" spans="1:38" ht="12.75" customHeight="1">
      <c r="A58" s="176">
        <v>1</v>
      </c>
      <c r="B58" s="177">
        <v>45498</v>
      </c>
      <c r="C58" s="220"/>
      <c r="D58" s="220" t="s">
        <v>474</v>
      </c>
      <c r="E58" s="176" t="s">
        <v>542</v>
      </c>
      <c r="F58" s="176" t="s">
        <v>882</v>
      </c>
      <c r="G58" s="176">
        <v>3600</v>
      </c>
      <c r="H58" s="176"/>
      <c r="I58" s="176" t="s">
        <v>883</v>
      </c>
      <c r="J58" s="176" t="s">
        <v>543</v>
      </c>
      <c r="K58" s="176"/>
      <c r="L58" s="236"/>
      <c r="M58" s="237"/>
      <c r="N58" s="176"/>
      <c r="O58" s="223"/>
      <c r="P58" s="179">
        <f>VLOOKUP(D58,'MidCap Intra'!$B$11:$C$570,2,0)</f>
        <v>3801.7</v>
      </c>
      <c r="Q58" s="235"/>
      <c r="R58" s="54" t="s">
        <v>835</v>
      </c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  <c r="AE58" s="54"/>
      <c r="AF58" s="37"/>
    </row>
    <row r="59" spans="1:38" ht="12.75" customHeight="1">
      <c r="A59" s="176"/>
      <c r="B59" s="177"/>
      <c r="C59" s="220"/>
      <c r="D59" s="220"/>
      <c r="E59" s="176"/>
      <c r="F59" s="176"/>
      <c r="G59" s="176"/>
      <c r="H59" s="176"/>
      <c r="I59" s="176"/>
      <c r="J59" s="176"/>
      <c r="K59" s="176"/>
      <c r="L59" s="236"/>
      <c r="M59" s="237"/>
      <c r="N59" s="176"/>
      <c r="O59" s="223"/>
      <c r="P59" s="179"/>
      <c r="Q59" s="235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  <c r="AE59" s="54"/>
      <c r="AF59" s="37"/>
    </row>
    <row r="60" spans="1:38" ht="12.75" customHeight="1">
      <c r="A60" s="176"/>
      <c r="B60" s="177"/>
      <c r="C60" s="220"/>
      <c r="D60" s="220"/>
      <c r="E60" s="176"/>
      <c r="F60" s="176"/>
      <c r="G60" s="176"/>
      <c r="H60" s="176"/>
      <c r="I60" s="176"/>
      <c r="J60" s="176"/>
      <c r="K60" s="176"/>
      <c r="L60" s="236"/>
      <c r="M60" s="237"/>
      <c r="N60" s="176"/>
      <c r="O60" s="223"/>
      <c r="P60" s="177"/>
      <c r="Q60" s="235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  <c r="AE60" s="54"/>
      <c r="AF60" s="37"/>
    </row>
    <row r="61" spans="1:38" ht="12.75" customHeight="1">
      <c r="A61" s="102" t="s">
        <v>545</v>
      </c>
      <c r="B61" s="102"/>
      <c r="C61" s="102"/>
      <c r="D61" s="54"/>
      <c r="E61" s="37"/>
      <c r="F61" s="107" t="s">
        <v>547</v>
      </c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  <c r="AE61" s="54"/>
      <c r="AF61" s="37"/>
    </row>
    <row r="62" spans="1:38" ht="12.75" customHeight="1">
      <c r="A62" s="106" t="s">
        <v>546</v>
      </c>
      <c r="B62" s="102"/>
      <c r="C62" s="102"/>
      <c r="D62" s="54"/>
      <c r="E62" s="37"/>
      <c r="F62" s="107" t="s">
        <v>550</v>
      </c>
      <c r="G62" s="54"/>
      <c r="H62" s="54" t="s">
        <v>566</v>
      </c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  <c r="AE62" s="54"/>
      <c r="AF62" s="37"/>
    </row>
    <row r="63" spans="1:38" ht="12.75" customHeight="1">
      <c r="A63" s="54"/>
      <c r="B63" s="54"/>
      <c r="C63" s="102"/>
      <c r="D63" s="54"/>
      <c r="E63" s="37"/>
      <c r="F63" s="107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  <c r="AE63" s="54"/>
      <c r="AF63" s="37"/>
    </row>
    <row r="64" spans="1:38" ht="12.75" customHeight="1">
      <c r="A64" s="54"/>
      <c r="B64" s="54"/>
      <c r="C64" s="102"/>
      <c r="D64" s="54"/>
      <c r="E64" s="37"/>
      <c r="F64" s="107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</row>
    <row r="65" spans="1:30" ht="38.25" customHeight="1">
      <c r="A65" s="122" t="s">
        <v>901</v>
      </c>
      <c r="C65" s="122"/>
      <c r="D65" s="54"/>
      <c r="E65" s="122"/>
      <c r="F65" s="6"/>
      <c r="G65" s="6"/>
      <c r="H65" s="110"/>
      <c r="I65" s="6"/>
      <c r="J65" s="110"/>
      <c r="K65" s="111"/>
      <c r="L65" s="6"/>
      <c r="M65" s="6"/>
      <c r="N65" s="1"/>
      <c r="O65" s="54"/>
      <c r="P65" s="54"/>
      <c r="Q65" s="191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</row>
    <row r="66" spans="1:30" ht="12.75" customHeight="1">
      <c r="A66" s="92" t="s">
        <v>16</v>
      </c>
      <c r="B66" s="93" t="s">
        <v>519</v>
      </c>
      <c r="C66" s="93"/>
      <c r="D66" s="94" t="s">
        <v>529</v>
      </c>
      <c r="E66" s="93" t="s">
        <v>530</v>
      </c>
      <c r="F66" s="93" t="s">
        <v>531</v>
      </c>
      <c r="G66" s="93" t="s">
        <v>567</v>
      </c>
      <c r="H66" s="93" t="s">
        <v>568</v>
      </c>
      <c r="I66" s="93" t="s">
        <v>534</v>
      </c>
      <c r="J66" s="123" t="s">
        <v>535</v>
      </c>
      <c r="K66" s="93" t="s">
        <v>536</v>
      </c>
      <c r="L66" s="93" t="s">
        <v>569</v>
      </c>
      <c r="M66" s="93" t="s">
        <v>539</v>
      </c>
      <c r="N66" s="94" t="s">
        <v>540</v>
      </c>
      <c r="O66" s="54"/>
      <c r="P66" s="54"/>
      <c r="Q66" s="191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</row>
    <row r="67" spans="1:30" ht="12.75" customHeight="1">
      <c r="A67" s="124">
        <v>1</v>
      </c>
      <c r="B67" s="125">
        <v>41579</v>
      </c>
      <c r="C67" s="125"/>
      <c r="D67" s="126" t="s">
        <v>570</v>
      </c>
      <c r="E67" s="127" t="s">
        <v>542</v>
      </c>
      <c r="F67" s="128">
        <v>82</v>
      </c>
      <c r="G67" s="127" t="s">
        <v>571</v>
      </c>
      <c r="H67" s="127">
        <v>100</v>
      </c>
      <c r="I67" s="129">
        <v>100</v>
      </c>
      <c r="J67" s="130" t="s">
        <v>572</v>
      </c>
      <c r="K67" s="131">
        <f t="shared" ref="K67:K98" si="33">H67-F67</f>
        <v>18</v>
      </c>
      <c r="L67" s="132">
        <f t="shared" ref="L67:L98" si="34">K67/F67</f>
        <v>0.21951219512195122</v>
      </c>
      <c r="M67" s="127" t="s">
        <v>544</v>
      </c>
      <c r="N67" s="133">
        <v>42657</v>
      </c>
      <c r="O67" s="54"/>
      <c r="P67" s="54"/>
      <c r="Q67" s="191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</row>
    <row r="68" spans="1:30" ht="12.75" customHeight="1">
      <c r="A68" s="124">
        <v>2</v>
      </c>
      <c r="B68" s="125">
        <v>41794</v>
      </c>
      <c r="C68" s="125"/>
      <c r="D68" s="126" t="s">
        <v>573</v>
      </c>
      <c r="E68" s="127" t="s">
        <v>553</v>
      </c>
      <c r="F68" s="128">
        <v>257</v>
      </c>
      <c r="G68" s="127" t="s">
        <v>571</v>
      </c>
      <c r="H68" s="127">
        <v>300</v>
      </c>
      <c r="I68" s="129">
        <v>300</v>
      </c>
      <c r="J68" s="130" t="s">
        <v>572</v>
      </c>
      <c r="K68" s="131">
        <f t="shared" si="33"/>
        <v>43</v>
      </c>
      <c r="L68" s="132">
        <f t="shared" si="34"/>
        <v>0.16731517509727625</v>
      </c>
      <c r="M68" s="127" t="s">
        <v>544</v>
      </c>
      <c r="N68" s="133">
        <v>41822</v>
      </c>
      <c r="O68" s="54"/>
      <c r="P68" s="54"/>
      <c r="Q68" s="191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</row>
    <row r="69" spans="1:30" ht="12.75" customHeight="1">
      <c r="A69" s="124">
        <v>3</v>
      </c>
      <c r="B69" s="125">
        <v>41828</v>
      </c>
      <c r="C69" s="125"/>
      <c r="D69" s="126" t="s">
        <v>574</v>
      </c>
      <c r="E69" s="127" t="s">
        <v>553</v>
      </c>
      <c r="F69" s="128">
        <v>393</v>
      </c>
      <c r="G69" s="127" t="s">
        <v>571</v>
      </c>
      <c r="H69" s="127">
        <v>468</v>
      </c>
      <c r="I69" s="129">
        <v>468</v>
      </c>
      <c r="J69" s="130" t="s">
        <v>572</v>
      </c>
      <c r="K69" s="131">
        <f t="shared" si="33"/>
        <v>75</v>
      </c>
      <c r="L69" s="132">
        <f t="shared" si="34"/>
        <v>0.19083969465648856</v>
      </c>
      <c r="M69" s="127" t="s">
        <v>544</v>
      </c>
      <c r="N69" s="133">
        <v>41863</v>
      </c>
      <c r="O69" s="54"/>
      <c r="P69" s="54"/>
      <c r="Q69" s="191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0" ht="12.75" customHeight="1">
      <c r="A70" s="124">
        <v>4</v>
      </c>
      <c r="B70" s="125">
        <v>41857</v>
      </c>
      <c r="C70" s="125"/>
      <c r="D70" s="126" t="s">
        <v>575</v>
      </c>
      <c r="E70" s="127" t="s">
        <v>553</v>
      </c>
      <c r="F70" s="128">
        <v>205</v>
      </c>
      <c r="G70" s="127" t="s">
        <v>571</v>
      </c>
      <c r="H70" s="127">
        <v>275</v>
      </c>
      <c r="I70" s="129">
        <v>250</v>
      </c>
      <c r="J70" s="130" t="s">
        <v>572</v>
      </c>
      <c r="K70" s="131">
        <f t="shared" si="33"/>
        <v>70</v>
      </c>
      <c r="L70" s="132">
        <f t="shared" si="34"/>
        <v>0.34146341463414637</v>
      </c>
      <c r="M70" s="127" t="s">
        <v>544</v>
      </c>
      <c r="N70" s="133">
        <v>41962</v>
      </c>
      <c r="O70" s="54"/>
      <c r="P70" s="54"/>
      <c r="Q70" s="191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0" ht="12.75" customHeight="1">
      <c r="A71" s="124">
        <v>5</v>
      </c>
      <c r="B71" s="125">
        <v>41886</v>
      </c>
      <c r="C71" s="125"/>
      <c r="D71" s="126" t="s">
        <v>576</v>
      </c>
      <c r="E71" s="127" t="s">
        <v>553</v>
      </c>
      <c r="F71" s="128">
        <v>162</v>
      </c>
      <c r="G71" s="127" t="s">
        <v>571</v>
      </c>
      <c r="H71" s="127">
        <v>190</v>
      </c>
      <c r="I71" s="129">
        <v>190</v>
      </c>
      <c r="J71" s="130" t="s">
        <v>572</v>
      </c>
      <c r="K71" s="131">
        <f t="shared" si="33"/>
        <v>28</v>
      </c>
      <c r="L71" s="132">
        <f t="shared" si="34"/>
        <v>0.1728395061728395</v>
      </c>
      <c r="M71" s="127" t="s">
        <v>544</v>
      </c>
      <c r="N71" s="133">
        <v>42006</v>
      </c>
      <c r="O71" s="54"/>
      <c r="P71" s="54"/>
      <c r="Q71" s="191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0" ht="12.75" customHeight="1">
      <c r="A72" s="124">
        <v>6</v>
      </c>
      <c r="B72" s="125">
        <v>41886</v>
      </c>
      <c r="C72" s="125"/>
      <c r="D72" s="126" t="s">
        <v>577</v>
      </c>
      <c r="E72" s="127" t="s">
        <v>553</v>
      </c>
      <c r="F72" s="128">
        <v>75</v>
      </c>
      <c r="G72" s="127" t="s">
        <v>571</v>
      </c>
      <c r="H72" s="127">
        <v>91.5</v>
      </c>
      <c r="I72" s="129" t="s">
        <v>565</v>
      </c>
      <c r="J72" s="130" t="s">
        <v>578</v>
      </c>
      <c r="K72" s="131">
        <f t="shared" si="33"/>
        <v>16.5</v>
      </c>
      <c r="L72" s="132">
        <f t="shared" si="34"/>
        <v>0.22</v>
      </c>
      <c r="M72" s="127" t="s">
        <v>544</v>
      </c>
      <c r="N72" s="133">
        <v>41954</v>
      </c>
      <c r="O72" s="54"/>
      <c r="P72" s="54"/>
      <c r="Q72" s="191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0" ht="12.75" customHeight="1">
      <c r="A73" s="124">
        <v>7</v>
      </c>
      <c r="B73" s="125">
        <v>41913</v>
      </c>
      <c r="C73" s="125"/>
      <c r="D73" s="126" t="s">
        <v>579</v>
      </c>
      <c r="E73" s="127" t="s">
        <v>553</v>
      </c>
      <c r="F73" s="128">
        <v>850</v>
      </c>
      <c r="G73" s="127" t="s">
        <v>571</v>
      </c>
      <c r="H73" s="127">
        <v>982.5</v>
      </c>
      <c r="I73" s="129">
        <v>1050</v>
      </c>
      <c r="J73" s="130" t="s">
        <v>580</v>
      </c>
      <c r="K73" s="131">
        <f t="shared" si="33"/>
        <v>132.5</v>
      </c>
      <c r="L73" s="132">
        <f t="shared" si="34"/>
        <v>0.15588235294117647</v>
      </c>
      <c r="M73" s="127" t="s">
        <v>544</v>
      </c>
      <c r="N73" s="133">
        <v>42039</v>
      </c>
      <c r="O73" s="54"/>
      <c r="P73" s="54"/>
      <c r="Q73" s="191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0" ht="12.75" customHeight="1">
      <c r="A74" s="124">
        <v>8</v>
      </c>
      <c r="B74" s="125">
        <v>41913</v>
      </c>
      <c r="C74" s="125"/>
      <c r="D74" s="126" t="s">
        <v>581</v>
      </c>
      <c r="E74" s="127" t="s">
        <v>553</v>
      </c>
      <c r="F74" s="128">
        <v>475</v>
      </c>
      <c r="G74" s="127" t="s">
        <v>571</v>
      </c>
      <c r="H74" s="127">
        <v>515</v>
      </c>
      <c r="I74" s="129">
        <v>600</v>
      </c>
      <c r="J74" s="130" t="s">
        <v>582</v>
      </c>
      <c r="K74" s="131">
        <f t="shared" si="33"/>
        <v>40</v>
      </c>
      <c r="L74" s="132">
        <f t="shared" si="34"/>
        <v>8.4210526315789472E-2</v>
      </c>
      <c r="M74" s="127" t="s">
        <v>544</v>
      </c>
      <c r="N74" s="133">
        <v>41939</v>
      </c>
      <c r="O74" s="54"/>
      <c r="P74" s="54"/>
      <c r="Q74" s="191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0" ht="12.75" customHeight="1">
      <c r="A75" s="124">
        <v>9</v>
      </c>
      <c r="B75" s="125">
        <v>41913</v>
      </c>
      <c r="C75" s="125"/>
      <c r="D75" s="126" t="s">
        <v>583</v>
      </c>
      <c r="E75" s="127" t="s">
        <v>553</v>
      </c>
      <c r="F75" s="128">
        <v>86</v>
      </c>
      <c r="G75" s="127" t="s">
        <v>571</v>
      </c>
      <c r="H75" s="127">
        <v>99</v>
      </c>
      <c r="I75" s="129">
        <v>140</v>
      </c>
      <c r="J75" s="130" t="s">
        <v>584</v>
      </c>
      <c r="K75" s="131">
        <f t="shared" si="33"/>
        <v>13</v>
      </c>
      <c r="L75" s="132">
        <f t="shared" si="34"/>
        <v>0.15116279069767441</v>
      </c>
      <c r="M75" s="127" t="s">
        <v>544</v>
      </c>
      <c r="N75" s="133">
        <v>41939</v>
      </c>
      <c r="O75" s="54"/>
      <c r="P75" s="54"/>
      <c r="Q75" s="191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0" ht="12.75" customHeight="1">
      <c r="A76" s="124">
        <v>10</v>
      </c>
      <c r="B76" s="125">
        <v>41926</v>
      </c>
      <c r="C76" s="125"/>
      <c r="D76" s="126" t="s">
        <v>585</v>
      </c>
      <c r="E76" s="127" t="s">
        <v>553</v>
      </c>
      <c r="F76" s="128">
        <v>496.6</v>
      </c>
      <c r="G76" s="127" t="s">
        <v>571</v>
      </c>
      <c r="H76" s="127">
        <v>621</v>
      </c>
      <c r="I76" s="129">
        <v>580</v>
      </c>
      <c r="J76" s="130" t="s">
        <v>572</v>
      </c>
      <c r="K76" s="131">
        <f t="shared" si="33"/>
        <v>124.39999999999998</v>
      </c>
      <c r="L76" s="132">
        <f t="shared" si="34"/>
        <v>0.25050342327829234</v>
      </c>
      <c r="M76" s="127" t="s">
        <v>544</v>
      </c>
      <c r="N76" s="133">
        <v>42605</v>
      </c>
      <c r="O76" s="54"/>
      <c r="P76" s="54"/>
      <c r="Q76" s="191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0" ht="12.75" customHeight="1">
      <c r="A77" s="124">
        <v>11</v>
      </c>
      <c r="B77" s="125">
        <v>41926</v>
      </c>
      <c r="C77" s="125"/>
      <c r="D77" s="126" t="s">
        <v>586</v>
      </c>
      <c r="E77" s="127" t="s">
        <v>553</v>
      </c>
      <c r="F77" s="128">
        <v>2481.9</v>
      </c>
      <c r="G77" s="127" t="s">
        <v>571</v>
      </c>
      <c r="H77" s="127">
        <v>2840</v>
      </c>
      <c r="I77" s="129">
        <v>2870</v>
      </c>
      <c r="J77" s="130" t="s">
        <v>587</v>
      </c>
      <c r="K77" s="131">
        <f t="shared" si="33"/>
        <v>358.09999999999991</v>
      </c>
      <c r="L77" s="132">
        <f t="shared" si="34"/>
        <v>0.14428462065353154</v>
      </c>
      <c r="M77" s="127" t="s">
        <v>544</v>
      </c>
      <c r="N77" s="133">
        <v>42017</v>
      </c>
      <c r="O77" s="54"/>
      <c r="P77" s="54"/>
      <c r="Q77" s="191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0" ht="12.75" customHeight="1">
      <c r="A78" s="124">
        <v>12</v>
      </c>
      <c r="B78" s="125">
        <v>41928</v>
      </c>
      <c r="C78" s="125"/>
      <c r="D78" s="126" t="s">
        <v>588</v>
      </c>
      <c r="E78" s="127" t="s">
        <v>553</v>
      </c>
      <c r="F78" s="128">
        <v>84.5</v>
      </c>
      <c r="G78" s="127" t="s">
        <v>571</v>
      </c>
      <c r="H78" s="127">
        <v>93</v>
      </c>
      <c r="I78" s="129">
        <v>110</v>
      </c>
      <c r="J78" s="130" t="s">
        <v>589</v>
      </c>
      <c r="K78" s="131">
        <f t="shared" si="33"/>
        <v>8.5</v>
      </c>
      <c r="L78" s="132">
        <f t="shared" si="34"/>
        <v>0.10059171597633136</v>
      </c>
      <c r="M78" s="127" t="s">
        <v>544</v>
      </c>
      <c r="N78" s="133">
        <v>41939</v>
      </c>
      <c r="O78" s="54"/>
      <c r="P78" s="54"/>
      <c r="Q78" s="191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0" ht="12.75" customHeight="1">
      <c r="A79" s="124">
        <v>13</v>
      </c>
      <c r="B79" s="125">
        <v>41928</v>
      </c>
      <c r="C79" s="125"/>
      <c r="D79" s="126" t="s">
        <v>590</v>
      </c>
      <c r="E79" s="127" t="s">
        <v>553</v>
      </c>
      <c r="F79" s="128">
        <v>401</v>
      </c>
      <c r="G79" s="127" t="s">
        <v>571</v>
      </c>
      <c r="H79" s="127">
        <v>428</v>
      </c>
      <c r="I79" s="129">
        <v>450</v>
      </c>
      <c r="J79" s="130" t="s">
        <v>591</v>
      </c>
      <c r="K79" s="131">
        <f t="shared" si="33"/>
        <v>27</v>
      </c>
      <c r="L79" s="132">
        <f t="shared" si="34"/>
        <v>6.7331670822942641E-2</v>
      </c>
      <c r="M79" s="127" t="s">
        <v>544</v>
      </c>
      <c r="N79" s="133">
        <v>42020</v>
      </c>
      <c r="O79" s="54"/>
      <c r="P79" s="54"/>
      <c r="Q79" s="191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0" ht="12.75" customHeight="1">
      <c r="A80" s="124">
        <v>14</v>
      </c>
      <c r="B80" s="125">
        <v>41928</v>
      </c>
      <c r="C80" s="125"/>
      <c r="D80" s="126" t="s">
        <v>592</v>
      </c>
      <c r="E80" s="127" t="s">
        <v>553</v>
      </c>
      <c r="F80" s="128">
        <v>101</v>
      </c>
      <c r="G80" s="127" t="s">
        <v>571</v>
      </c>
      <c r="H80" s="127">
        <v>112</v>
      </c>
      <c r="I80" s="129">
        <v>120</v>
      </c>
      <c r="J80" s="130" t="s">
        <v>593</v>
      </c>
      <c r="K80" s="131">
        <f t="shared" si="33"/>
        <v>11</v>
      </c>
      <c r="L80" s="132">
        <f t="shared" si="34"/>
        <v>0.10891089108910891</v>
      </c>
      <c r="M80" s="127" t="s">
        <v>544</v>
      </c>
      <c r="N80" s="133">
        <v>41939</v>
      </c>
      <c r="O80" s="54"/>
      <c r="P80" s="54"/>
      <c r="Q80" s="191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4">
        <v>15</v>
      </c>
      <c r="B81" s="125">
        <v>41954</v>
      </c>
      <c r="C81" s="125"/>
      <c r="D81" s="126" t="s">
        <v>594</v>
      </c>
      <c r="E81" s="127" t="s">
        <v>553</v>
      </c>
      <c r="F81" s="128">
        <v>59</v>
      </c>
      <c r="G81" s="127" t="s">
        <v>571</v>
      </c>
      <c r="H81" s="127">
        <v>76</v>
      </c>
      <c r="I81" s="129">
        <v>76</v>
      </c>
      <c r="J81" s="130" t="s">
        <v>572</v>
      </c>
      <c r="K81" s="131">
        <f t="shared" si="33"/>
        <v>17</v>
      </c>
      <c r="L81" s="132">
        <f t="shared" si="34"/>
        <v>0.28813559322033899</v>
      </c>
      <c r="M81" s="127" t="s">
        <v>544</v>
      </c>
      <c r="N81" s="133">
        <v>43032</v>
      </c>
      <c r="O81" s="54"/>
      <c r="P81" s="54"/>
      <c r="Q81" s="191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4">
        <v>16</v>
      </c>
      <c r="B82" s="125">
        <v>41954</v>
      </c>
      <c r="C82" s="125"/>
      <c r="D82" s="126" t="s">
        <v>583</v>
      </c>
      <c r="E82" s="127" t="s">
        <v>553</v>
      </c>
      <c r="F82" s="128">
        <v>99</v>
      </c>
      <c r="G82" s="127" t="s">
        <v>571</v>
      </c>
      <c r="H82" s="127">
        <v>120</v>
      </c>
      <c r="I82" s="129">
        <v>120</v>
      </c>
      <c r="J82" s="130" t="s">
        <v>562</v>
      </c>
      <c r="K82" s="131">
        <f t="shared" si="33"/>
        <v>21</v>
      </c>
      <c r="L82" s="132">
        <f t="shared" si="34"/>
        <v>0.21212121212121213</v>
      </c>
      <c r="M82" s="127" t="s">
        <v>544</v>
      </c>
      <c r="N82" s="133">
        <v>41960</v>
      </c>
      <c r="O82" s="54"/>
      <c r="P82" s="54"/>
      <c r="Q82" s="191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4">
        <v>17</v>
      </c>
      <c r="B83" s="125">
        <v>41956</v>
      </c>
      <c r="C83" s="125"/>
      <c r="D83" s="126" t="s">
        <v>595</v>
      </c>
      <c r="E83" s="127" t="s">
        <v>553</v>
      </c>
      <c r="F83" s="128">
        <v>22</v>
      </c>
      <c r="G83" s="127" t="s">
        <v>571</v>
      </c>
      <c r="H83" s="127">
        <v>33.549999999999997</v>
      </c>
      <c r="I83" s="129">
        <v>32</v>
      </c>
      <c r="J83" s="130" t="s">
        <v>596</v>
      </c>
      <c r="K83" s="131">
        <f t="shared" si="33"/>
        <v>11.549999999999997</v>
      </c>
      <c r="L83" s="132">
        <f t="shared" si="34"/>
        <v>0.52499999999999991</v>
      </c>
      <c r="M83" s="127" t="s">
        <v>544</v>
      </c>
      <c r="N83" s="133">
        <v>42188</v>
      </c>
      <c r="O83" s="54"/>
      <c r="P83" s="54"/>
      <c r="Q83" s="191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4">
        <v>18</v>
      </c>
      <c r="B84" s="125">
        <v>41976</v>
      </c>
      <c r="C84" s="125"/>
      <c r="D84" s="126" t="s">
        <v>597</v>
      </c>
      <c r="E84" s="127" t="s">
        <v>553</v>
      </c>
      <c r="F84" s="128">
        <v>440</v>
      </c>
      <c r="G84" s="127" t="s">
        <v>571</v>
      </c>
      <c r="H84" s="127">
        <v>520</v>
      </c>
      <c r="I84" s="129">
        <v>520</v>
      </c>
      <c r="J84" s="130" t="s">
        <v>598</v>
      </c>
      <c r="K84" s="131">
        <f t="shared" si="33"/>
        <v>80</v>
      </c>
      <c r="L84" s="132">
        <f t="shared" si="34"/>
        <v>0.18181818181818182</v>
      </c>
      <c r="M84" s="127" t="s">
        <v>544</v>
      </c>
      <c r="N84" s="133">
        <v>42208</v>
      </c>
      <c r="O84" s="54"/>
      <c r="P84" s="54"/>
      <c r="Q84" s="191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4">
        <v>19</v>
      </c>
      <c r="B85" s="125">
        <v>41976</v>
      </c>
      <c r="C85" s="125"/>
      <c r="D85" s="126" t="s">
        <v>599</v>
      </c>
      <c r="E85" s="127" t="s">
        <v>553</v>
      </c>
      <c r="F85" s="128">
        <v>360</v>
      </c>
      <c r="G85" s="127" t="s">
        <v>571</v>
      </c>
      <c r="H85" s="127">
        <v>427</v>
      </c>
      <c r="I85" s="129">
        <v>425</v>
      </c>
      <c r="J85" s="130" t="s">
        <v>600</v>
      </c>
      <c r="K85" s="131">
        <f t="shared" si="33"/>
        <v>67</v>
      </c>
      <c r="L85" s="132">
        <f t="shared" si="34"/>
        <v>0.18611111111111112</v>
      </c>
      <c r="M85" s="127" t="s">
        <v>544</v>
      </c>
      <c r="N85" s="133">
        <v>42058</v>
      </c>
      <c r="O85" s="54"/>
      <c r="P85" s="54"/>
      <c r="Q85" s="191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4">
        <v>20</v>
      </c>
      <c r="B86" s="125">
        <v>42012</v>
      </c>
      <c r="C86" s="125"/>
      <c r="D86" s="126" t="s">
        <v>601</v>
      </c>
      <c r="E86" s="127" t="s">
        <v>553</v>
      </c>
      <c r="F86" s="128">
        <v>360</v>
      </c>
      <c r="G86" s="127" t="s">
        <v>571</v>
      </c>
      <c r="H86" s="127">
        <v>455</v>
      </c>
      <c r="I86" s="129">
        <v>420</v>
      </c>
      <c r="J86" s="130" t="s">
        <v>602</v>
      </c>
      <c r="K86" s="131">
        <f t="shared" si="33"/>
        <v>95</v>
      </c>
      <c r="L86" s="132">
        <f t="shared" si="34"/>
        <v>0.2638888888888889</v>
      </c>
      <c r="M86" s="127" t="s">
        <v>544</v>
      </c>
      <c r="N86" s="133">
        <v>42024</v>
      </c>
      <c r="O86" s="54"/>
      <c r="P86" s="54"/>
      <c r="Q86" s="191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4">
        <v>21</v>
      </c>
      <c r="B87" s="125">
        <v>42012</v>
      </c>
      <c r="C87" s="125"/>
      <c r="D87" s="126" t="s">
        <v>603</v>
      </c>
      <c r="E87" s="127" t="s">
        <v>553</v>
      </c>
      <c r="F87" s="128">
        <v>130</v>
      </c>
      <c r="G87" s="127"/>
      <c r="H87" s="127">
        <v>175.5</v>
      </c>
      <c r="I87" s="129">
        <v>165</v>
      </c>
      <c r="J87" s="130" t="s">
        <v>604</v>
      </c>
      <c r="K87" s="131">
        <f t="shared" si="33"/>
        <v>45.5</v>
      </c>
      <c r="L87" s="132">
        <f t="shared" si="34"/>
        <v>0.35</v>
      </c>
      <c r="M87" s="127" t="s">
        <v>544</v>
      </c>
      <c r="N87" s="133">
        <v>43088</v>
      </c>
      <c r="O87" s="54"/>
      <c r="P87" s="54"/>
      <c r="Q87" s="191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4">
        <v>22</v>
      </c>
      <c r="B88" s="125">
        <v>42040</v>
      </c>
      <c r="C88" s="125"/>
      <c r="D88" s="126" t="s">
        <v>386</v>
      </c>
      <c r="E88" s="127" t="s">
        <v>542</v>
      </c>
      <c r="F88" s="128">
        <v>98</v>
      </c>
      <c r="G88" s="127"/>
      <c r="H88" s="127">
        <v>120</v>
      </c>
      <c r="I88" s="129">
        <v>120</v>
      </c>
      <c r="J88" s="130" t="s">
        <v>572</v>
      </c>
      <c r="K88" s="131">
        <f t="shared" si="33"/>
        <v>22</v>
      </c>
      <c r="L88" s="132">
        <f t="shared" si="34"/>
        <v>0.22448979591836735</v>
      </c>
      <c r="M88" s="127" t="s">
        <v>544</v>
      </c>
      <c r="N88" s="133">
        <v>42753</v>
      </c>
      <c r="O88" s="54"/>
      <c r="P88" s="54"/>
      <c r="Q88" s="191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4">
        <v>23</v>
      </c>
      <c r="B89" s="125">
        <v>42040</v>
      </c>
      <c r="C89" s="125"/>
      <c r="D89" s="126" t="s">
        <v>605</v>
      </c>
      <c r="E89" s="127" t="s">
        <v>542</v>
      </c>
      <c r="F89" s="128">
        <v>196</v>
      </c>
      <c r="G89" s="127"/>
      <c r="H89" s="127">
        <v>262</v>
      </c>
      <c r="I89" s="129">
        <v>255</v>
      </c>
      <c r="J89" s="130" t="s">
        <v>572</v>
      </c>
      <c r="K89" s="131">
        <f t="shared" si="33"/>
        <v>66</v>
      </c>
      <c r="L89" s="132">
        <f t="shared" si="34"/>
        <v>0.33673469387755101</v>
      </c>
      <c r="M89" s="127" t="s">
        <v>544</v>
      </c>
      <c r="N89" s="133">
        <v>42599</v>
      </c>
      <c r="O89" s="54"/>
      <c r="P89" s="54"/>
      <c r="Q89" s="191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34">
        <v>24</v>
      </c>
      <c r="B90" s="135">
        <v>42067</v>
      </c>
      <c r="C90" s="135"/>
      <c r="D90" s="136" t="s">
        <v>385</v>
      </c>
      <c r="E90" s="137" t="s">
        <v>542</v>
      </c>
      <c r="F90" s="138">
        <v>235</v>
      </c>
      <c r="G90" s="138"/>
      <c r="H90" s="139">
        <v>77</v>
      </c>
      <c r="I90" s="139" t="s">
        <v>606</v>
      </c>
      <c r="J90" s="140" t="s">
        <v>607</v>
      </c>
      <c r="K90" s="141">
        <f t="shared" si="33"/>
        <v>-158</v>
      </c>
      <c r="L90" s="142">
        <f t="shared" si="34"/>
        <v>-0.67234042553191486</v>
      </c>
      <c r="M90" s="138" t="s">
        <v>554</v>
      </c>
      <c r="N90" s="135">
        <v>43522</v>
      </c>
      <c r="O90" s="54"/>
      <c r="P90" s="54"/>
      <c r="Q90" s="191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4">
        <v>25</v>
      </c>
      <c r="B91" s="125">
        <v>42067</v>
      </c>
      <c r="C91" s="125"/>
      <c r="D91" s="126" t="s">
        <v>608</v>
      </c>
      <c r="E91" s="127" t="s">
        <v>542</v>
      </c>
      <c r="F91" s="128">
        <v>185</v>
      </c>
      <c r="G91" s="127"/>
      <c r="H91" s="127">
        <v>224</v>
      </c>
      <c r="I91" s="129" t="s">
        <v>609</v>
      </c>
      <c r="J91" s="130" t="s">
        <v>572</v>
      </c>
      <c r="K91" s="131">
        <f t="shared" si="33"/>
        <v>39</v>
      </c>
      <c r="L91" s="132">
        <f t="shared" si="34"/>
        <v>0.21081081081081082</v>
      </c>
      <c r="M91" s="127" t="s">
        <v>544</v>
      </c>
      <c r="N91" s="133">
        <v>42647</v>
      </c>
      <c r="O91" s="54"/>
      <c r="P91" s="54"/>
      <c r="Q91" s="191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34">
        <v>26</v>
      </c>
      <c r="B92" s="135">
        <v>42090</v>
      </c>
      <c r="C92" s="135"/>
      <c r="D92" s="143" t="s">
        <v>610</v>
      </c>
      <c r="E92" s="138" t="s">
        <v>542</v>
      </c>
      <c r="F92" s="138">
        <v>49.5</v>
      </c>
      <c r="G92" s="139"/>
      <c r="H92" s="139">
        <v>15.85</v>
      </c>
      <c r="I92" s="139">
        <v>67</v>
      </c>
      <c r="J92" s="140" t="s">
        <v>611</v>
      </c>
      <c r="K92" s="139">
        <f t="shared" si="33"/>
        <v>-33.65</v>
      </c>
      <c r="L92" s="144">
        <f t="shared" si="34"/>
        <v>-0.67979797979797973</v>
      </c>
      <c r="M92" s="138" t="s">
        <v>554</v>
      </c>
      <c r="N92" s="145">
        <v>43627</v>
      </c>
      <c r="O92" s="54"/>
      <c r="P92" s="54"/>
      <c r="Q92" s="191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4">
        <v>27</v>
      </c>
      <c r="B93" s="125">
        <v>42093</v>
      </c>
      <c r="C93" s="125"/>
      <c r="D93" s="126" t="s">
        <v>612</v>
      </c>
      <c r="E93" s="127" t="s">
        <v>542</v>
      </c>
      <c r="F93" s="128">
        <v>183.5</v>
      </c>
      <c r="G93" s="127"/>
      <c r="H93" s="127">
        <v>219</v>
      </c>
      <c r="I93" s="129">
        <v>218</v>
      </c>
      <c r="J93" s="130" t="s">
        <v>613</v>
      </c>
      <c r="K93" s="131">
        <f t="shared" si="33"/>
        <v>35.5</v>
      </c>
      <c r="L93" s="132">
        <f t="shared" si="34"/>
        <v>0.19346049046321526</v>
      </c>
      <c r="M93" s="127" t="s">
        <v>544</v>
      </c>
      <c r="N93" s="133">
        <v>42103</v>
      </c>
      <c r="O93" s="54"/>
      <c r="P93" s="54"/>
      <c r="Q93" s="191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4">
        <v>28</v>
      </c>
      <c r="B94" s="125">
        <v>42114</v>
      </c>
      <c r="C94" s="125"/>
      <c r="D94" s="126" t="s">
        <v>614</v>
      </c>
      <c r="E94" s="127" t="s">
        <v>542</v>
      </c>
      <c r="F94" s="128">
        <f>(227+237)/2</f>
        <v>232</v>
      </c>
      <c r="G94" s="127"/>
      <c r="H94" s="127">
        <v>298</v>
      </c>
      <c r="I94" s="129">
        <v>298</v>
      </c>
      <c r="J94" s="130" t="s">
        <v>572</v>
      </c>
      <c r="K94" s="131">
        <f t="shared" si="33"/>
        <v>66</v>
      </c>
      <c r="L94" s="132">
        <f t="shared" si="34"/>
        <v>0.28448275862068967</v>
      </c>
      <c r="M94" s="127" t="s">
        <v>544</v>
      </c>
      <c r="N94" s="133">
        <v>42823</v>
      </c>
      <c r="O94" s="54"/>
      <c r="P94" s="54"/>
      <c r="Q94" s="191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4">
        <v>29</v>
      </c>
      <c r="B95" s="125">
        <v>42128</v>
      </c>
      <c r="C95" s="125"/>
      <c r="D95" s="126" t="s">
        <v>615</v>
      </c>
      <c r="E95" s="127" t="s">
        <v>553</v>
      </c>
      <c r="F95" s="128">
        <v>385</v>
      </c>
      <c r="G95" s="127"/>
      <c r="H95" s="127">
        <f>212.5+331</f>
        <v>543.5</v>
      </c>
      <c r="I95" s="129">
        <v>510</v>
      </c>
      <c r="J95" s="130" t="s">
        <v>616</v>
      </c>
      <c r="K95" s="131">
        <f t="shared" si="33"/>
        <v>158.5</v>
      </c>
      <c r="L95" s="132">
        <f t="shared" si="34"/>
        <v>0.41168831168831171</v>
      </c>
      <c r="M95" s="127" t="s">
        <v>544</v>
      </c>
      <c r="N95" s="133">
        <v>42235</v>
      </c>
      <c r="O95" s="54"/>
      <c r="P95" s="54"/>
      <c r="Q95" s="191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4">
        <v>30</v>
      </c>
      <c r="B96" s="125">
        <v>42128</v>
      </c>
      <c r="C96" s="125"/>
      <c r="D96" s="126" t="s">
        <v>617</v>
      </c>
      <c r="E96" s="127" t="s">
        <v>553</v>
      </c>
      <c r="F96" s="128">
        <v>115.5</v>
      </c>
      <c r="G96" s="127"/>
      <c r="H96" s="127">
        <v>146</v>
      </c>
      <c r="I96" s="129">
        <v>142</v>
      </c>
      <c r="J96" s="130" t="s">
        <v>618</v>
      </c>
      <c r="K96" s="131">
        <f t="shared" si="33"/>
        <v>30.5</v>
      </c>
      <c r="L96" s="132">
        <f t="shared" si="34"/>
        <v>0.26406926406926406</v>
      </c>
      <c r="M96" s="127" t="s">
        <v>544</v>
      </c>
      <c r="N96" s="133">
        <v>42202</v>
      </c>
      <c r="O96" s="54"/>
      <c r="P96" s="54"/>
      <c r="Q96" s="191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4">
        <v>31</v>
      </c>
      <c r="B97" s="125">
        <v>42151</v>
      </c>
      <c r="C97" s="125"/>
      <c r="D97" s="126" t="s">
        <v>499</v>
      </c>
      <c r="E97" s="127" t="s">
        <v>553</v>
      </c>
      <c r="F97" s="128">
        <v>237.5</v>
      </c>
      <c r="G97" s="127"/>
      <c r="H97" s="127">
        <v>279.5</v>
      </c>
      <c r="I97" s="129">
        <v>278</v>
      </c>
      <c r="J97" s="130" t="s">
        <v>572</v>
      </c>
      <c r="K97" s="131">
        <f t="shared" si="33"/>
        <v>42</v>
      </c>
      <c r="L97" s="132">
        <f t="shared" si="34"/>
        <v>0.17684210526315788</v>
      </c>
      <c r="M97" s="127" t="s">
        <v>544</v>
      </c>
      <c r="N97" s="133">
        <v>42222</v>
      </c>
      <c r="O97" s="54"/>
      <c r="P97" s="54"/>
      <c r="Q97" s="191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4">
        <v>32</v>
      </c>
      <c r="B98" s="125">
        <v>42174</v>
      </c>
      <c r="C98" s="125"/>
      <c r="D98" s="126" t="s">
        <v>590</v>
      </c>
      <c r="E98" s="127" t="s">
        <v>542</v>
      </c>
      <c r="F98" s="128">
        <v>340</v>
      </c>
      <c r="G98" s="127"/>
      <c r="H98" s="127">
        <v>448</v>
      </c>
      <c r="I98" s="129">
        <v>448</v>
      </c>
      <c r="J98" s="130" t="s">
        <v>572</v>
      </c>
      <c r="K98" s="131">
        <f t="shared" si="33"/>
        <v>108</v>
      </c>
      <c r="L98" s="132">
        <f t="shared" si="34"/>
        <v>0.31764705882352939</v>
      </c>
      <c r="M98" s="127" t="s">
        <v>544</v>
      </c>
      <c r="N98" s="133">
        <v>43018</v>
      </c>
      <c r="O98" s="54"/>
      <c r="P98" s="54"/>
      <c r="Q98" s="191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4">
        <v>33</v>
      </c>
      <c r="B99" s="125">
        <v>42191</v>
      </c>
      <c r="C99" s="125"/>
      <c r="D99" s="126" t="s">
        <v>619</v>
      </c>
      <c r="E99" s="127" t="s">
        <v>542</v>
      </c>
      <c r="F99" s="128">
        <v>390</v>
      </c>
      <c r="G99" s="127"/>
      <c r="H99" s="127">
        <v>460</v>
      </c>
      <c r="I99" s="129">
        <v>460</v>
      </c>
      <c r="J99" s="130" t="s">
        <v>572</v>
      </c>
      <c r="K99" s="131">
        <f t="shared" ref="K99:K119" si="35">H99-F99</f>
        <v>70</v>
      </c>
      <c r="L99" s="132">
        <f t="shared" ref="L99:L119" si="36">K99/F99</f>
        <v>0.17948717948717949</v>
      </c>
      <c r="M99" s="127" t="s">
        <v>544</v>
      </c>
      <c r="N99" s="133">
        <v>42478</v>
      </c>
      <c r="O99" s="54"/>
      <c r="P99" s="54"/>
      <c r="Q99" s="191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34">
        <v>34</v>
      </c>
      <c r="B100" s="135">
        <v>42195</v>
      </c>
      <c r="C100" s="135"/>
      <c r="D100" s="136" t="s">
        <v>620</v>
      </c>
      <c r="E100" s="137" t="s">
        <v>542</v>
      </c>
      <c r="F100" s="138">
        <v>122.5</v>
      </c>
      <c r="G100" s="138"/>
      <c r="H100" s="139">
        <v>61</v>
      </c>
      <c r="I100" s="139">
        <v>172</v>
      </c>
      <c r="J100" s="140" t="s">
        <v>621</v>
      </c>
      <c r="K100" s="141">
        <f t="shared" si="35"/>
        <v>-61.5</v>
      </c>
      <c r="L100" s="142">
        <f t="shared" si="36"/>
        <v>-0.50204081632653064</v>
      </c>
      <c r="M100" s="138" t="s">
        <v>554</v>
      </c>
      <c r="N100" s="135">
        <v>43333</v>
      </c>
      <c r="O100" s="54"/>
      <c r="P100" s="54"/>
      <c r="Q100" s="191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4">
        <v>35</v>
      </c>
      <c r="B101" s="125">
        <v>42219</v>
      </c>
      <c r="C101" s="125"/>
      <c r="D101" s="126" t="s">
        <v>622</v>
      </c>
      <c r="E101" s="127" t="s">
        <v>542</v>
      </c>
      <c r="F101" s="128">
        <v>297.5</v>
      </c>
      <c r="G101" s="127"/>
      <c r="H101" s="127">
        <v>350</v>
      </c>
      <c r="I101" s="129">
        <v>360</v>
      </c>
      <c r="J101" s="130" t="s">
        <v>623</v>
      </c>
      <c r="K101" s="131">
        <f t="shared" si="35"/>
        <v>52.5</v>
      </c>
      <c r="L101" s="132">
        <f t="shared" si="36"/>
        <v>0.17647058823529413</v>
      </c>
      <c r="M101" s="127" t="s">
        <v>544</v>
      </c>
      <c r="N101" s="133">
        <v>42232</v>
      </c>
      <c r="O101" s="54"/>
      <c r="P101" s="54"/>
      <c r="Q101" s="191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4">
        <v>36</v>
      </c>
      <c r="B102" s="125">
        <v>42219</v>
      </c>
      <c r="C102" s="125"/>
      <c r="D102" s="126" t="s">
        <v>624</v>
      </c>
      <c r="E102" s="127" t="s">
        <v>542</v>
      </c>
      <c r="F102" s="128">
        <v>115.5</v>
      </c>
      <c r="G102" s="127"/>
      <c r="H102" s="127">
        <v>149</v>
      </c>
      <c r="I102" s="129">
        <v>140</v>
      </c>
      <c r="J102" s="130" t="s">
        <v>625</v>
      </c>
      <c r="K102" s="131">
        <f t="shared" si="35"/>
        <v>33.5</v>
      </c>
      <c r="L102" s="132">
        <f t="shared" si="36"/>
        <v>0.29004329004329005</v>
      </c>
      <c r="M102" s="127" t="s">
        <v>544</v>
      </c>
      <c r="N102" s="133">
        <v>42740</v>
      </c>
      <c r="O102" s="54"/>
      <c r="P102" s="54"/>
      <c r="Q102" s="191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4">
        <v>37</v>
      </c>
      <c r="B103" s="125">
        <v>42251</v>
      </c>
      <c r="C103" s="125"/>
      <c r="D103" s="126" t="s">
        <v>499</v>
      </c>
      <c r="E103" s="127" t="s">
        <v>542</v>
      </c>
      <c r="F103" s="128">
        <v>226</v>
      </c>
      <c r="G103" s="127"/>
      <c r="H103" s="127">
        <v>292</v>
      </c>
      <c r="I103" s="129">
        <v>292</v>
      </c>
      <c r="J103" s="130" t="s">
        <v>626</v>
      </c>
      <c r="K103" s="131">
        <f t="shared" si="35"/>
        <v>66</v>
      </c>
      <c r="L103" s="132">
        <f t="shared" si="36"/>
        <v>0.29203539823008851</v>
      </c>
      <c r="M103" s="127" t="s">
        <v>544</v>
      </c>
      <c r="N103" s="133">
        <v>42286</v>
      </c>
      <c r="O103" s="54"/>
      <c r="P103" s="54"/>
      <c r="Q103" s="191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4">
        <v>38</v>
      </c>
      <c r="B104" s="125">
        <v>42254</v>
      </c>
      <c r="C104" s="125"/>
      <c r="D104" s="126" t="s">
        <v>614</v>
      </c>
      <c r="E104" s="127" t="s">
        <v>542</v>
      </c>
      <c r="F104" s="128">
        <v>232.5</v>
      </c>
      <c r="G104" s="127"/>
      <c r="H104" s="127">
        <v>312.5</v>
      </c>
      <c r="I104" s="129">
        <v>310</v>
      </c>
      <c r="J104" s="130" t="s">
        <v>572</v>
      </c>
      <c r="K104" s="131">
        <f t="shared" si="35"/>
        <v>80</v>
      </c>
      <c r="L104" s="132">
        <f t="shared" si="36"/>
        <v>0.34408602150537637</v>
      </c>
      <c r="M104" s="127" t="s">
        <v>544</v>
      </c>
      <c r="N104" s="133">
        <v>42823</v>
      </c>
      <c r="O104" s="54"/>
      <c r="P104" s="54"/>
      <c r="Q104" s="191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4">
        <v>39</v>
      </c>
      <c r="B105" s="125">
        <v>42268</v>
      </c>
      <c r="C105" s="125"/>
      <c r="D105" s="126" t="s">
        <v>627</v>
      </c>
      <c r="E105" s="127" t="s">
        <v>542</v>
      </c>
      <c r="F105" s="128">
        <v>196.5</v>
      </c>
      <c r="G105" s="127"/>
      <c r="H105" s="127">
        <v>238</v>
      </c>
      <c r="I105" s="129">
        <v>238</v>
      </c>
      <c r="J105" s="130" t="s">
        <v>626</v>
      </c>
      <c r="K105" s="131">
        <f t="shared" si="35"/>
        <v>41.5</v>
      </c>
      <c r="L105" s="132">
        <f t="shared" si="36"/>
        <v>0.21119592875318066</v>
      </c>
      <c r="M105" s="127" t="s">
        <v>544</v>
      </c>
      <c r="N105" s="133">
        <v>42291</v>
      </c>
      <c r="O105" s="54"/>
      <c r="P105" s="54"/>
      <c r="Q105" s="191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4">
        <v>40</v>
      </c>
      <c r="B106" s="125">
        <v>42271</v>
      </c>
      <c r="C106" s="125"/>
      <c r="D106" s="126" t="s">
        <v>570</v>
      </c>
      <c r="E106" s="127" t="s">
        <v>542</v>
      </c>
      <c r="F106" s="128">
        <v>65</v>
      </c>
      <c r="G106" s="127"/>
      <c r="H106" s="127">
        <v>82</v>
      </c>
      <c r="I106" s="129">
        <v>82</v>
      </c>
      <c r="J106" s="130" t="s">
        <v>626</v>
      </c>
      <c r="K106" s="131">
        <f t="shared" si="35"/>
        <v>17</v>
      </c>
      <c r="L106" s="132">
        <f t="shared" si="36"/>
        <v>0.26153846153846155</v>
      </c>
      <c r="M106" s="127" t="s">
        <v>544</v>
      </c>
      <c r="N106" s="133">
        <v>42578</v>
      </c>
      <c r="O106" s="54"/>
      <c r="P106" s="54"/>
      <c r="Q106" s="191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4">
        <v>41</v>
      </c>
      <c r="B107" s="125">
        <v>42291</v>
      </c>
      <c r="C107" s="125"/>
      <c r="D107" s="126" t="s">
        <v>628</v>
      </c>
      <c r="E107" s="127" t="s">
        <v>542</v>
      </c>
      <c r="F107" s="128">
        <v>144</v>
      </c>
      <c r="G107" s="127"/>
      <c r="H107" s="127">
        <v>182.5</v>
      </c>
      <c r="I107" s="129">
        <v>181</v>
      </c>
      <c r="J107" s="130" t="s">
        <v>626</v>
      </c>
      <c r="K107" s="131">
        <f t="shared" si="35"/>
        <v>38.5</v>
      </c>
      <c r="L107" s="132">
        <f t="shared" si="36"/>
        <v>0.2673611111111111</v>
      </c>
      <c r="M107" s="127" t="s">
        <v>544</v>
      </c>
      <c r="N107" s="133">
        <v>42817</v>
      </c>
      <c r="O107" s="54"/>
      <c r="P107" s="54"/>
      <c r="Q107" s="191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4">
        <v>42</v>
      </c>
      <c r="B108" s="125">
        <v>42291</v>
      </c>
      <c r="C108" s="125"/>
      <c r="D108" s="126" t="s">
        <v>629</v>
      </c>
      <c r="E108" s="127" t="s">
        <v>542</v>
      </c>
      <c r="F108" s="128">
        <v>264</v>
      </c>
      <c r="G108" s="127"/>
      <c r="H108" s="127">
        <v>311</v>
      </c>
      <c r="I108" s="129">
        <v>311</v>
      </c>
      <c r="J108" s="130" t="s">
        <v>626</v>
      </c>
      <c r="K108" s="131">
        <f t="shared" si="35"/>
        <v>47</v>
      </c>
      <c r="L108" s="132">
        <f t="shared" si="36"/>
        <v>0.17803030303030304</v>
      </c>
      <c r="M108" s="127" t="s">
        <v>544</v>
      </c>
      <c r="N108" s="133">
        <v>42604</v>
      </c>
      <c r="O108" s="54"/>
      <c r="P108" s="54"/>
      <c r="Q108" s="191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4">
        <v>43</v>
      </c>
      <c r="B109" s="125">
        <v>42318</v>
      </c>
      <c r="C109" s="125"/>
      <c r="D109" s="126" t="s">
        <v>630</v>
      </c>
      <c r="E109" s="127" t="s">
        <v>553</v>
      </c>
      <c r="F109" s="128">
        <v>549.5</v>
      </c>
      <c r="G109" s="127"/>
      <c r="H109" s="127">
        <v>630</v>
      </c>
      <c r="I109" s="129">
        <v>630</v>
      </c>
      <c r="J109" s="130" t="s">
        <v>626</v>
      </c>
      <c r="K109" s="131">
        <f t="shared" si="35"/>
        <v>80.5</v>
      </c>
      <c r="L109" s="132">
        <f t="shared" si="36"/>
        <v>0.1464968152866242</v>
      </c>
      <c r="M109" s="127" t="s">
        <v>544</v>
      </c>
      <c r="N109" s="133">
        <v>42419</v>
      </c>
      <c r="O109" s="54"/>
      <c r="P109" s="54"/>
      <c r="Q109" s="191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4">
        <v>44</v>
      </c>
      <c r="B110" s="125">
        <v>42342</v>
      </c>
      <c r="C110" s="125"/>
      <c r="D110" s="126" t="s">
        <v>631</v>
      </c>
      <c r="E110" s="127" t="s">
        <v>542</v>
      </c>
      <c r="F110" s="128">
        <v>1027.5</v>
      </c>
      <c r="G110" s="127"/>
      <c r="H110" s="127">
        <v>1315</v>
      </c>
      <c r="I110" s="129">
        <v>1250</v>
      </c>
      <c r="J110" s="130" t="s">
        <v>626</v>
      </c>
      <c r="K110" s="131">
        <f t="shared" si="35"/>
        <v>287.5</v>
      </c>
      <c r="L110" s="132">
        <f t="shared" si="36"/>
        <v>0.27980535279805352</v>
      </c>
      <c r="M110" s="127" t="s">
        <v>544</v>
      </c>
      <c r="N110" s="133">
        <v>43244</v>
      </c>
      <c r="O110" s="54"/>
      <c r="P110" s="54"/>
      <c r="Q110" s="191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4">
        <v>45</v>
      </c>
      <c r="B111" s="125">
        <v>42367</v>
      </c>
      <c r="C111" s="125"/>
      <c r="D111" s="126" t="s">
        <v>632</v>
      </c>
      <c r="E111" s="127" t="s">
        <v>542</v>
      </c>
      <c r="F111" s="128">
        <v>465</v>
      </c>
      <c r="G111" s="127"/>
      <c r="H111" s="127">
        <v>540</v>
      </c>
      <c r="I111" s="129">
        <v>540</v>
      </c>
      <c r="J111" s="130" t="s">
        <v>626</v>
      </c>
      <c r="K111" s="131">
        <f t="shared" si="35"/>
        <v>75</v>
      </c>
      <c r="L111" s="132">
        <f t="shared" si="36"/>
        <v>0.16129032258064516</v>
      </c>
      <c r="M111" s="127" t="s">
        <v>544</v>
      </c>
      <c r="N111" s="133">
        <v>42530</v>
      </c>
      <c r="O111" s="54"/>
      <c r="P111" s="54"/>
      <c r="Q111" s="191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4">
        <v>46</v>
      </c>
      <c r="B112" s="125">
        <v>42380</v>
      </c>
      <c r="C112" s="125"/>
      <c r="D112" s="126" t="s">
        <v>386</v>
      </c>
      <c r="E112" s="127" t="s">
        <v>553</v>
      </c>
      <c r="F112" s="128">
        <v>81</v>
      </c>
      <c r="G112" s="127"/>
      <c r="H112" s="127">
        <v>110</v>
      </c>
      <c r="I112" s="129">
        <v>110</v>
      </c>
      <c r="J112" s="130" t="s">
        <v>626</v>
      </c>
      <c r="K112" s="131">
        <f t="shared" si="35"/>
        <v>29</v>
      </c>
      <c r="L112" s="132">
        <f t="shared" si="36"/>
        <v>0.35802469135802467</v>
      </c>
      <c r="M112" s="127" t="s">
        <v>544</v>
      </c>
      <c r="N112" s="133">
        <v>42745</v>
      </c>
      <c r="O112" s="54"/>
      <c r="P112" s="54"/>
      <c r="Q112" s="191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4">
        <v>47</v>
      </c>
      <c r="B113" s="125">
        <v>42382</v>
      </c>
      <c r="C113" s="125"/>
      <c r="D113" s="126" t="s">
        <v>633</v>
      </c>
      <c r="E113" s="127" t="s">
        <v>553</v>
      </c>
      <c r="F113" s="128">
        <v>417.5</v>
      </c>
      <c r="G113" s="127"/>
      <c r="H113" s="127">
        <v>547</v>
      </c>
      <c r="I113" s="129">
        <v>535</v>
      </c>
      <c r="J113" s="130" t="s">
        <v>626</v>
      </c>
      <c r="K113" s="131">
        <f t="shared" si="35"/>
        <v>129.5</v>
      </c>
      <c r="L113" s="132">
        <f t="shared" si="36"/>
        <v>0.31017964071856285</v>
      </c>
      <c r="M113" s="127" t="s">
        <v>544</v>
      </c>
      <c r="N113" s="133">
        <v>42578</v>
      </c>
      <c r="O113" s="54"/>
      <c r="P113" s="54"/>
      <c r="Q113" s="191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4">
        <v>48</v>
      </c>
      <c r="B114" s="125">
        <v>42408</v>
      </c>
      <c r="C114" s="125"/>
      <c r="D114" s="126" t="s">
        <v>634</v>
      </c>
      <c r="E114" s="127" t="s">
        <v>542</v>
      </c>
      <c r="F114" s="128">
        <v>650</v>
      </c>
      <c r="G114" s="127"/>
      <c r="H114" s="127">
        <v>800</v>
      </c>
      <c r="I114" s="129">
        <v>800</v>
      </c>
      <c r="J114" s="130" t="s">
        <v>626</v>
      </c>
      <c r="K114" s="131">
        <f t="shared" si="35"/>
        <v>150</v>
      </c>
      <c r="L114" s="132">
        <f t="shared" si="36"/>
        <v>0.23076923076923078</v>
      </c>
      <c r="M114" s="127" t="s">
        <v>544</v>
      </c>
      <c r="N114" s="133">
        <v>43154</v>
      </c>
      <c r="O114" s="54"/>
      <c r="P114" s="54"/>
      <c r="Q114" s="191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4">
        <v>49</v>
      </c>
      <c r="B115" s="125">
        <v>42433</v>
      </c>
      <c r="C115" s="125"/>
      <c r="D115" s="126" t="s">
        <v>231</v>
      </c>
      <c r="E115" s="127" t="s">
        <v>542</v>
      </c>
      <c r="F115" s="128">
        <v>437.5</v>
      </c>
      <c r="G115" s="127"/>
      <c r="H115" s="127">
        <v>504.5</v>
      </c>
      <c r="I115" s="129">
        <v>522</v>
      </c>
      <c r="J115" s="130" t="s">
        <v>635</v>
      </c>
      <c r="K115" s="131">
        <f t="shared" si="35"/>
        <v>67</v>
      </c>
      <c r="L115" s="132">
        <f t="shared" si="36"/>
        <v>0.15314285714285714</v>
      </c>
      <c r="M115" s="127" t="s">
        <v>544</v>
      </c>
      <c r="N115" s="133">
        <v>42480</v>
      </c>
      <c r="O115" s="54"/>
      <c r="P115" s="54"/>
      <c r="Q115" s="191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4">
        <v>50</v>
      </c>
      <c r="B116" s="125">
        <v>42438</v>
      </c>
      <c r="C116" s="125"/>
      <c r="D116" s="126" t="s">
        <v>636</v>
      </c>
      <c r="E116" s="127" t="s">
        <v>542</v>
      </c>
      <c r="F116" s="128">
        <v>189.5</v>
      </c>
      <c r="G116" s="127"/>
      <c r="H116" s="127">
        <v>218</v>
      </c>
      <c r="I116" s="129">
        <v>218</v>
      </c>
      <c r="J116" s="130" t="s">
        <v>626</v>
      </c>
      <c r="K116" s="131">
        <f t="shared" si="35"/>
        <v>28.5</v>
      </c>
      <c r="L116" s="132">
        <f t="shared" si="36"/>
        <v>0.15039577836411611</v>
      </c>
      <c r="M116" s="127" t="s">
        <v>544</v>
      </c>
      <c r="N116" s="133">
        <v>43034</v>
      </c>
      <c r="O116" s="54"/>
      <c r="P116" s="54"/>
      <c r="Q116" s="191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34">
        <v>51</v>
      </c>
      <c r="B117" s="135">
        <v>42471</v>
      </c>
      <c r="C117" s="135"/>
      <c r="D117" s="143" t="s">
        <v>637</v>
      </c>
      <c r="E117" s="138" t="s">
        <v>542</v>
      </c>
      <c r="F117" s="138">
        <v>36.5</v>
      </c>
      <c r="G117" s="139"/>
      <c r="H117" s="139">
        <v>15.85</v>
      </c>
      <c r="I117" s="139">
        <v>60</v>
      </c>
      <c r="J117" s="140" t="s">
        <v>638</v>
      </c>
      <c r="K117" s="141">
        <f t="shared" si="35"/>
        <v>-20.65</v>
      </c>
      <c r="L117" s="142">
        <f t="shared" si="36"/>
        <v>-0.5657534246575342</v>
      </c>
      <c r="M117" s="138" t="s">
        <v>554</v>
      </c>
      <c r="N117" s="146">
        <v>43627</v>
      </c>
      <c r="O117" s="54"/>
      <c r="P117" s="54"/>
      <c r="Q117" s="191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4">
        <v>52</v>
      </c>
      <c r="B118" s="125">
        <v>42472</v>
      </c>
      <c r="C118" s="125"/>
      <c r="D118" s="126" t="s">
        <v>639</v>
      </c>
      <c r="E118" s="127" t="s">
        <v>542</v>
      </c>
      <c r="F118" s="128">
        <v>93</v>
      </c>
      <c r="G118" s="127"/>
      <c r="H118" s="127">
        <v>149</v>
      </c>
      <c r="I118" s="129">
        <v>140</v>
      </c>
      <c r="J118" s="130" t="s">
        <v>640</v>
      </c>
      <c r="K118" s="131">
        <f t="shared" si="35"/>
        <v>56</v>
      </c>
      <c r="L118" s="132">
        <f t="shared" si="36"/>
        <v>0.60215053763440862</v>
      </c>
      <c r="M118" s="127" t="s">
        <v>544</v>
      </c>
      <c r="N118" s="133">
        <v>42740</v>
      </c>
      <c r="O118" s="54"/>
      <c r="P118" s="54"/>
      <c r="Q118" s="191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4">
        <v>53</v>
      </c>
      <c r="B119" s="125">
        <v>42472</v>
      </c>
      <c r="C119" s="125"/>
      <c r="D119" s="126" t="s">
        <v>641</v>
      </c>
      <c r="E119" s="127" t="s">
        <v>542</v>
      </c>
      <c r="F119" s="128">
        <v>130</v>
      </c>
      <c r="G119" s="127"/>
      <c r="H119" s="127">
        <v>150</v>
      </c>
      <c r="I119" s="129" t="s">
        <v>642</v>
      </c>
      <c r="J119" s="130" t="s">
        <v>626</v>
      </c>
      <c r="K119" s="131">
        <f t="shared" si="35"/>
        <v>20</v>
      </c>
      <c r="L119" s="132">
        <f t="shared" si="36"/>
        <v>0.15384615384615385</v>
      </c>
      <c r="M119" s="127" t="s">
        <v>544</v>
      </c>
      <c r="N119" s="133">
        <v>42564</v>
      </c>
      <c r="O119" s="54"/>
      <c r="P119" s="54"/>
      <c r="Q119" s="191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4">
        <v>54</v>
      </c>
      <c r="B120" s="125">
        <v>42473</v>
      </c>
      <c r="C120" s="125"/>
      <c r="D120" s="126" t="s">
        <v>643</v>
      </c>
      <c r="E120" s="127" t="s">
        <v>542</v>
      </c>
      <c r="F120" s="128">
        <v>196</v>
      </c>
      <c r="G120" s="127"/>
      <c r="H120" s="127">
        <v>299</v>
      </c>
      <c r="I120" s="129">
        <v>299</v>
      </c>
      <c r="J120" s="130" t="s">
        <v>626</v>
      </c>
      <c r="K120" s="131">
        <v>103</v>
      </c>
      <c r="L120" s="132">
        <v>0.52551020408163296</v>
      </c>
      <c r="M120" s="127" t="s">
        <v>544</v>
      </c>
      <c r="N120" s="133">
        <v>42620</v>
      </c>
      <c r="O120" s="54"/>
      <c r="P120" s="54"/>
      <c r="Q120" s="191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4">
        <v>55</v>
      </c>
      <c r="B121" s="125">
        <v>42473</v>
      </c>
      <c r="C121" s="125"/>
      <c r="D121" s="126" t="s">
        <v>644</v>
      </c>
      <c r="E121" s="127" t="s">
        <v>542</v>
      </c>
      <c r="F121" s="128">
        <v>88</v>
      </c>
      <c r="G121" s="127"/>
      <c r="H121" s="127">
        <v>103</v>
      </c>
      <c r="I121" s="129">
        <v>103</v>
      </c>
      <c r="J121" s="130" t="s">
        <v>626</v>
      </c>
      <c r="K121" s="131">
        <v>15</v>
      </c>
      <c r="L121" s="132">
        <v>0.170454545454545</v>
      </c>
      <c r="M121" s="127" t="s">
        <v>544</v>
      </c>
      <c r="N121" s="133">
        <v>42530</v>
      </c>
      <c r="O121" s="54"/>
      <c r="P121" s="54"/>
      <c r="Q121" s="191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4">
        <v>56</v>
      </c>
      <c r="B122" s="125">
        <v>42492</v>
      </c>
      <c r="C122" s="125"/>
      <c r="D122" s="126" t="s">
        <v>645</v>
      </c>
      <c r="E122" s="127" t="s">
        <v>542</v>
      </c>
      <c r="F122" s="128">
        <v>127.5</v>
      </c>
      <c r="G122" s="127"/>
      <c r="H122" s="127">
        <v>148</v>
      </c>
      <c r="I122" s="129" t="s">
        <v>646</v>
      </c>
      <c r="J122" s="130" t="s">
        <v>626</v>
      </c>
      <c r="K122" s="131">
        <f>H122-F122</f>
        <v>20.5</v>
      </c>
      <c r="L122" s="132">
        <f>K122/F122</f>
        <v>0.16078431372549021</v>
      </c>
      <c r="M122" s="127" t="s">
        <v>544</v>
      </c>
      <c r="N122" s="133">
        <v>42564</v>
      </c>
      <c r="O122" s="54"/>
      <c r="P122" s="54"/>
      <c r="Q122" s="191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4">
        <v>57</v>
      </c>
      <c r="B123" s="125">
        <v>42493</v>
      </c>
      <c r="C123" s="125"/>
      <c r="D123" s="126" t="s">
        <v>647</v>
      </c>
      <c r="E123" s="127" t="s">
        <v>542</v>
      </c>
      <c r="F123" s="128">
        <v>675</v>
      </c>
      <c r="G123" s="127"/>
      <c r="H123" s="127">
        <v>815</v>
      </c>
      <c r="I123" s="129" t="s">
        <v>648</v>
      </c>
      <c r="J123" s="130" t="s">
        <v>626</v>
      </c>
      <c r="K123" s="131">
        <f>H123-F123</f>
        <v>140</v>
      </c>
      <c r="L123" s="132">
        <f>K123/F123</f>
        <v>0.2074074074074074</v>
      </c>
      <c r="M123" s="127" t="s">
        <v>544</v>
      </c>
      <c r="N123" s="133">
        <v>43154</v>
      </c>
      <c r="O123" s="54"/>
      <c r="P123" s="54"/>
      <c r="Q123" s="191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34">
        <v>58</v>
      </c>
      <c r="B124" s="135">
        <v>42522</v>
      </c>
      <c r="C124" s="135"/>
      <c r="D124" s="136" t="s">
        <v>649</v>
      </c>
      <c r="E124" s="137" t="s">
        <v>542</v>
      </c>
      <c r="F124" s="138">
        <v>500</v>
      </c>
      <c r="G124" s="138"/>
      <c r="H124" s="139">
        <v>232.5</v>
      </c>
      <c r="I124" s="139" t="s">
        <v>650</v>
      </c>
      <c r="J124" s="140" t="s">
        <v>651</v>
      </c>
      <c r="K124" s="141">
        <f>H124-F124</f>
        <v>-267.5</v>
      </c>
      <c r="L124" s="142">
        <f>K124/F124</f>
        <v>-0.53500000000000003</v>
      </c>
      <c r="M124" s="138" t="s">
        <v>554</v>
      </c>
      <c r="N124" s="135">
        <v>43735</v>
      </c>
      <c r="O124" s="54"/>
      <c r="P124" s="54"/>
      <c r="Q124" s="191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4">
        <v>59</v>
      </c>
      <c r="B125" s="125">
        <v>42527</v>
      </c>
      <c r="C125" s="125"/>
      <c r="D125" s="126" t="s">
        <v>501</v>
      </c>
      <c r="E125" s="127" t="s">
        <v>542</v>
      </c>
      <c r="F125" s="128">
        <v>110</v>
      </c>
      <c r="G125" s="127"/>
      <c r="H125" s="127">
        <v>126.5</v>
      </c>
      <c r="I125" s="129">
        <v>125</v>
      </c>
      <c r="J125" s="130" t="s">
        <v>578</v>
      </c>
      <c r="K125" s="131">
        <f>H125-F125</f>
        <v>16.5</v>
      </c>
      <c r="L125" s="132">
        <f>K125/F125</f>
        <v>0.15</v>
      </c>
      <c r="M125" s="127" t="s">
        <v>544</v>
      </c>
      <c r="N125" s="133">
        <v>42552</v>
      </c>
      <c r="O125" s="54"/>
      <c r="P125" s="54"/>
      <c r="Q125" s="191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4">
        <v>60</v>
      </c>
      <c r="B126" s="125">
        <v>42538</v>
      </c>
      <c r="C126" s="125"/>
      <c r="D126" s="126" t="s">
        <v>652</v>
      </c>
      <c r="E126" s="127" t="s">
        <v>542</v>
      </c>
      <c r="F126" s="128">
        <v>44</v>
      </c>
      <c r="G126" s="127"/>
      <c r="H126" s="127">
        <v>69.5</v>
      </c>
      <c r="I126" s="129">
        <v>69.5</v>
      </c>
      <c r="J126" s="130" t="s">
        <v>653</v>
      </c>
      <c r="K126" s="131">
        <f>H126-F126</f>
        <v>25.5</v>
      </c>
      <c r="L126" s="132">
        <f>K126/F126</f>
        <v>0.57954545454545459</v>
      </c>
      <c r="M126" s="127" t="s">
        <v>544</v>
      </c>
      <c r="N126" s="133">
        <v>42977</v>
      </c>
      <c r="O126" s="54"/>
      <c r="P126" s="54"/>
      <c r="Q126" s="191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4">
        <v>61</v>
      </c>
      <c r="B127" s="125">
        <v>42549</v>
      </c>
      <c r="C127" s="125"/>
      <c r="D127" s="126" t="s">
        <v>654</v>
      </c>
      <c r="E127" s="127" t="s">
        <v>542</v>
      </c>
      <c r="F127" s="128">
        <v>262.5</v>
      </c>
      <c r="G127" s="127"/>
      <c r="H127" s="127">
        <v>340</v>
      </c>
      <c r="I127" s="129">
        <v>333</v>
      </c>
      <c r="J127" s="130" t="s">
        <v>655</v>
      </c>
      <c r="K127" s="131">
        <v>77.5</v>
      </c>
      <c r="L127" s="132">
        <v>0.29523809523809502</v>
      </c>
      <c r="M127" s="127" t="s">
        <v>544</v>
      </c>
      <c r="N127" s="133">
        <v>43017</v>
      </c>
      <c r="O127" s="54"/>
      <c r="P127" s="54"/>
      <c r="Q127" s="191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4">
        <v>62</v>
      </c>
      <c r="B128" s="125">
        <v>42549</v>
      </c>
      <c r="C128" s="125"/>
      <c r="D128" s="126" t="s">
        <v>656</v>
      </c>
      <c r="E128" s="127" t="s">
        <v>542</v>
      </c>
      <c r="F128" s="128">
        <v>840</v>
      </c>
      <c r="G128" s="127"/>
      <c r="H128" s="127">
        <v>1230</v>
      </c>
      <c r="I128" s="129">
        <v>1230</v>
      </c>
      <c r="J128" s="130" t="s">
        <v>626</v>
      </c>
      <c r="K128" s="131">
        <v>390</v>
      </c>
      <c r="L128" s="132">
        <v>0.46428571428571402</v>
      </c>
      <c r="M128" s="127" t="s">
        <v>544</v>
      </c>
      <c r="N128" s="133">
        <v>42649</v>
      </c>
      <c r="O128" s="54"/>
      <c r="P128" s="54"/>
      <c r="Q128" s="191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47">
        <v>63</v>
      </c>
      <c r="B129" s="148">
        <v>42556</v>
      </c>
      <c r="C129" s="148"/>
      <c r="D129" s="149" t="s">
        <v>657</v>
      </c>
      <c r="E129" s="150" t="s">
        <v>542</v>
      </c>
      <c r="F129" s="150">
        <v>395</v>
      </c>
      <c r="G129" s="151"/>
      <c r="H129" s="151">
        <f>(468.5+342.5)/2</f>
        <v>405.5</v>
      </c>
      <c r="I129" s="151">
        <v>510</v>
      </c>
      <c r="J129" s="152" t="s">
        <v>658</v>
      </c>
      <c r="K129" s="153">
        <f t="shared" ref="K129:K135" si="37">H129-F129</f>
        <v>10.5</v>
      </c>
      <c r="L129" s="154">
        <f t="shared" ref="L129:L135" si="38">K129/F129</f>
        <v>2.6582278481012658E-2</v>
      </c>
      <c r="M129" s="150" t="s">
        <v>561</v>
      </c>
      <c r="N129" s="148">
        <v>43606</v>
      </c>
      <c r="O129" s="54"/>
      <c r="P129" s="54"/>
      <c r="Q129" s="191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34">
        <v>64</v>
      </c>
      <c r="B130" s="135">
        <v>42584</v>
      </c>
      <c r="C130" s="135"/>
      <c r="D130" s="136" t="s">
        <v>659</v>
      </c>
      <c r="E130" s="137" t="s">
        <v>553</v>
      </c>
      <c r="F130" s="138">
        <f>169.5-12.8</f>
        <v>156.69999999999999</v>
      </c>
      <c r="G130" s="138"/>
      <c r="H130" s="139">
        <v>77</v>
      </c>
      <c r="I130" s="139" t="s">
        <v>660</v>
      </c>
      <c r="J130" s="140" t="s">
        <v>661</v>
      </c>
      <c r="K130" s="141">
        <f t="shared" si="37"/>
        <v>-79.699999999999989</v>
      </c>
      <c r="L130" s="142">
        <f t="shared" si="38"/>
        <v>-0.50861518825781749</v>
      </c>
      <c r="M130" s="138" t="s">
        <v>554</v>
      </c>
      <c r="N130" s="135">
        <v>43522</v>
      </c>
      <c r="O130" s="54"/>
      <c r="P130" s="54"/>
      <c r="Q130" s="191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34">
        <v>65</v>
      </c>
      <c r="B131" s="135">
        <v>42586</v>
      </c>
      <c r="C131" s="135"/>
      <c r="D131" s="136" t="s">
        <v>662</v>
      </c>
      <c r="E131" s="137" t="s">
        <v>542</v>
      </c>
      <c r="F131" s="138">
        <v>400</v>
      </c>
      <c r="G131" s="138"/>
      <c r="H131" s="139">
        <v>305</v>
      </c>
      <c r="I131" s="139">
        <v>475</v>
      </c>
      <c r="J131" s="140" t="s">
        <v>663</v>
      </c>
      <c r="K131" s="141">
        <f t="shared" si="37"/>
        <v>-95</v>
      </c>
      <c r="L131" s="142">
        <f t="shared" si="38"/>
        <v>-0.23749999999999999</v>
      </c>
      <c r="M131" s="138" t="s">
        <v>554</v>
      </c>
      <c r="N131" s="135">
        <v>43606</v>
      </c>
      <c r="O131" s="54"/>
      <c r="P131" s="54"/>
      <c r="Q131" s="191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4">
        <v>66</v>
      </c>
      <c r="B132" s="125">
        <v>42593</v>
      </c>
      <c r="C132" s="125"/>
      <c r="D132" s="126" t="s">
        <v>664</v>
      </c>
      <c r="E132" s="127" t="s">
        <v>542</v>
      </c>
      <c r="F132" s="128">
        <v>86.5</v>
      </c>
      <c r="G132" s="127"/>
      <c r="H132" s="127">
        <v>130</v>
      </c>
      <c r="I132" s="129">
        <v>130</v>
      </c>
      <c r="J132" s="130" t="s">
        <v>665</v>
      </c>
      <c r="K132" s="131">
        <f t="shared" si="37"/>
        <v>43.5</v>
      </c>
      <c r="L132" s="132">
        <f t="shared" si="38"/>
        <v>0.50289017341040465</v>
      </c>
      <c r="M132" s="127" t="s">
        <v>544</v>
      </c>
      <c r="N132" s="133">
        <v>43091</v>
      </c>
      <c r="O132" s="54"/>
      <c r="P132" s="54"/>
      <c r="Q132" s="191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34">
        <v>67</v>
      </c>
      <c r="B133" s="135">
        <v>42600</v>
      </c>
      <c r="C133" s="135"/>
      <c r="D133" s="136" t="s">
        <v>119</v>
      </c>
      <c r="E133" s="137" t="s">
        <v>542</v>
      </c>
      <c r="F133" s="138">
        <v>133.5</v>
      </c>
      <c r="G133" s="138"/>
      <c r="H133" s="139">
        <v>126.5</v>
      </c>
      <c r="I133" s="139">
        <v>178</v>
      </c>
      <c r="J133" s="140" t="s">
        <v>666</v>
      </c>
      <c r="K133" s="141">
        <f t="shared" si="37"/>
        <v>-7</v>
      </c>
      <c r="L133" s="142">
        <f t="shared" si="38"/>
        <v>-5.2434456928838954E-2</v>
      </c>
      <c r="M133" s="138" t="s">
        <v>554</v>
      </c>
      <c r="N133" s="135">
        <v>42615</v>
      </c>
      <c r="O133" s="54"/>
      <c r="P133" s="54"/>
      <c r="Q133" s="191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4">
        <v>68</v>
      </c>
      <c r="B134" s="125">
        <v>42613</v>
      </c>
      <c r="C134" s="125"/>
      <c r="D134" s="126" t="s">
        <v>667</v>
      </c>
      <c r="E134" s="127" t="s">
        <v>542</v>
      </c>
      <c r="F134" s="128">
        <v>560</v>
      </c>
      <c r="G134" s="127"/>
      <c r="H134" s="127">
        <v>725</v>
      </c>
      <c r="I134" s="129">
        <v>725</v>
      </c>
      <c r="J134" s="130" t="s">
        <v>572</v>
      </c>
      <c r="K134" s="131">
        <f t="shared" si="37"/>
        <v>165</v>
      </c>
      <c r="L134" s="132">
        <f t="shared" si="38"/>
        <v>0.29464285714285715</v>
      </c>
      <c r="M134" s="127" t="s">
        <v>544</v>
      </c>
      <c r="N134" s="133">
        <v>42456</v>
      </c>
      <c r="O134" s="54"/>
      <c r="P134" s="54"/>
      <c r="Q134" s="191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4">
        <v>69</v>
      </c>
      <c r="B135" s="125">
        <v>42614</v>
      </c>
      <c r="C135" s="125"/>
      <c r="D135" s="126" t="s">
        <v>668</v>
      </c>
      <c r="E135" s="127" t="s">
        <v>542</v>
      </c>
      <c r="F135" s="128">
        <v>160.5</v>
      </c>
      <c r="G135" s="127"/>
      <c r="H135" s="127">
        <v>210</v>
      </c>
      <c r="I135" s="129">
        <v>210</v>
      </c>
      <c r="J135" s="130" t="s">
        <v>572</v>
      </c>
      <c r="K135" s="131">
        <f t="shared" si="37"/>
        <v>49.5</v>
      </c>
      <c r="L135" s="132">
        <f t="shared" si="38"/>
        <v>0.30841121495327101</v>
      </c>
      <c r="M135" s="127" t="s">
        <v>544</v>
      </c>
      <c r="N135" s="133">
        <v>42871</v>
      </c>
      <c r="O135" s="54"/>
      <c r="P135" s="54"/>
      <c r="Q135" s="191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4">
        <v>70</v>
      </c>
      <c r="B136" s="125">
        <v>42646</v>
      </c>
      <c r="C136" s="125"/>
      <c r="D136" s="126" t="s">
        <v>395</v>
      </c>
      <c r="E136" s="127" t="s">
        <v>542</v>
      </c>
      <c r="F136" s="128">
        <v>430</v>
      </c>
      <c r="G136" s="127"/>
      <c r="H136" s="127">
        <v>596</v>
      </c>
      <c r="I136" s="129">
        <v>575</v>
      </c>
      <c r="J136" s="130" t="s">
        <v>669</v>
      </c>
      <c r="K136" s="131">
        <v>166</v>
      </c>
      <c r="L136" s="132">
        <v>0.38604651162790699</v>
      </c>
      <c r="M136" s="127" t="s">
        <v>544</v>
      </c>
      <c r="N136" s="133">
        <v>42769</v>
      </c>
      <c r="O136" s="54"/>
      <c r="P136" s="54"/>
      <c r="Q136" s="191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4">
        <v>71</v>
      </c>
      <c r="B137" s="125">
        <v>42657</v>
      </c>
      <c r="C137" s="125"/>
      <c r="D137" s="126" t="s">
        <v>670</v>
      </c>
      <c r="E137" s="127" t="s">
        <v>542</v>
      </c>
      <c r="F137" s="128">
        <v>280</v>
      </c>
      <c r="G137" s="127"/>
      <c r="H137" s="127">
        <v>345</v>
      </c>
      <c r="I137" s="129">
        <v>345</v>
      </c>
      <c r="J137" s="130" t="s">
        <v>572</v>
      </c>
      <c r="K137" s="131">
        <f t="shared" ref="K137:K142" si="39">H137-F137</f>
        <v>65</v>
      </c>
      <c r="L137" s="132">
        <f>K137/F137</f>
        <v>0.23214285714285715</v>
      </c>
      <c r="M137" s="127" t="s">
        <v>544</v>
      </c>
      <c r="N137" s="133">
        <v>42814</v>
      </c>
      <c r="O137" s="54"/>
      <c r="P137" s="54"/>
      <c r="Q137" s="191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4">
        <v>72</v>
      </c>
      <c r="B138" s="125">
        <v>42657</v>
      </c>
      <c r="C138" s="125"/>
      <c r="D138" s="126" t="s">
        <v>671</v>
      </c>
      <c r="E138" s="127" t="s">
        <v>542</v>
      </c>
      <c r="F138" s="128">
        <v>245</v>
      </c>
      <c r="G138" s="127"/>
      <c r="H138" s="127">
        <v>325.5</v>
      </c>
      <c r="I138" s="129">
        <v>330</v>
      </c>
      <c r="J138" s="130" t="s">
        <v>672</v>
      </c>
      <c r="K138" s="131">
        <f t="shared" si="39"/>
        <v>80.5</v>
      </c>
      <c r="L138" s="132">
        <f>K138/F138</f>
        <v>0.32857142857142857</v>
      </c>
      <c r="M138" s="127" t="s">
        <v>544</v>
      </c>
      <c r="N138" s="133">
        <v>42769</v>
      </c>
      <c r="O138" s="54"/>
      <c r="P138" s="54"/>
      <c r="Q138" s="191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4">
        <v>73</v>
      </c>
      <c r="B139" s="125">
        <v>42660</v>
      </c>
      <c r="C139" s="125"/>
      <c r="D139" s="126" t="s">
        <v>673</v>
      </c>
      <c r="E139" s="127" t="s">
        <v>542</v>
      </c>
      <c r="F139" s="128">
        <v>125</v>
      </c>
      <c r="G139" s="127"/>
      <c r="H139" s="127">
        <v>160</v>
      </c>
      <c r="I139" s="129">
        <v>160</v>
      </c>
      <c r="J139" s="130" t="s">
        <v>626</v>
      </c>
      <c r="K139" s="131">
        <f t="shared" si="39"/>
        <v>35</v>
      </c>
      <c r="L139" s="132">
        <v>0.28000000000000003</v>
      </c>
      <c r="M139" s="127" t="s">
        <v>544</v>
      </c>
      <c r="N139" s="133">
        <v>42803</v>
      </c>
      <c r="O139" s="54"/>
      <c r="P139" s="54"/>
      <c r="Q139" s="191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4">
        <v>74</v>
      </c>
      <c r="B140" s="125">
        <v>42660</v>
      </c>
      <c r="C140" s="125"/>
      <c r="D140" s="126" t="s">
        <v>674</v>
      </c>
      <c r="E140" s="127" t="s">
        <v>542</v>
      </c>
      <c r="F140" s="128">
        <v>114</v>
      </c>
      <c r="G140" s="127"/>
      <c r="H140" s="127">
        <v>145</v>
      </c>
      <c r="I140" s="129">
        <v>145</v>
      </c>
      <c r="J140" s="130" t="s">
        <v>626</v>
      </c>
      <c r="K140" s="131">
        <f t="shared" si="39"/>
        <v>31</v>
      </c>
      <c r="L140" s="132">
        <f>K140/F140</f>
        <v>0.27192982456140352</v>
      </c>
      <c r="M140" s="127" t="s">
        <v>544</v>
      </c>
      <c r="N140" s="133">
        <v>42859</v>
      </c>
      <c r="O140" s="54"/>
      <c r="P140" s="54"/>
      <c r="Q140" s="191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4">
        <v>75</v>
      </c>
      <c r="B141" s="125">
        <v>42660</v>
      </c>
      <c r="C141" s="125"/>
      <c r="D141" s="126" t="s">
        <v>675</v>
      </c>
      <c r="E141" s="127" t="s">
        <v>542</v>
      </c>
      <c r="F141" s="128">
        <v>212</v>
      </c>
      <c r="G141" s="127"/>
      <c r="H141" s="127">
        <v>280</v>
      </c>
      <c r="I141" s="129">
        <v>276</v>
      </c>
      <c r="J141" s="130" t="s">
        <v>676</v>
      </c>
      <c r="K141" s="131">
        <f t="shared" si="39"/>
        <v>68</v>
      </c>
      <c r="L141" s="132">
        <f>K141/F141</f>
        <v>0.32075471698113206</v>
      </c>
      <c r="M141" s="127" t="s">
        <v>544</v>
      </c>
      <c r="N141" s="133">
        <v>42858</v>
      </c>
      <c r="O141" s="54"/>
      <c r="P141" s="54"/>
      <c r="Q141" s="191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4">
        <v>76</v>
      </c>
      <c r="B142" s="125">
        <v>42678</v>
      </c>
      <c r="C142" s="125"/>
      <c r="D142" s="126" t="s">
        <v>438</v>
      </c>
      <c r="E142" s="127" t="s">
        <v>542</v>
      </c>
      <c r="F142" s="128">
        <v>155</v>
      </c>
      <c r="G142" s="127"/>
      <c r="H142" s="127">
        <v>210</v>
      </c>
      <c r="I142" s="129">
        <v>210</v>
      </c>
      <c r="J142" s="130" t="s">
        <v>677</v>
      </c>
      <c r="K142" s="131">
        <f t="shared" si="39"/>
        <v>55</v>
      </c>
      <c r="L142" s="132">
        <f>K142/F142</f>
        <v>0.35483870967741937</v>
      </c>
      <c r="M142" s="127" t="s">
        <v>544</v>
      </c>
      <c r="N142" s="133">
        <v>42944</v>
      </c>
      <c r="O142" s="54"/>
      <c r="P142" s="54"/>
      <c r="Q142" s="191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34">
        <v>77</v>
      </c>
      <c r="B143" s="135">
        <v>42710</v>
      </c>
      <c r="C143" s="135"/>
      <c r="D143" s="136" t="s">
        <v>678</v>
      </c>
      <c r="E143" s="137" t="s">
        <v>542</v>
      </c>
      <c r="F143" s="138">
        <v>150.5</v>
      </c>
      <c r="G143" s="138"/>
      <c r="H143" s="139">
        <v>72.5</v>
      </c>
      <c r="I143" s="139">
        <v>174</v>
      </c>
      <c r="J143" s="140" t="s">
        <v>679</v>
      </c>
      <c r="K143" s="141">
        <v>-78</v>
      </c>
      <c r="L143" s="142">
        <v>-0.51827242524916906</v>
      </c>
      <c r="M143" s="138" t="s">
        <v>554</v>
      </c>
      <c r="N143" s="135">
        <v>43333</v>
      </c>
      <c r="O143" s="54"/>
      <c r="P143" s="54"/>
      <c r="Q143" s="191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4">
        <v>78</v>
      </c>
      <c r="B144" s="125">
        <v>42712</v>
      </c>
      <c r="C144" s="125"/>
      <c r="D144" s="126" t="s">
        <v>680</v>
      </c>
      <c r="E144" s="127" t="s">
        <v>542</v>
      </c>
      <c r="F144" s="128">
        <v>380</v>
      </c>
      <c r="G144" s="127"/>
      <c r="H144" s="127">
        <v>478</v>
      </c>
      <c r="I144" s="129">
        <v>468</v>
      </c>
      <c r="J144" s="130" t="s">
        <v>626</v>
      </c>
      <c r="K144" s="131">
        <f>H144-F144</f>
        <v>98</v>
      </c>
      <c r="L144" s="132">
        <f>K144/F144</f>
        <v>0.25789473684210529</v>
      </c>
      <c r="M144" s="127" t="s">
        <v>544</v>
      </c>
      <c r="N144" s="133">
        <v>43025</v>
      </c>
      <c r="O144" s="54"/>
      <c r="P144" s="54"/>
      <c r="Q144" s="191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4">
        <v>79</v>
      </c>
      <c r="B145" s="125">
        <v>42734</v>
      </c>
      <c r="C145" s="125"/>
      <c r="D145" s="126" t="s">
        <v>118</v>
      </c>
      <c r="E145" s="127" t="s">
        <v>542</v>
      </c>
      <c r="F145" s="128">
        <v>305</v>
      </c>
      <c r="G145" s="127"/>
      <c r="H145" s="127">
        <v>375</v>
      </c>
      <c r="I145" s="129">
        <v>375</v>
      </c>
      <c r="J145" s="130" t="s">
        <v>626</v>
      </c>
      <c r="K145" s="131">
        <f>H145-F145</f>
        <v>70</v>
      </c>
      <c r="L145" s="132">
        <f>K145/F145</f>
        <v>0.22950819672131148</v>
      </c>
      <c r="M145" s="127" t="s">
        <v>544</v>
      </c>
      <c r="N145" s="133">
        <v>42768</v>
      </c>
      <c r="O145" s="54"/>
      <c r="P145" s="54"/>
      <c r="Q145" s="191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4">
        <v>80</v>
      </c>
      <c r="B146" s="125">
        <v>42739</v>
      </c>
      <c r="C146" s="125"/>
      <c r="D146" s="126" t="s">
        <v>102</v>
      </c>
      <c r="E146" s="127" t="s">
        <v>542</v>
      </c>
      <c r="F146" s="128">
        <v>99.5</v>
      </c>
      <c r="G146" s="127"/>
      <c r="H146" s="127">
        <v>158</v>
      </c>
      <c r="I146" s="129">
        <v>158</v>
      </c>
      <c r="J146" s="130" t="s">
        <v>626</v>
      </c>
      <c r="K146" s="131">
        <f>H146-F146</f>
        <v>58.5</v>
      </c>
      <c r="L146" s="132">
        <f>K146/F146</f>
        <v>0.5879396984924623</v>
      </c>
      <c r="M146" s="127" t="s">
        <v>544</v>
      </c>
      <c r="N146" s="133">
        <v>42898</v>
      </c>
      <c r="O146" s="54"/>
      <c r="P146" s="54"/>
      <c r="Q146" s="191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4">
        <v>81</v>
      </c>
      <c r="B147" s="125">
        <v>42739</v>
      </c>
      <c r="C147" s="125"/>
      <c r="D147" s="126" t="s">
        <v>102</v>
      </c>
      <c r="E147" s="127" t="s">
        <v>542</v>
      </c>
      <c r="F147" s="128">
        <v>99.5</v>
      </c>
      <c r="G147" s="127"/>
      <c r="H147" s="127">
        <v>158</v>
      </c>
      <c r="I147" s="129">
        <v>158</v>
      </c>
      <c r="J147" s="130" t="s">
        <v>626</v>
      </c>
      <c r="K147" s="131">
        <v>58.5</v>
      </c>
      <c r="L147" s="132">
        <v>0.58793969849246197</v>
      </c>
      <c r="M147" s="127" t="s">
        <v>544</v>
      </c>
      <c r="N147" s="133">
        <v>42898</v>
      </c>
      <c r="O147" s="54"/>
      <c r="P147" s="54"/>
      <c r="Q147" s="191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4">
        <v>82</v>
      </c>
      <c r="B148" s="125">
        <v>42786</v>
      </c>
      <c r="C148" s="125"/>
      <c r="D148" s="126" t="s">
        <v>204</v>
      </c>
      <c r="E148" s="127" t="s">
        <v>542</v>
      </c>
      <c r="F148" s="128">
        <v>140.5</v>
      </c>
      <c r="G148" s="127"/>
      <c r="H148" s="127">
        <v>220</v>
      </c>
      <c r="I148" s="129">
        <v>220</v>
      </c>
      <c r="J148" s="130" t="s">
        <v>626</v>
      </c>
      <c r="K148" s="131">
        <f>H148-F148</f>
        <v>79.5</v>
      </c>
      <c r="L148" s="132">
        <f>K148/F148</f>
        <v>0.5658362989323843</v>
      </c>
      <c r="M148" s="127" t="s">
        <v>544</v>
      </c>
      <c r="N148" s="133">
        <v>42864</v>
      </c>
      <c r="O148" s="54"/>
      <c r="P148" s="54"/>
      <c r="Q148" s="191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4">
        <v>83</v>
      </c>
      <c r="B149" s="125">
        <v>42786</v>
      </c>
      <c r="C149" s="125"/>
      <c r="D149" s="126" t="s">
        <v>681</v>
      </c>
      <c r="E149" s="127" t="s">
        <v>542</v>
      </c>
      <c r="F149" s="128">
        <v>202.5</v>
      </c>
      <c r="G149" s="127"/>
      <c r="H149" s="127">
        <v>234</v>
      </c>
      <c r="I149" s="129">
        <v>234</v>
      </c>
      <c r="J149" s="130" t="s">
        <v>626</v>
      </c>
      <c r="K149" s="131">
        <v>31.5</v>
      </c>
      <c r="L149" s="132">
        <v>0.155555555555556</v>
      </c>
      <c r="M149" s="127" t="s">
        <v>544</v>
      </c>
      <c r="N149" s="133">
        <v>42836</v>
      </c>
      <c r="O149" s="54"/>
      <c r="P149" s="54"/>
      <c r="Q149" s="191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4">
        <v>84</v>
      </c>
      <c r="B150" s="125">
        <v>42818</v>
      </c>
      <c r="C150" s="125"/>
      <c r="D150" s="126" t="s">
        <v>682</v>
      </c>
      <c r="E150" s="127" t="s">
        <v>542</v>
      </c>
      <c r="F150" s="128">
        <v>300.5</v>
      </c>
      <c r="G150" s="127"/>
      <c r="H150" s="127">
        <v>417.5</v>
      </c>
      <c r="I150" s="129">
        <v>420</v>
      </c>
      <c r="J150" s="130" t="s">
        <v>683</v>
      </c>
      <c r="K150" s="131">
        <f>H150-F150</f>
        <v>117</v>
      </c>
      <c r="L150" s="132">
        <f>K150/F150</f>
        <v>0.38935108153078202</v>
      </c>
      <c r="M150" s="127" t="s">
        <v>544</v>
      </c>
      <c r="N150" s="133">
        <v>43070</v>
      </c>
      <c r="O150" s="54"/>
      <c r="P150" s="54"/>
      <c r="Q150" s="191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4">
        <v>85</v>
      </c>
      <c r="B151" s="125">
        <v>42818</v>
      </c>
      <c r="C151" s="125"/>
      <c r="D151" s="126" t="s">
        <v>656</v>
      </c>
      <c r="E151" s="127" t="s">
        <v>542</v>
      </c>
      <c r="F151" s="128">
        <v>850</v>
      </c>
      <c r="G151" s="127"/>
      <c r="H151" s="127">
        <v>1042.5</v>
      </c>
      <c r="I151" s="129">
        <v>1023</v>
      </c>
      <c r="J151" s="130" t="s">
        <v>684</v>
      </c>
      <c r="K151" s="131">
        <v>192.5</v>
      </c>
      <c r="L151" s="132">
        <v>0.22647058823529401</v>
      </c>
      <c r="M151" s="127" t="s">
        <v>544</v>
      </c>
      <c r="N151" s="133">
        <v>42830</v>
      </c>
      <c r="O151" s="54"/>
      <c r="P151" s="54"/>
      <c r="Q151" s="191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4">
        <v>86</v>
      </c>
      <c r="B152" s="125">
        <v>42830</v>
      </c>
      <c r="C152" s="125"/>
      <c r="D152" s="126" t="s">
        <v>464</v>
      </c>
      <c r="E152" s="127" t="s">
        <v>542</v>
      </c>
      <c r="F152" s="128">
        <v>785</v>
      </c>
      <c r="G152" s="127"/>
      <c r="H152" s="127">
        <v>930</v>
      </c>
      <c r="I152" s="129">
        <v>920</v>
      </c>
      <c r="J152" s="130" t="s">
        <v>685</v>
      </c>
      <c r="K152" s="131">
        <f>H152-F152</f>
        <v>145</v>
      </c>
      <c r="L152" s="132">
        <f>K152/F152</f>
        <v>0.18471337579617833</v>
      </c>
      <c r="M152" s="127" t="s">
        <v>544</v>
      </c>
      <c r="N152" s="133">
        <v>42976</v>
      </c>
      <c r="O152" s="54"/>
      <c r="P152" s="54"/>
      <c r="Q152" s="191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34">
        <v>87</v>
      </c>
      <c r="B153" s="135">
        <v>42831</v>
      </c>
      <c r="C153" s="135"/>
      <c r="D153" s="136" t="s">
        <v>686</v>
      </c>
      <c r="E153" s="137" t="s">
        <v>542</v>
      </c>
      <c r="F153" s="138">
        <v>40</v>
      </c>
      <c r="G153" s="138"/>
      <c r="H153" s="139">
        <v>13.1</v>
      </c>
      <c r="I153" s="139">
        <v>60</v>
      </c>
      <c r="J153" s="140" t="s">
        <v>687</v>
      </c>
      <c r="K153" s="141">
        <v>-26.9</v>
      </c>
      <c r="L153" s="142">
        <v>-0.67249999999999999</v>
      </c>
      <c r="M153" s="138" t="s">
        <v>554</v>
      </c>
      <c r="N153" s="135">
        <v>43138</v>
      </c>
      <c r="O153" s="54"/>
      <c r="P153" s="54"/>
      <c r="Q153" s="191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4">
        <v>88</v>
      </c>
      <c r="B154" s="125">
        <v>42837</v>
      </c>
      <c r="C154" s="125"/>
      <c r="D154" s="126" t="s">
        <v>100</v>
      </c>
      <c r="E154" s="127" t="s">
        <v>542</v>
      </c>
      <c r="F154" s="128">
        <v>289.5</v>
      </c>
      <c r="G154" s="127"/>
      <c r="H154" s="127">
        <v>354</v>
      </c>
      <c r="I154" s="129">
        <v>360</v>
      </c>
      <c r="J154" s="130" t="s">
        <v>688</v>
      </c>
      <c r="K154" s="131">
        <f t="shared" ref="K154:K162" si="40">H154-F154</f>
        <v>64.5</v>
      </c>
      <c r="L154" s="132">
        <f t="shared" ref="L154:L162" si="41">K154/F154</f>
        <v>0.22279792746113988</v>
      </c>
      <c r="M154" s="127" t="s">
        <v>544</v>
      </c>
      <c r="N154" s="133">
        <v>43040</v>
      </c>
      <c r="O154" s="54"/>
      <c r="P154" s="54"/>
      <c r="Q154" s="191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4">
        <v>89</v>
      </c>
      <c r="B155" s="125">
        <v>42845</v>
      </c>
      <c r="C155" s="125"/>
      <c r="D155" s="126" t="s">
        <v>412</v>
      </c>
      <c r="E155" s="127" t="s">
        <v>542</v>
      </c>
      <c r="F155" s="128">
        <v>700</v>
      </c>
      <c r="G155" s="127"/>
      <c r="H155" s="127">
        <v>840</v>
      </c>
      <c r="I155" s="129">
        <v>840</v>
      </c>
      <c r="J155" s="130" t="s">
        <v>689</v>
      </c>
      <c r="K155" s="131">
        <f t="shared" si="40"/>
        <v>140</v>
      </c>
      <c r="L155" s="132">
        <f t="shared" si="41"/>
        <v>0.2</v>
      </c>
      <c r="M155" s="127" t="s">
        <v>544</v>
      </c>
      <c r="N155" s="133">
        <v>42893</v>
      </c>
      <c r="O155" s="54"/>
      <c r="P155" s="54"/>
      <c r="Q155" s="191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4">
        <v>90</v>
      </c>
      <c r="B156" s="125">
        <v>42887</v>
      </c>
      <c r="C156" s="125"/>
      <c r="D156" s="126" t="s">
        <v>690</v>
      </c>
      <c r="E156" s="127" t="s">
        <v>542</v>
      </c>
      <c r="F156" s="128">
        <v>130</v>
      </c>
      <c r="G156" s="127"/>
      <c r="H156" s="127">
        <v>144.25</v>
      </c>
      <c r="I156" s="129">
        <v>170</v>
      </c>
      <c r="J156" s="130" t="s">
        <v>691</v>
      </c>
      <c r="K156" s="131">
        <f t="shared" si="40"/>
        <v>14.25</v>
      </c>
      <c r="L156" s="132">
        <f t="shared" si="41"/>
        <v>0.10961538461538461</v>
      </c>
      <c r="M156" s="127" t="s">
        <v>544</v>
      </c>
      <c r="N156" s="133">
        <v>43675</v>
      </c>
      <c r="O156" s="54"/>
      <c r="P156" s="54"/>
      <c r="Q156" s="191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4">
        <v>91</v>
      </c>
      <c r="B157" s="125">
        <v>42901</v>
      </c>
      <c r="C157" s="125"/>
      <c r="D157" s="126" t="s">
        <v>692</v>
      </c>
      <c r="E157" s="127" t="s">
        <v>542</v>
      </c>
      <c r="F157" s="128">
        <v>214.5</v>
      </c>
      <c r="G157" s="127"/>
      <c r="H157" s="127">
        <v>262</v>
      </c>
      <c r="I157" s="129">
        <v>262</v>
      </c>
      <c r="J157" s="130" t="s">
        <v>563</v>
      </c>
      <c r="K157" s="131">
        <f t="shared" si="40"/>
        <v>47.5</v>
      </c>
      <c r="L157" s="132">
        <f t="shared" si="41"/>
        <v>0.22144522144522144</v>
      </c>
      <c r="M157" s="127" t="s">
        <v>544</v>
      </c>
      <c r="N157" s="133">
        <v>42977</v>
      </c>
      <c r="O157" s="54"/>
      <c r="P157" s="54"/>
      <c r="Q157" s="191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55">
        <v>92</v>
      </c>
      <c r="B158" s="156">
        <v>42933</v>
      </c>
      <c r="C158" s="156"/>
      <c r="D158" s="157" t="s">
        <v>693</v>
      </c>
      <c r="E158" s="158" t="s">
        <v>542</v>
      </c>
      <c r="F158" s="159">
        <v>370</v>
      </c>
      <c r="G158" s="158"/>
      <c r="H158" s="158">
        <v>447.5</v>
      </c>
      <c r="I158" s="160">
        <v>450</v>
      </c>
      <c r="J158" s="161" t="s">
        <v>626</v>
      </c>
      <c r="K158" s="131">
        <f t="shared" si="40"/>
        <v>77.5</v>
      </c>
      <c r="L158" s="162">
        <f t="shared" si="41"/>
        <v>0.20945945945945946</v>
      </c>
      <c r="M158" s="158" t="s">
        <v>544</v>
      </c>
      <c r="N158" s="163">
        <v>43035</v>
      </c>
      <c r="O158" s="54"/>
      <c r="P158" s="54"/>
      <c r="Q158" s="191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55">
        <v>93</v>
      </c>
      <c r="B159" s="156">
        <v>42943</v>
      </c>
      <c r="C159" s="156"/>
      <c r="D159" s="157" t="s">
        <v>202</v>
      </c>
      <c r="E159" s="158" t="s">
        <v>542</v>
      </c>
      <c r="F159" s="159">
        <v>657.5</v>
      </c>
      <c r="G159" s="158"/>
      <c r="H159" s="158">
        <v>825</v>
      </c>
      <c r="I159" s="160">
        <v>820</v>
      </c>
      <c r="J159" s="161" t="s">
        <v>626</v>
      </c>
      <c r="K159" s="131">
        <f t="shared" si="40"/>
        <v>167.5</v>
      </c>
      <c r="L159" s="162">
        <f t="shared" si="41"/>
        <v>0.25475285171102663</v>
      </c>
      <c r="M159" s="158" t="s">
        <v>544</v>
      </c>
      <c r="N159" s="163">
        <v>43090</v>
      </c>
      <c r="O159" s="54"/>
      <c r="P159" s="54"/>
      <c r="Q159" s="191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4">
        <v>94</v>
      </c>
      <c r="B160" s="125">
        <v>42964</v>
      </c>
      <c r="C160" s="125"/>
      <c r="D160" s="126" t="s">
        <v>373</v>
      </c>
      <c r="E160" s="127" t="s">
        <v>542</v>
      </c>
      <c r="F160" s="128">
        <v>605</v>
      </c>
      <c r="G160" s="127"/>
      <c r="H160" s="127">
        <v>750</v>
      </c>
      <c r="I160" s="129">
        <v>750</v>
      </c>
      <c r="J160" s="130" t="s">
        <v>685</v>
      </c>
      <c r="K160" s="131">
        <f t="shared" si="40"/>
        <v>145</v>
      </c>
      <c r="L160" s="132">
        <f t="shared" si="41"/>
        <v>0.23966942148760331</v>
      </c>
      <c r="M160" s="127" t="s">
        <v>544</v>
      </c>
      <c r="N160" s="133">
        <v>43027</v>
      </c>
      <c r="O160" s="54"/>
      <c r="P160" s="54"/>
      <c r="Q160" s="191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34">
        <v>95</v>
      </c>
      <c r="B161" s="135">
        <v>42979</v>
      </c>
      <c r="C161" s="135"/>
      <c r="D161" s="143" t="s">
        <v>694</v>
      </c>
      <c r="E161" s="138" t="s">
        <v>542</v>
      </c>
      <c r="F161" s="138">
        <v>255</v>
      </c>
      <c r="G161" s="139"/>
      <c r="H161" s="139">
        <v>217.25</v>
      </c>
      <c r="I161" s="139">
        <v>320</v>
      </c>
      <c r="J161" s="140" t="s">
        <v>695</v>
      </c>
      <c r="K161" s="141">
        <f t="shared" si="40"/>
        <v>-37.75</v>
      </c>
      <c r="L161" s="144">
        <f t="shared" si="41"/>
        <v>-0.14803921568627451</v>
      </c>
      <c r="M161" s="138" t="s">
        <v>554</v>
      </c>
      <c r="N161" s="135">
        <v>43661</v>
      </c>
      <c r="O161" s="54"/>
      <c r="P161" s="54"/>
      <c r="Q161" s="191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4">
        <v>96</v>
      </c>
      <c r="B162" s="125">
        <v>42997</v>
      </c>
      <c r="C162" s="125"/>
      <c r="D162" s="126" t="s">
        <v>696</v>
      </c>
      <c r="E162" s="127" t="s">
        <v>542</v>
      </c>
      <c r="F162" s="128">
        <v>215</v>
      </c>
      <c r="G162" s="127"/>
      <c r="H162" s="127">
        <v>258</v>
      </c>
      <c r="I162" s="129">
        <v>258</v>
      </c>
      <c r="J162" s="130" t="s">
        <v>626</v>
      </c>
      <c r="K162" s="131">
        <f t="shared" si="40"/>
        <v>43</v>
      </c>
      <c r="L162" s="132">
        <f t="shared" si="41"/>
        <v>0.2</v>
      </c>
      <c r="M162" s="127" t="s">
        <v>544</v>
      </c>
      <c r="N162" s="133">
        <v>43040</v>
      </c>
      <c r="O162" s="54"/>
      <c r="P162" s="54"/>
      <c r="Q162" s="191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4">
        <v>97</v>
      </c>
      <c r="B163" s="125">
        <v>42997</v>
      </c>
      <c r="C163" s="125"/>
      <c r="D163" s="126" t="s">
        <v>696</v>
      </c>
      <c r="E163" s="127" t="s">
        <v>542</v>
      </c>
      <c r="F163" s="128">
        <v>215</v>
      </c>
      <c r="G163" s="127"/>
      <c r="H163" s="127">
        <v>258</v>
      </c>
      <c r="I163" s="129">
        <v>258</v>
      </c>
      <c r="J163" s="161" t="s">
        <v>626</v>
      </c>
      <c r="K163" s="131">
        <v>43</v>
      </c>
      <c r="L163" s="132">
        <v>0.2</v>
      </c>
      <c r="M163" s="127" t="s">
        <v>544</v>
      </c>
      <c r="N163" s="133">
        <v>43040</v>
      </c>
      <c r="O163" s="54"/>
      <c r="P163" s="54"/>
      <c r="Q163" s="191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55">
        <v>98</v>
      </c>
      <c r="B164" s="156">
        <v>42998</v>
      </c>
      <c r="C164" s="156"/>
      <c r="D164" s="157" t="s">
        <v>697</v>
      </c>
      <c r="E164" s="158" t="s">
        <v>542</v>
      </c>
      <c r="F164" s="128">
        <v>75</v>
      </c>
      <c r="G164" s="158"/>
      <c r="H164" s="158">
        <v>90</v>
      </c>
      <c r="I164" s="160">
        <v>90</v>
      </c>
      <c r="J164" s="130" t="s">
        <v>698</v>
      </c>
      <c r="K164" s="131">
        <f t="shared" ref="K164:K169" si="42">H164-F164</f>
        <v>15</v>
      </c>
      <c r="L164" s="132">
        <f t="shared" ref="L164:L169" si="43">K164/F164</f>
        <v>0.2</v>
      </c>
      <c r="M164" s="127" t="s">
        <v>544</v>
      </c>
      <c r="N164" s="133">
        <v>43019</v>
      </c>
      <c r="O164" s="54"/>
      <c r="P164" s="54"/>
      <c r="Q164" s="191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55">
        <v>99</v>
      </c>
      <c r="B165" s="156">
        <v>43011</v>
      </c>
      <c r="C165" s="156"/>
      <c r="D165" s="157" t="s">
        <v>699</v>
      </c>
      <c r="E165" s="158" t="s">
        <v>542</v>
      </c>
      <c r="F165" s="159">
        <v>315</v>
      </c>
      <c r="G165" s="158"/>
      <c r="H165" s="158">
        <v>392</v>
      </c>
      <c r="I165" s="160">
        <v>384</v>
      </c>
      <c r="J165" s="161" t="s">
        <v>700</v>
      </c>
      <c r="K165" s="131">
        <f t="shared" si="42"/>
        <v>77</v>
      </c>
      <c r="L165" s="162">
        <f t="shared" si="43"/>
        <v>0.24444444444444444</v>
      </c>
      <c r="M165" s="158" t="s">
        <v>544</v>
      </c>
      <c r="N165" s="163">
        <v>43017</v>
      </c>
      <c r="O165" s="54"/>
      <c r="P165" s="54"/>
      <c r="Q165" s="191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55">
        <v>100</v>
      </c>
      <c r="B166" s="156">
        <v>43013</v>
      </c>
      <c r="C166" s="156"/>
      <c r="D166" s="157" t="s">
        <v>442</v>
      </c>
      <c r="E166" s="158" t="s">
        <v>542</v>
      </c>
      <c r="F166" s="159">
        <v>145</v>
      </c>
      <c r="G166" s="158"/>
      <c r="H166" s="158">
        <v>179</v>
      </c>
      <c r="I166" s="160">
        <v>180</v>
      </c>
      <c r="J166" s="161" t="s">
        <v>701</v>
      </c>
      <c r="K166" s="131">
        <f t="shared" si="42"/>
        <v>34</v>
      </c>
      <c r="L166" s="162">
        <f t="shared" si="43"/>
        <v>0.23448275862068965</v>
      </c>
      <c r="M166" s="158" t="s">
        <v>544</v>
      </c>
      <c r="N166" s="163">
        <v>43025</v>
      </c>
      <c r="O166" s="54"/>
      <c r="P166" s="54"/>
      <c r="Q166" s="191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55">
        <v>101</v>
      </c>
      <c r="B167" s="156">
        <v>43014</v>
      </c>
      <c r="C167" s="156"/>
      <c r="D167" s="157" t="s">
        <v>348</v>
      </c>
      <c r="E167" s="158" t="s">
        <v>542</v>
      </c>
      <c r="F167" s="159">
        <v>256</v>
      </c>
      <c r="G167" s="158"/>
      <c r="H167" s="158">
        <v>323</v>
      </c>
      <c r="I167" s="160">
        <v>320</v>
      </c>
      <c r="J167" s="161" t="s">
        <v>626</v>
      </c>
      <c r="K167" s="131">
        <f t="shared" si="42"/>
        <v>67</v>
      </c>
      <c r="L167" s="162">
        <f t="shared" si="43"/>
        <v>0.26171875</v>
      </c>
      <c r="M167" s="158" t="s">
        <v>544</v>
      </c>
      <c r="N167" s="163">
        <v>43067</v>
      </c>
      <c r="O167" s="54"/>
      <c r="P167" s="54"/>
      <c r="Q167" s="191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55">
        <v>102</v>
      </c>
      <c r="B168" s="156">
        <v>43017</v>
      </c>
      <c r="C168" s="156"/>
      <c r="D168" s="157" t="s">
        <v>362</v>
      </c>
      <c r="E168" s="158" t="s">
        <v>542</v>
      </c>
      <c r="F168" s="159">
        <v>137.5</v>
      </c>
      <c r="G168" s="158"/>
      <c r="H168" s="158">
        <v>184</v>
      </c>
      <c r="I168" s="160">
        <v>183</v>
      </c>
      <c r="J168" s="161" t="s">
        <v>702</v>
      </c>
      <c r="K168" s="131">
        <f t="shared" si="42"/>
        <v>46.5</v>
      </c>
      <c r="L168" s="162">
        <f t="shared" si="43"/>
        <v>0.33818181818181819</v>
      </c>
      <c r="M168" s="158" t="s">
        <v>544</v>
      </c>
      <c r="N168" s="163">
        <v>43108</v>
      </c>
      <c r="O168" s="54"/>
      <c r="P168" s="54"/>
      <c r="Q168" s="191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55">
        <v>103</v>
      </c>
      <c r="B169" s="156">
        <v>43018</v>
      </c>
      <c r="C169" s="156"/>
      <c r="D169" s="157" t="s">
        <v>703</v>
      </c>
      <c r="E169" s="158" t="s">
        <v>542</v>
      </c>
      <c r="F169" s="159">
        <v>125.5</v>
      </c>
      <c r="G169" s="158"/>
      <c r="H169" s="158">
        <v>158</v>
      </c>
      <c r="I169" s="160">
        <v>155</v>
      </c>
      <c r="J169" s="161" t="s">
        <v>704</v>
      </c>
      <c r="K169" s="131">
        <f t="shared" si="42"/>
        <v>32.5</v>
      </c>
      <c r="L169" s="162">
        <f t="shared" si="43"/>
        <v>0.25896414342629481</v>
      </c>
      <c r="M169" s="158" t="s">
        <v>544</v>
      </c>
      <c r="N169" s="163">
        <v>43067</v>
      </c>
      <c r="O169" s="54"/>
      <c r="P169" s="54"/>
      <c r="Q169" s="191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55">
        <v>104</v>
      </c>
      <c r="B170" s="156">
        <v>43018</v>
      </c>
      <c r="C170" s="156"/>
      <c r="D170" s="157" t="s">
        <v>705</v>
      </c>
      <c r="E170" s="158" t="s">
        <v>542</v>
      </c>
      <c r="F170" s="159">
        <v>895</v>
      </c>
      <c r="G170" s="158"/>
      <c r="H170" s="158">
        <v>1122.5</v>
      </c>
      <c r="I170" s="160">
        <v>1078</v>
      </c>
      <c r="J170" s="161" t="s">
        <v>706</v>
      </c>
      <c r="K170" s="131">
        <v>227.5</v>
      </c>
      <c r="L170" s="162">
        <v>0.25418994413407803</v>
      </c>
      <c r="M170" s="158" t="s">
        <v>544</v>
      </c>
      <c r="N170" s="163">
        <v>43117</v>
      </c>
      <c r="O170" s="54"/>
      <c r="P170" s="54"/>
      <c r="Q170" s="191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55">
        <v>105</v>
      </c>
      <c r="B171" s="156">
        <v>43020</v>
      </c>
      <c r="C171" s="156"/>
      <c r="D171" s="157" t="s">
        <v>357</v>
      </c>
      <c r="E171" s="158" t="s">
        <v>542</v>
      </c>
      <c r="F171" s="159">
        <v>525</v>
      </c>
      <c r="G171" s="158"/>
      <c r="H171" s="158">
        <v>629</v>
      </c>
      <c r="I171" s="160">
        <v>629</v>
      </c>
      <c r="J171" s="161" t="s">
        <v>626</v>
      </c>
      <c r="K171" s="131">
        <v>104</v>
      </c>
      <c r="L171" s="162">
        <v>0.19809523809523799</v>
      </c>
      <c r="M171" s="158" t="s">
        <v>544</v>
      </c>
      <c r="N171" s="163">
        <v>43119</v>
      </c>
      <c r="O171" s="54"/>
      <c r="P171" s="54"/>
      <c r="Q171" s="191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55">
        <v>106</v>
      </c>
      <c r="B172" s="156">
        <v>43046</v>
      </c>
      <c r="C172" s="156"/>
      <c r="D172" s="157" t="s">
        <v>390</v>
      </c>
      <c r="E172" s="158" t="s">
        <v>542</v>
      </c>
      <c r="F172" s="159">
        <v>740</v>
      </c>
      <c r="G172" s="158"/>
      <c r="H172" s="158">
        <v>892.5</v>
      </c>
      <c r="I172" s="160">
        <v>900</v>
      </c>
      <c r="J172" s="161" t="s">
        <v>707</v>
      </c>
      <c r="K172" s="131">
        <f>H172-F172</f>
        <v>152.5</v>
      </c>
      <c r="L172" s="162">
        <f>K172/F172</f>
        <v>0.20608108108108109</v>
      </c>
      <c r="M172" s="158" t="s">
        <v>544</v>
      </c>
      <c r="N172" s="163">
        <v>43052</v>
      </c>
      <c r="O172" s="54"/>
      <c r="P172" s="54"/>
      <c r="Q172" s="191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4">
        <v>107</v>
      </c>
      <c r="B173" s="125">
        <v>43073</v>
      </c>
      <c r="C173" s="125"/>
      <c r="D173" s="126" t="s">
        <v>708</v>
      </c>
      <c r="E173" s="127" t="s">
        <v>542</v>
      </c>
      <c r="F173" s="128">
        <v>118.5</v>
      </c>
      <c r="G173" s="127"/>
      <c r="H173" s="127">
        <v>143.5</v>
      </c>
      <c r="I173" s="129">
        <v>145</v>
      </c>
      <c r="J173" s="130" t="s">
        <v>709</v>
      </c>
      <c r="K173" s="131">
        <f>H173-F173</f>
        <v>25</v>
      </c>
      <c r="L173" s="132">
        <f>K173/F173</f>
        <v>0.2109704641350211</v>
      </c>
      <c r="M173" s="127" t="s">
        <v>544</v>
      </c>
      <c r="N173" s="133">
        <v>43097</v>
      </c>
      <c r="O173" s="54"/>
      <c r="P173" s="54"/>
      <c r="Q173" s="191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34">
        <v>108</v>
      </c>
      <c r="B174" s="135">
        <v>43090</v>
      </c>
      <c r="C174" s="135"/>
      <c r="D174" s="136" t="s">
        <v>417</v>
      </c>
      <c r="E174" s="137" t="s">
        <v>542</v>
      </c>
      <c r="F174" s="138">
        <v>715</v>
      </c>
      <c r="G174" s="138"/>
      <c r="H174" s="139">
        <v>500</v>
      </c>
      <c r="I174" s="139">
        <v>872</v>
      </c>
      <c r="J174" s="140" t="s">
        <v>710</v>
      </c>
      <c r="K174" s="141">
        <f>H174-F174</f>
        <v>-215</v>
      </c>
      <c r="L174" s="142">
        <f>K174/F174</f>
        <v>-0.30069930069930068</v>
      </c>
      <c r="M174" s="138" t="s">
        <v>554</v>
      </c>
      <c r="N174" s="135">
        <v>43670</v>
      </c>
      <c r="O174" s="54"/>
      <c r="P174" s="54"/>
      <c r="Q174" s="191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4">
        <v>109</v>
      </c>
      <c r="B175" s="125">
        <v>43098</v>
      </c>
      <c r="C175" s="125"/>
      <c r="D175" s="126" t="s">
        <v>699</v>
      </c>
      <c r="E175" s="127" t="s">
        <v>542</v>
      </c>
      <c r="F175" s="128">
        <v>435</v>
      </c>
      <c r="G175" s="127"/>
      <c r="H175" s="127">
        <v>542.5</v>
      </c>
      <c r="I175" s="129">
        <v>539</v>
      </c>
      <c r="J175" s="130" t="s">
        <v>626</v>
      </c>
      <c r="K175" s="131">
        <v>107.5</v>
      </c>
      <c r="L175" s="132">
        <v>0.247126436781609</v>
      </c>
      <c r="M175" s="127" t="s">
        <v>544</v>
      </c>
      <c r="N175" s="133">
        <v>43206</v>
      </c>
      <c r="O175" s="54"/>
      <c r="P175" s="54"/>
      <c r="Q175" s="191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4">
        <v>110</v>
      </c>
      <c r="B176" s="125">
        <v>43098</v>
      </c>
      <c r="C176" s="125"/>
      <c r="D176" s="126" t="s">
        <v>515</v>
      </c>
      <c r="E176" s="127" t="s">
        <v>542</v>
      </c>
      <c r="F176" s="128">
        <v>885</v>
      </c>
      <c r="G176" s="127"/>
      <c r="H176" s="127">
        <v>1090</v>
      </c>
      <c r="I176" s="129">
        <v>1084</v>
      </c>
      <c r="J176" s="130" t="s">
        <v>626</v>
      </c>
      <c r="K176" s="131">
        <v>205</v>
      </c>
      <c r="L176" s="132">
        <v>0.23163841807909599</v>
      </c>
      <c r="M176" s="127" t="s">
        <v>544</v>
      </c>
      <c r="N176" s="133">
        <v>43213</v>
      </c>
      <c r="O176" s="54"/>
      <c r="P176" s="54"/>
      <c r="Q176" s="191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64">
        <v>111</v>
      </c>
      <c r="B177" s="165">
        <v>43192</v>
      </c>
      <c r="C177" s="165"/>
      <c r="D177" s="143" t="s">
        <v>711</v>
      </c>
      <c r="E177" s="138" t="s">
        <v>542</v>
      </c>
      <c r="F177" s="166">
        <v>478.5</v>
      </c>
      <c r="G177" s="138"/>
      <c r="H177" s="138">
        <v>442</v>
      </c>
      <c r="I177" s="139">
        <v>613</v>
      </c>
      <c r="J177" s="140" t="s">
        <v>712</v>
      </c>
      <c r="K177" s="141">
        <f>H177-F177</f>
        <v>-36.5</v>
      </c>
      <c r="L177" s="142">
        <f>K177/F177</f>
        <v>-7.6280041797283177E-2</v>
      </c>
      <c r="M177" s="138" t="s">
        <v>554</v>
      </c>
      <c r="N177" s="135">
        <v>43762</v>
      </c>
      <c r="O177" s="54"/>
      <c r="P177" s="54"/>
      <c r="Q177" s="191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34">
        <v>112</v>
      </c>
      <c r="B178" s="135">
        <v>43194</v>
      </c>
      <c r="C178" s="135"/>
      <c r="D178" s="136" t="s">
        <v>713</v>
      </c>
      <c r="E178" s="137" t="s">
        <v>542</v>
      </c>
      <c r="F178" s="138">
        <f>141.5-7.3</f>
        <v>134.19999999999999</v>
      </c>
      <c r="G178" s="138"/>
      <c r="H178" s="139">
        <v>77</v>
      </c>
      <c r="I178" s="139">
        <v>180</v>
      </c>
      <c r="J178" s="140" t="s">
        <v>714</v>
      </c>
      <c r="K178" s="141">
        <f>H178-F178</f>
        <v>-57.199999999999989</v>
      </c>
      <c r="L178" s="142">
        <f>K178/F178</f>
        <v>-0.42622950819672129</v>
      </c>
      <c r="M178" s="138" t="s">
        <v>554</v>
      </c>
      <c r="N178" s="135">
        <v>43522</v>
      </c>
      <c r="O178" s="54"/>
      <c r="P178" s="54"/>
      <c r="Q178" s="191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34">
        <v>113</v>
      </c>
      <c r="B179" s="135">
        <v>43209</v>
      </c>
      <c r="C179" s="135"/>
      <c r="D179" s="136" t="s">
        <v>715</v>
      </c>
      <c r="E179" s="137" t="s">
        <v>542</v>
      </c>
      <c r="F179" s="138">
        <v>430</v>
      </c>
      <c r="G179" s="138"/>
      <c r="H179" s="139">
        <v>220</v>
      </c>
      <c r="I179" s="139">
        <v>537</v>
      </c>
      <c r="J179" s="140" t="s">
        <v>716</v>
      </c>
      <c r="K179" s="141">
        <f>H179-F179</f>
        <v>-210</v>
      </c>
      <c r="L179" s="142">
        <f>K179/F179</f>
        <v>-0.48837209302325579</v>
      </c>
      <c r="M179" s="138" t="s">
        <v>554</v>
      </c>
      <c r="N179" s="135">
        <v>43252</v>
      </c>
      <c r="O179" s="54"/>
      <c r="P179" s="54"/>
      <c r="Q179" s="191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55">
        <v>114</v>
      </c>
      <c r="B180" s="156">
        <v>43220</v>
      </c>
      <c r="C180" s="156"/>
      <c r="D180" s="157" t="s">
        <v>717</v>
      </c>
      <c r="E180" s="158" t="s">
        <v>542</v>
      </c>
      <c r="F180" s="158">
        <v>153.5</v>
      </c>
      <c r="G180" s="158"/>
      <c r="H180" s="158">
        <v>196</v>
      </c>
      <c r="I180" s="160">
        <v>196</v>
      </c>
      <c r="J180" s="130" t="s">
        <v>718</v>
      </c>
      <c r="K180" s="131">
        <f>H180-F180</f>
        <v>42.5</v>
      </c>
      <c r="L180" s="132">
        <f>K180/F180</f>
        <v>0.27687296416938112</v>
      </c>
      <c r="M180" s="127" t="s">
        <v>544</v>
      </c>
      <c r="N180" s="133">
        <v>43605</v>
      </c>
      <c r="O180" s="54"/>
      <c r="P180" s="54"/>
      <c r="Q180" s="191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34">
        <v>115</v>
      </c>
      <c r="B181" s="135">
        <v>43306</v>
      </c>
      <c r="C181" s="135"/>
      <c r="D181" s="136" t="s">
        <v>686</v>
      </c>
      <c r="E181" s="137" t="s">
        <v>542</v>
      </c>
      <c r="F181" s="138">
        <v>27.5</v>
      </c>
      <c r="G181" s="138"/>
      <c r="H181" s="139">
        <v>13.1</v>
      </c>
      <c r="I181" s="139">
        <v>60</v>
      </c>
      <c r="J181" s="140" t="s">
        <v>719</v>
      </c>
      <c r="K181" s="141">
        <v>-14.4</v>
      </c>
      <c r="L181" s="142">
        <v>-0.52363636363636401</v>
      </c>
      <c r="M181" s="138" t="s">
        <v>554</v>
      </c>
      <c r="N181" s="135">
        <v>43138</v>
      </c>
      <c r="O181" s="54"/>
      <c r="P181" s="54"/>
      <c r="Q181" s="191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64">
        <v>116</v>
      </c>
      <c r="B182" s="165">
        <v>43318</v>
      </c>
      <c r="C182" s="165"/>
      <c r="D182" s="143" t="s">
        <v>720</v>
      </c>
      <c r="E182" s="138" t="s">
        <v>542</v>
      </c>
      <c r="F182" s="138">
        <v>148.5</v>
      </c>
      <c r="G182" s="138"/>
      <c r="H182" s="138">
        <v>102</v>
      </c>
      <c r="I182" s="139">
        <v>182</v>
      </c>
      <c r="J182" s="140" t="s">
        <v>721</v>
      </c>
      <c r="K182" s="141">
        <f>H182-F182</f>
        <v>-46.5</v>
      </c>
      <c r="L182" s="142">
        <f>K182/F182</f>
        <v>-0.31313131313131315</v>
      </c>
      <c r="M182" s="138" t="s">
        <v>554</v>
      </c>
      <c r="N182" s="135">
        <v>43661</v>
      </c>
      <c r="O182" s="54"/>
      <c r="P182" s="54"/>
      <c r="Q182" s="191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4">
        <v>117</v>
      </c>
      <c r="B183" s="125">
        <v>43335</v>
      </c>
      <c r="C183" s="125"/>
      <c r="D183" s="126" t="s">
        <v>722</v>
      </c>
      <c r="E183" s="127" t="s">
        <v>542</v>
      </c>
      <c r="F183" s="158">
        <v>285</v>
      </c>
      <c r="G183" s="127"/>
      <c r="H183" s="127">
        <v>355</v>
      </c>
      <c r="I183" s="129">
        <v>364</v>
      </c>
      <c r="J183" s="130" t="s">
        <v>723</v>
      </c>
      <c r="K183" s="131">
        <v>70</v>
      </c>
      <c r="L183" s="132">
        <v>0.24561403508771901</v>
      </c>
      <c r="M183" s="127" t="s">
        <v>544</v>
      </c>
      <c r="N183" s="133">
        <v>43455</v>
      </c>
      <c r="O183" s="54"/>
      <c r="P183" s="54"/>
      <c r="Q183" s="191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4">
        <v>118</v>
      </c>
      <c r="B184" s="125">
        <v>43341</v>
      </c>
      <c r="C184" s="125"/>
      <c r="D184" s="126" t="s">
        <v>382</v>
      </c>
      <c r="E184" s="127" t="s">
        <v>542</v>
      </c>
      <c r="F184" s="158">
        <v>525</v>
      </c>
      <c r="G184" s="127"/>
      <c r="H184" s="127">
        <v>585</v>
      </c>
      <c r="I184" s="129">
        <v>635</v>
      </c>
      <c r="J184" s="130" t="s">
        <v>724</v>
      </c>
      <c r="K184" s="131">
        <f t="shared" ref="K184:K215" si="44">H184-F184</f>
        <v>60</v>
      </c>
      <c r="L184" s="132">
        <f t="shared" ref="L184:L215" si="45">K184/F184</f>
        <v>0.11428571428571428</v>
      </c>
      <c r="M184" s="127" t="s">
        <v>544</v>
      </c>
      <c r="N184" s="133">
        <v>43662</v>
      </c>
      <c r="O184" s="54"/>
      <c r="P184" s="54"/>
      <c r="Q184" s="191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4">
        <v>119</v>
      </c>
      <c r="B185" s="125">
        <v>43395</v>
      </c>
      <c r="C185" s="125"/>
      <c r="D185" s="126" t="s">
        <v>373</v>
      </c>
      <c r="E185" s="127" t="s">
        <v>542</v>
      </c>
      <c r="F185" s="158">
        <v>475</v>
      </c>
      <c r="G185" s="127"/>
      <c r="H185" s="127">
        <v>574</v>
      </c>
      <c r="I185" s="129">
        <v>570</v>
      </c>
      <c r="J185" s="130" t="s">
        <v>626</v>
      </c>
      <c r="K185" s="131">
        <f t="shared" si="44"/>
        <v>99</v>
      </c>
      <c r="L185" s="132">
        <f t="shared" si="45"/>
        <v>0.20842105263157895</v>
      </c>
      <c r="M185" s="127" t="s">
        <v>544</v>
      </c>
      <c r="N185" s="133">
        <v>43403</v>
      </c>
      <c r="O185" s="54"/>
      <c r="P185" s="54"/>
      <c r="Q185" s="191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55">
        <v>120</v>
      </c>
      <c r="B186" s="156">
        <v>43397</v>
      </c>
      <c r="C186" s="156"/>
      <c r="D186" s="157" t="s">
        <v>725</v>
      </c>
      <c r="E186" s="158" t="s">
        <v>542</v>
      </c>
      <c r="F186" s="158">
        <v>707.5</v>
      </c>
      <c r="G186" s="158"/>
      <c r="H186" s="158">
        <v>872</v>
      </c>
      <c r="I186" s="160">
        <v>872</v>
      </c>
      <c r="J186" s="161" t="s">
        <v>626</v>
      </c>
      <c r="K186" s="131">
        <f t="shared" si="44"/>
        <v>164.5</v>
      </c>
      <c r="L186" s="162">
        <f t="shared" si="45"/>
        <v>0.23250883392226149</v>
      </c>
      <c r="M186" s="158" t="s">
        <v>544</v>
      </c>
      <c r="N186" s="163">
        <v>43482</v>
      </c>
      <c r="O186" s="54"/>
      <c r="P186" s="54"/>
      <c r="Q186" s="191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55">
        <v>121</v>
      </c>
      <c r="B187" s="156">
        <v>43398</v>
      </c>
      <c r="C187" s="156"/>
      <c r="D187" s="157" t="s">
        <v>726</v>
      </c>
      <c r="E187" s="158" t="s">
        <v>542</v>
      </c>
      <c r="F187" s="158">
        <v>162</v>
      </c>
      <c r="G187" s="158"/>
      <c r="H187" s="158">
        <v>204</v>
      </c>
      <c r="I187" s="160">
        <v>209</v>
      </c>
      <c r="J187" s="161" t="s">
        <v>727</v>
      </c>
      <c r="K187" s="131">
        <f t="shared" si="44"/>
        <v>42</v>
      </c>
      <c r="L187" s="162">
        <f t="shared" si="45"/>
        <v>0.25925925925925924</v>
      </c>
      <c r="M187" s="158" t="s">
        <v>544</v>
      </c>
      <c r="N187" s="163">
        <v>43539</v>
      </c>
      <c r="O187" s="54"/>
      <c r="P187" s="54"/>
      <c r="Q187" s="191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55">
        <v>122</v>
      </c>
      <c r="B188" s="156">
        <v>43399</v>
      </c>
      <c r="C188" s="156"/>
      <c r="D188" s="157" t="s">
        <v>458</v>
      </c>
      <c r="E188" s="158" t="s">
        <v>542</v>
      </c>
      <c r="F188" s="158">
        <v>240</v>
      </c>
      <c r="G188" s="158"/>
      <c r="H188" s="158">
        <v>297</v>
      </c>
      <c r="I188" s="160">
        <v>297</v>
      </c>
      <c r="J188" s="161" t="s">
        <v>626</v>
      </c>
      <c r="K188" s="167">
        <f t="shared" si="44"/>
        <v>57</v>
      </c>
      <c r="L188" s="162">
        <f t="shared" si="45"/>
        <v>0.23749999999999999</v>
      </c>
      <c r="M188" s="158" t="s">
        <v>544</v>
      </c>
      <c r="N188" s="163">
        <v>43417</v>
      </c>
      <c r="O188" s="54"/>
      <c r="P188" s="54"/>
      <c r="Q188" s="191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4">
        <v>123</v>
      </c>
      <c r="B189" s="125">
        <v>43439</v>
      </c>
      <c r="C189" s="125"/>
      <c r="D189" s="126" t="s">
        <v>728</v>
      </c>
      <c r="E189" s="127" t="s">
        <v>542</v>
      </c>
      <c r="F189" s="127">
        <v>202.5</v>
      </c>
      <c r="G189" s="127"/>
      <c r="H189" s="127">
        <v>255</v>
      </c>
      <c r="I189" s="129">
        <v>252</v>
      </c>
      <c r="J189" s="130" t="s">
        <v>626</v>
      </c>
      <c r="K189" s="131">
        <f t="shared" si="44"/>
        <v>52.5</v>
      </c>
      <c r="L189" s="132">
        <f t="shared" si="45"/>
        <v>0.25925925925925924</v>
      </c>
      <c r="M189" s="127" t="s">
        <v>544</v>
      </c>
      <c r="N189" s="133">
        <v>43542</v>
      </c>
      <c r="O189" s="54"/>
      <c r="P189" s="54"/>
      <c r="Q189" s="191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55">
        <v>124</v>
      </c>
      <c r="B190" s="156">
        <v>43465</v>
      </c>
      <c r="C190" s="125"/>
      <c r="D190" s="157" t="s">
        <v>155</v>
      </c>
      <c r="E190" s="158" t="s">
        <v>542</v>
      </c>
      <c r="F190" s="158">
        <v>710</v>
      </c>
      <c r="G190" s="158"/>
      <c r="H190" s="158">
        <v>866</v>
      </c>
      <c r="I190" s="160">
        <v>866</v>
      </c>
      <c r="J190" s="161" t="s">
        <v>626</v>
      </c>
      <c r="K190" s="131">
        <f t="shared" si="44"/>
        <v>156</v>
      </c>
      <c r="L190" s="132">
        <f t="shared" si="45"/>
        <v>0.21971830985915494</v>
      </c>
      <c r="M190" s="127" t="s">
        <v>544</v>
      </c>
      <c r="N190" s="133">
        <v>43553</v>
      </c>
      <c r="O190" s="54"/>
      <c r="P190" s="54"/>
      <c r="Q190" s="191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55">
        <v>125</v>
      </c>
      <c r="B191" s="156">
        <v>43522</v>
      </c>
      <c r="C191" s="156"/>
      <c r="D191" s="157" t="s">
        <v>169</v>
      </c>
      <c r="E191" s="158" t="s">
        <v>542</v>
      </c>
      <c r="F191" s="158">
        <v>337.25</v>
      </c>
      <c r="G191" s="158"/>
      <c r="H191" s="158">
        <v>398.5</v>
      </c>
      <c r="I191" s="160">
        <v>411</v>
      </c>
      <c r="J191" s="130" t="s">
        <v>729</v>
      </c>
      <c r="K191" s="131">
        <f t="shared" si="44"/>
        <v>61.25</v>
      </c>
      <c r="L191" s="132">
        <f t="shared" si="45"/>
        <v>0.1816160118606375</v>
      </c>
      <c r="M191" s="127" t="s">
        <v>544</v>
      </c>
      <c r="N191" s="133">
        <v>43760</v>
      </c>
      <c r="O191" s="54"/>
      <c r="P191" s="54"/>
      <c r="Q191" s="191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68">
        <v>126</v>
      </c>
      <c r="B192" s="169">
        <v>43559</v>
      </c>
      <c r="C192" s="169"/>
      <c r="D192" s="170" t="s">
        <v>730</v>
      </c>
      <c r="E192" s="171" t="s">
        <v>542</v>
      </c>
      <c r="F192" s="171">
        <v>130</v>
      </c>
      <c r="G192" s="171"/>
      <c r="H192" s="171">
        <v>65</v>
      </c>
      <c r="I192" s="172">
        <v>158</v>
      </c>
      <c r="J192" s="140" t="s">
        <v>731</v>
      </c>
      <c r="K192" s="141">
        <f t="shared" si="44"/>
        <v>-65</v>
      </c>
      <c r="L192" s="142">
        <f t="shared" si="45"/>
        <v>-0.5</v>
      </c>
      <c r="M192" s="138" t="s">
        <v>554</v>
      </c>
      <c r="N192" s="135">
        <v>43726</v>
      </c>
      <c r="O192" s="54"/>
      <c r="P192" s="54"/>
      <c r="Q192" s="191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55">
        <v>127</v>
      </c>
      <c r="B193" s="156">
        <v>43017</v>
      </c>
      <c r="C193" s="156"/>
      <c r="D193" s="157" t="s">
        <v>204</v>
      </c>
      <c r="E193" s="158" t="s">
        <v>542</v>
      </c>
      <c r="F193" s="158">
        <v>141.5</v>
      </c>
      <c r="G193" s="158"/>
      <c r="H193" s="158">
        <v>183.5</v>
      </c>
      <c r="I193" s="160">
        <v>210</v>
      </c>
      <c r="J193" s="130" t="s">
        <v>727</v>
      </c>
      <c r="K193" s="131">
        <f t="shared" si="44"/>
        <v>42</v>
      </c>
      <c r="L193" s="132">
        <f t="shared" si="45"/>
        <v>0.29681978798586572</v>
      </c>
      <c r="M193" s="127" t="s">
        <v>544</v>
      </c>
      <c r="N193" s="133">
        <v>43042</v>
      </c>
      <c r="O193" s="54"/>
      <c r="P193" s="54"/>
      <c r="Q193" s="191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68">
        <v>128</v>
      </c>
      <c r="B194" s="169">
        <v>43074</v>
      </c>
      <c r="C194" s="169"/>
      <c r="D194" s="170" t="s">
        <v>732</v>
      </c>
      <c r="E194" s="171" t="s">
        <v>542</v>
      </c>
      <c r="F194" s="166">
        <v>172</v>
      </c>
      <c r="G194" s="171"/>
      <c r="H194" s="171">
        <v>155.25</v>
      </c>
      <c r="I194" s="172">
        <v>230</v>
      </c>
      <c r="J194" s="140" t="s">
        <v>733</v>
      </c>
      <c r="K194" s="141">
        <f t="shared" si="44"/>
        <v>-16.75</v>
      </c>
      <c r="L194" s="142">
        <f t="shared" si="45"/>
        <v>-9.7383720930232565E-2</v>
      </c>
      <c r="M194" s="138" t="s">
        <v>554</v>
      </c>
      <c r="N194" s="135">
        <v>43787</v>
      </c>
      <c r="O194" s="54"/>
      <c r="P194" s="54"/>
      <c r="Q194" s="191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55">
        <v>129</v>
      </c>
      <c r="B195" s="156">
        <v>43398</v>
      </c>
      <c r="C195" s="156"/>
      <c r="D195" s="157" t="s">
        <v>117</v>
      </c>
      <c r="E195" s="158" t="s">
        <v>542</v>
      </c>
      <c r="F195" s="158">
        <v>698.5</v>
      </c>
      <c r="G195" s="158"/>
      <c r="H195" s="158">
        <v>890</v>
      </c>
      <c r="I195" s="160">
        <v>890</v>
      </c>
      <c r="J195" s="130" t="s">
        <v>734</v>
      </c>
      <c r="K195" s="131">
        <f t="shared" si="44"/>
        <v>191.5</v>
      </c>
      <c r="L195" s="132">
        <f t="shared" si="45"/>
        <v>0.27415891195418757</v>
      </c>
      <c r="M195" s="127" t="s">
        <v>544</v>
      </c>
      <c r="N195" s="133">
        <v>44328</v>
      </c>
      <c r="O195" s="54"/>
      <c r="P195" s="54"/>
      <c r="Q195" s="191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55">
        <v>130</v>
      </c>
      <c r="B196" s="156">
        <v>42877</v>
      </c>
      <c r="C196" s="156"/>
      <c r="D196" s="157" t="s">
        <v>735</v>
      </c>
      <c r="E196" s="158" t="s">
        <v>542</v>
      </c>
      <c r="F196" s="158">
        <v>127.6</v>
      </c>
      <c r="G196" s="158"/>
      <c r="H196" s="158">
        <v>138</v>
      </c>
      <c r="I196" s="160">
        <v>190</v>
      </c>
      <c r="J196" s="130" t="s">
        <v>736</v>
      </c>
      <c r="K196" s="131">
        <f t="shared" si="44"/>
        <v>10.400000000000006</v>
      </c>
      <c r="L196" s="132">
        <f t="shared" si="45"/>
        <v>8.1504702194357417E-2</v>
      </c>
      <c r="M196" s="127" t="s">
        <v>544</v>
      </c>
      <c r="N196" s="133">
        <v>43774</v>
      </c>
      <c r="O196" s="54"/>
      <c r="P196" s="54"/>
      <c r="Q196" s="191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55">
        <v>131</v>
      </c>
      <c r="B197" s="156">
        <v>43158</v>
      </c>
      <c r="C197" s="156"/>
      <c r="D197" s="157" t="s">
        <v>737</v>
      </c>
      <c r="E197" s="158" t="s">
        <v>542</v>
      </c>
      <c r="F197" s="158">
        <v>317</v>
      </c>
      <c r="G197" s="158"/>
      <c r="H197" s="158">
        <v>382.5</v>
      </c>
      <c r="I197" s="160">
        <v>398</v>
      </c>
      <c r="J197" s="130" t="s">
        <v>738</v>
      </c>
      <c r="K197" s="131">
        <f t="shared" si="44"/>
        <v>65.5</v>
      </c>
      <c r="L197" s="132">
        <f t="shared" si="45"/>
        <v>0.20662460567823343</v>
      </c>
      <c r="M197" s="127" t="s">
        <v>544</v>
      </c>
      <c r="N197" s="133">
        <v>44238</v>
      </c>
      <c r="O197" s="54"/>
      <c r="P197" s="54"/>
      <c r="Q197" s="191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68">
        <v>132</v>
      </c>
      <c r="B198" s="169">
        <v>43164</v>
      </c>
      <c r="C198" s="169"/>
      <c r="D198" s="170" t="s">
        <v>161</v>
      </c>
      <c r="E198" s="171" t="s">
        <v>542</v>
      </c>
      <c r="F198" s="166">
        <f>510-14.4</f>
        <v>495.6</v>
      </c>
      <c r="G198" s="171"/>
      <c r="H198" s="171">
        <v>350</v>
      </c>
      <c r="I198" s="172">
        <v>672</v>
      </c>
      <c r="J198" s="140" t="s">
        <v>739</v>
      </c>
      <c r="K198" s="141">
        <f t="shared" si="44"/>
        <v>-145.60000000000002</v>
      </c>
      <c r="L198" s="142">
        <f t="shared" si="45"/>
        <v>-0.29378531073446329</v>
      </c>
      <c r="M198" s="138" t="s">
        <v>554</v>
      </c>
      <c r="N198" s="135">
        <v>43887</v>
      </c>
      <c r="O198" s="54"/>
      <c r="P198" s="54"/>
      <c r="Q198" s="191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68">
        <v>133</v>
      </c>
      <c r="B199" s="169">
        <v>43237</v>
      </c>
      <c r="C199" s="169"/>
      <c r="D199" s="170" t="s">
        <v>740</v>
      </c>
      <c r="E199" s="171" t="s">
        <v>542</v>
      </c>
      <c r="F199" s="166">
        <v>230.3</v>
      </c>
      <c r="G199" s="171"/>
      <c r="H199" s="171">
        <v>102.5</v>
      </c>
      <c r="I199" s="172">
        <v>348</v>
      </c>
      <c r="J199" s="140" t="s">
        <v>741</v>
      </c>
      <c r="K199" s="141">
        <f t="shared" si="44"/>
        <v>-127.80000000000001</v>
      </c>
      <c r="L199" s="142">
        <f t="shared" si="45"/>
        <v>-0.55492835432045162</v>
      </c>
      <c r="M199" s="138" t="s">
        <v>554</v>
      </c>
      <c r="N199" s="135">
        <v>43896</v>
      </c>
      <c r="O199" s="54"/>
      <c r="P199" s="54"/>
      <c r="Q199" s="191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55">
        <v>134</v>
      </c>
      <c r="B200" s="156">
        <v>43258</v>
      </c>
      <c r="C200" s="156"/>
      <c r="D200" s="157" t="s">
        <v>421</v>
      </c>
      <c r="E200" s="158" t="s">
        <v>542</v>
      </c>
      <c r="F200" s="158">
        <f>342.5-5.1</f>
        <v>337.4</v>
      </c>
      <c r="G200" s="158"/>
      <c r="H200" s="158">
        <v>412.5</v>
      </c>
      <c r="I200" s="160">
        <v>439</v>
      </c>
      <c r="J200" s="130" t="s">
        <v>742</v>
      </c>
      <c r="K200" s="131">
        <f t="shared" si="44"/>
        <v>75.100000000000023</v>
      </c>
      <c r="L200" s="132">
        <f t="shared" si="45"/>
        <v>0.22258446947243635</v>
      </c>
      <c r="M200" s="127" t="s">
        <v>544</v>
      </c>
      <c r="N200" s="133">
        <v>44230</v>
      </c>
      <c r="O200" s="54"/>
      <c r="P200" s="54"/>
      <c r="Q200" s="191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49">
        <v>135</v>
      </c>
      <c r="B201" s="148">
        <v>43285</v>
      </c>
      <c r="C201" s="148"/>
      <c r="D201" s="149" t="s">
        <v>56</v>
      </c>
      <c r="E201" s="150" t="s">
        <v>542</v>
      </c>
      <c r="F201" s="150">
        <f>127.5-5.53</f>
        <v>121.97</v>
      </c>
      <c r="G201" s="151"/>
      <c r="H201" s="151">
        <v>122.5</v>
      </c>
      <c r="I201" s="151">
        <v>170</v>
      </c>
      <c r="J201" s="152" t="s">
        <v>743</v>
      </c>
      <c r="K201" s="153">
        <f t="shared" si="44"/>
        <v>0.53000000000000114</v>
      </c>
      <c r="L201" s="154">
        <f t="shared" si="45"/>
        <v>4.3453308190538747E-3</v>
      </c>
      <c r="M201" s="150" t="s">
        <v>561</v>
      </c>
      <c r="N201" s="148">
        <v>44431</v>
      </c>
      <c r="O201" s="54"/>
      <c r="P201" s="54"/>
      <c r="Q201" s="191"/>
      <c r="R201" s="37" t="s">
        <v>837</v>
      </c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68">
        <v>136</v>
      </c>
      <c r="B202" s="169">
        <v>43294</v>
      </c>
      <c r="C202" s="169"/>
      <c r="D202" s="170" t="s">
        <v>744</v>
      </c>
      <c r="E202" s="171" t="s">
        <v>542</v>
      </c>
      <c r="F202" s="166">
        <v>46.5</v>
      </c>
      <c r="G202" s="171"/>
      <c r="H202" s="171">
        <v>17</v>
      </c>
      <c r="I202" s="172">
        <v>59</v>
      </c>
      <c r="J202" s="140" t="s">
        <v>745</v>
      </c>
      <c r="K202" s="141">
        <f t="shared" si="44"/>
        <v>-29.5</v>
      </c>
      <c r="L202" s="142">
        <f t="shared" si="45"/>
        <v>-0.63440860215053763</v>
      </c>
      <c r="M202" s="138" t="s">
        <v>554</v>
      </c>
      <c r="N202" s="135">
        <v>43887</v>
      </c>
      <c r="O202" s="54"/>
      <c r="P202" s="54"/>
      <c r="Q202" s="191"/>
      <c r="R202" s="37" t="s">
        <v>837</v>
      </c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55">
        <v>137</v>
      </c>
      <c r="B203" s="156">
        <v>43396</v>
      </c>
      <c r="C203" s="156"/>
      <c r="D203" s="157" t="s">
        <v>405</v>
      </c>
      <c r="E203" s="158" t="s">
        <v>542</v>
      </c>
      <c r="F203" s="158">
        <v>156.5</v>
      </c>
      <c r="G203" s="158"/>
      <c r="H203" s="158">
        <v>207.5</v>
      </c>
      <c r="I203" s="160">
        <v>191</v>
      </c>
      <c r="J203" s="130" t="s">
        <v>626</v>
      </c>
      <c r="K203" s="131">
        <f t="shared" si="44"/>
        <v>51</v>
      </c>
      <c r="L203" s="132">
        <f t="shared" si="45"/>
        <v>0.32587859424920129</v>
      </c>
      <c r="M203" s="127" t="s">
        <v>544</v>
      </c>
      <c r="N203" s="133">
        <v>44369</v>
      </c>
      <c r="O203" s="54"/>
      <c r="P203" s="54"/>
      <c r="Q203" s="191"/>
      <c r="R203" s="37" t="s">
        <v>837</v>
      </c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55">
        <v>138</v>
      </c>
      <c r="B204" s="156">
        <v>43439</v>
      </c>
      <c r="C204" s="156"/>
      <c r="D204" s="157" t="s">
        <v>336</v>
      </c>
      <c r="E204" s="158" t="s">
        <v>542</v>
      </c>
      <c r="F204" s="158">
        <v>259.5</v>
      </c>
      <c r="G204" s="158"/>
      <c r="H204" s="158">
        <v>320</v>
      </c>
      <c r="I204" s="160">
        <v>320</v>
      </c>
      <c r="J204" s="130" t="s">
        <v>626</v>
      </c>
      <c r="K204" s="131">
        <f t="shared" si="44"/>
        <v>60.5</v>
      </c>
      <c r="L204" s="132">
        <f t="shared" si="45"/>
        <v>0.23314065510597304</v>
      </c>
      <c r="M204" s="127" t="s">
        <v>544</v>
      </c>
      <c r="N204" s="133">
        <v>44323</v>
      </c>
      <c r="O204" s="54"/>
      <c r="P204" s="54"/>
      <c r="Q204" s="191"/>
      <c r="R204" s="37" t="s">
        <v>836</v>
      </c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68">
        <v>139</v>
      </c>
      <c r="B205" s="169">
        <v>43439</v>
      </c>
      <c r="C205" s="169"/>
      <c r="D205" s="170" t="s">
        <v>746</v>
      </c>
      <c r="E205" s="171" t="s">
        <v>542</v>
      </c>
      <c r="F205" s="171">
        <v>715</v>
      </c>
      <c r="G205" s="171"/>
      <c r="H205" s="171">
        <v>445</v>
      </c>
      <c r="I205" s="172">
        <v>840</v>
      </c>
      <c r="J205" s="140" t="s">
        <v>747</v>
      </c>
      <c r="K205" s="141">
        <f t="shared" si="44"/>
        <v>-270</v>
      </c>
      <c r="L205" s="142">
        <f t="shared" si="45"/>
        <v>-0.3776223776223776</v>
      </c>
      <c r="M205" s="138" t="s">
        <v>554</v>
      </c>
      <c r="N205" s="135">
        <v>43800</v>
      </c>
      <c r="O205" s="54"/>
      <c r="P205" s="54"/>
      <c r="Q205" s="191"/>
      <c r="R205" s="37" t="s">
        <v>836</v>
      </c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55">
        <v>140</v>
      </c>
      <c r="B206" s="156">
        <v>43469</v>
      </c>
      <c r="C206" s="156"/>
      <c r="D206" s="157" t="s">
        <v>175</v>
      </c>
      <c r="E206" s="158" t="s">
        <v>542</v>
      </c>
      <c r="F206" s="158">
        <v>875</v>
      </c>
      <c r="G206" s="158"/>
      <c r="H206" s="158">
        <v>1165</v>
      </c>
      <c r="I206" s="160">
        <v>1185</v>
      </c>
      <c r="J206" s="130" t="s">
        <v>748</v>
      </c>
      <c r="K206" s="131">
        <f t="shared" si="44"/>
        <v>290</v>
      </c>
      <c r="L206" s="132">
        <f t="shared" si="45"/>
        <v>0.33142857142857141</v>
      </c>
      <c r="M206" s="127" t="s">
        <v>544</v>
      </c>
      <c r="N206" s="133">
        <v>43847</v>
      </c>
      <c r="O206" s="54"/>
      <c r="P206" s="54"/>
      <c r="Q206" s="191"/>
      <c r="R206" s="37" t="s">
        <v>836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55">
        <v>141</v>
      </c>
      <c r="B207" s="156">
        <v>43559</v>
      </c>
      <c r="C207" s="156"/>
      <c r="D207" s="157" t="s">
        <v>354</v>
      </c>
      <c r="E207" s="158" t="s">
        <v>542</v>
      </c>
      <c r="F207" s="158">
        <f>387-14.63</f>
        <v>372.37</v>
      </c>
      <c r="G207" s="158"/>
      <c r="H207" s="158">
        <v>490</v>
      </c>
      <c r="I207" s="160">
        <v>490</v>
      </c>
      <c r="J207" s="130" t="s">
        <v>626</v>
      </c>
      <c r="K207" s="131">
        <f t="shared" si="44"/>
        <v>117.63</v>
      </c>
      <c r="L207" s="132">
        <f t="shared" si="45"/>
        <v>0.31589548030185027</v>
      </c>
      <c r="M207" s="127" t="s">
        <v>544</v>
      </c>
      <c r="N207" s="133">
        <v>43850</v>
      </c>
      <c r="O207" s="54"/>
      <c r="P207" s="54"/>
      <c r="Q207" s="191"/>
      <c r="R207" s="37" t="s">
        <v>837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68">
        <v>142</v>
      </c>
      <c r="B208" s="169">
        <v>43578</v>
      </c>
      <c r="C208" s="169"/>
      <c r="D208" s="170" t="s">
        <v>749</v>
      </c>
      <c r="E208" s="171" t="s">
        <v>553</v>
      </c>
      <c r="F208" s="171">
        <v>220</v>
      </c>
      <c r="G208" s="171"/>
      <c r="H208" s="171">
        <v>127.5</v>
      </c>
      <c r="I208" s="172">
        <v>284</v>
      </c>
      <c r="J208" s="140" t="s">
        <v>750</v>
      </c>
      <c r="K208" s="141">
        <f t="shared" si="44"/>
        <v>-92.5</v>
      </c>
      <c r="L208" s="142">
        <f t="shared" si="45"/>
        <v>-0.42045454545454547</v>
      </c>
      <c r="M208" s="138" t="s">
        <v>554</v>
      </c>
      <c r="N208" s="135">
        <v>43896</v>
      </c>
      <c r="O208" s="54"/>
      <c r="P208" s="54"/>
      <c r="Q208" s="191"/>
      <c r="R208" s="37" t="s">
        <v>836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55">
        <v>143</v>
      </c>
      <c r="B209" s="156">
        <v>43622</v>
      </c>
      <c r="C209" s="156"/>
      <c r="D209" s="157" t="s">
        <v>459</v>
      </c>
      <c r="E209" s="158" t="s">
        <v>553</v>
      </c>
      <c r="F209" s="158">
        <v>332.8</v>
      </c>
      <c r="G209" s="158"/>
      <c r="H209" s="158">
        <v>405</v>
      </c>
      <c r="I209" s="160">
        <v>419</v>
      </c>
      <c r="J209" s="130" t="s">
        <v>751</v>
      </c>
      <c r="K209" s="131">
        <f t="shared" si="44"/>
        <v>72.199999999999989</v>
      </c>
      <c r="L209" s="132">
        <f t="shared" si="45"/>
        <v>0.21694711538461534</v>
      </c>
      <c r="M209" s="127" t="s">
        <v>544</v>
      </c>
      <c r="N209" s="133">
        <v>43860</v>
      </c>
      <c r="O209" s="54"/>
      <c r="P209" s="54"/>
      <c r="Q209" s="191"/>
      <c r="R209" s="37" t="s">
        <v>836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49">
        <v>144</v>
      </c>
      <c r="B210" s="148">
        <v>43641</v>
      </c>
      <c r="C210" s="148"/>
      <c r="D210" s="149" t="s">
        <v>167</v>
      </c>
      <c r="E210" s="150" t="s">
        <v>542</v>
      </c>
      <c r="F210" s="150">
        <v>386</v>
      </c>
      <c r="G210" s="151"/>
      <c r="H210" s="151">
        <v>395</v>
      </c>
      <c r="I210" s="151">
        <v>452</v>
      </c>
      <c r="J210" s="152" t="s">
        <v>752</v>
      </c>
      <c r="K210" s="153">
        <f t="shared" si="44"/>
        <v>9</v>
      </c>
      <c r="L210" s="154">
        <f t="shared" si="45"/>
        <v>2.3316062176165803E-2</v>
      </c>
      <c r="M210" s="150" t="s">
        <v>561</v>
      </c>
      <c r="N210" s="148">
        <v>43868</v>
      </c>
      <c r="O210" s="54"/>
      <c r="P210" s="54"/>
      <c r="Q210" s="191"/>
      <c r="R210" s="37" t="s">
        <v>837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49">
        <v>145</v>
      </c>
      <c r="B211" s="148">
        <v>43707</v>
      </c>
      <c r="C211" s="148"/>
      <c r="D211" s="149" t="s">
        <v>142</v>
      </c>
      <c r="E211" s="150" t="s">
        <v>542</v>
      </c>
      <c r="F211" s="150">
        <v>137.5</v>
      </c>
      <c r="G211" s="151"/>
      <c r="H211" s="151">
        <v>138.5</v>
      </c>
      <c r="I211" s="151">
        <v>190</v>
      </c>
      <c r="J211" s="152" t="s">
        <v>753</v>
      </c>
      <c r="K211" s="153">
        <f t="shared" si="44"/>
        <v>1</v>
      </c>
      <c r="L211" s="154">
        <f t="shared" si="45"/>
        <v>7.2727272727272727E-3</v>
      </c>
      <c r="M211" s="150" t="s">
        <v>561</v>
      </c>
      <c r="N211" s="148">
        <v>44432</v>
      </c>
      <c r="O211" s="54"/>
      <c r="P211" s="54"/>
      <c r="Q211" s="191"/>
      <c r="R211" s="37" t="s">
        <v>837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55">
        <v>146</v>
      </c>
      <c r="B212" s="156">
        <v>43731</v>
      </c>
      <c r="C212" s="156"/>
      <c r="D212" s="157" t="s">
        <v>414</v>
      </c>
      <c r="E212" s="158" t="s">
        <v>542</v>
      </c>
      <c r="F212" s="158">
        <v>235</v>
      </c>
      <c r="G212" s="158"/>
      <c r="H212" s="158">
        <v>295</v>
      </c>
      <c r="I212" s="160">
        <v>296</v>
      </c>
      <c r="J212" s="130" t="s">
        <v>754</v>
      </c>
      <c r="K212" s="131">
        <f t="shared" si="44"/>
        <v>60</v>
      </c>
      <c r="L212" s="132">
        <f t="shared" si="45"/>
        <v>0.25531914893617019</v>
      </c>
      <c r="M212" s="127" t="s">
        <v>544</v>
      </c>
      <c r="N212" s="133">
        <v>43844</v>
      </c>
      <c r="O212" s="54"/>
      <c r="P212" s="54"/>
      <c r="Q212" s="191"/>
      <c r="R212" s="37" t="s">
        <v>836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55">
        <v>147</v>
      </c>
      <c r="B213" s="156">
        <v>43752</v>
      </c>
      <c r="C213" s="156"/>
      <c r="D213" s="157" t="s">
        <v>755</v>
      </c>
      <c r="E213" s="158" t="s">
        <v>542</v>
      </c>
      <c r="F213" s="158">
        <v>277.5</v>
      </c>
      <c r="G213" s="158"/>
      <c r="H213" s="158">
        <v>333</v>
      </c>
      <c r="I213" s="160">
        <v>333</v>
      </c>
      <c r="J213" s="130" t="s">
        <v>756</v>
      </c>
      <c r="K213" s="131">
        <f t="shared" si="44"/>
        <v>55.5</v>
      </c>
      <c r="L213" s="132">
        <f t="shared" si="45"/>
        <v>0.2</v>
      </c>
      <c r="M213" s="127" t="s">
        <v>544</v>
      </c>
      <c r="N213" s="133">
        <v>43846</v>
      </c>
      <c r="O213" s="54"/>
      <c r="P213" s="54"/>
      <c r="Q213" s="191"/>
      <c r="R213" s="37" t="s">
        <v>837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55">
        <v>148</v>
      </c>
      <c r="B214" s="156">
        <v>43752</v>
      </c>
      <c r="C214" s="156"/>
      <c r="D214" s="157" t="s">
        <v>757</v>
      </c>
      <c r="E214" s="158" t="s">
        <v>542</v>
      </c>
      <c r="F214" s="158">
        <v>930</v>
      </c>
      <c r="G214" s="158"/>
      <c r="H214" s="158">
        <v>1165</v>
      </c>
      <c r="I214" s="160">
        <v>1200</v>
      </c>
      <c r="J214" s="130" t="s">
        <v>758</v>
      </c>
      <c r="K214" s="131">
        <f t="shared" si="44"/>
        <v>235</v>
      </c>
      <c r="L214" s="132">
        <f t="shared" si="45"/>
        <v>0.25268817204301075</v>
      </c>
      <c r="M214" s="127" t="s">
        <v>544</v>
      </c>
      <c r="N214" s="133">
        <v>43847</v>
      </c>
      <c r="O214" s="54"/>
      <c r="P214" s="54"/>
      <c r="Q214" s="191"/>
      <c r="R214" s="37" t="s">
        <v>837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55">
        <v>149</v>
      </c>
      <c r="B215" s="156">
        <v>43753</v>
      </c>
      <c r="C215" s="156"/>
      <c r="D215" s="157" t="s">
        <v>759</v>
      </c>
      <c r="E215" s="158" t="s">
        <v>542</v>
      </c>
      <c r="F215" s="128">
        <v>111</v>
      </c>
      <c r="G215" s="158"/>
      <c r="H215" s="158">
        <v>141</v>
      </c>
      <c r="I215" s="160">
        <v>141</v>
      </c>
      <c r="J215" s="130" t="s">
        <v>760</v>
      </c>
      <c r="K215" s="131">
        <f t="shared" si="44"/>
        <v>30</v>
      </c>
      <c r="L215" s="132">
        <f t="shared" si="45"/>
        <v>0.27027027027027029</v>
      </c>
      <c r="M215" s="127" t="s">
        <v>544</v>
      </c>
      <c r="N215" s="133">
        <v>44328</v>
      </c>
      <c r="O215" s="54"/>
      <c r="P215" s="54"/>
      <c r="Q215" s="191"/>
      <c r="R215" s="37" t="s">
        <v>837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55">
        <v>150</v>
      </c>
      <c r="B216" s="156">
        <v>43753</v>
      </c>
      <c r="C216" s="156"/>
      <c r="D216" s="157" t="s">
        <v>761</v>
      </c>
      <c r="E216" s="158" t="s">
        <v>542</v>
      </c>
      <c r="F216" s="128">
        <v>296</v>
      </c>
      <c r="G216" s="158"/>
      <c r="H216" s="158">
        <v>370</v>
      </c>
      <c r="I216" s="160">
        <v>370</v>
      </c>
      <c r="J216" s="130" t="s">
        <v>626</v>
      </c>
      <c r="K216" s="131">
        <f t="shared" ref="K216:K241" si="46">H216-F216</f>
        <v>74</v>
      </c>
      <c r="L216" s="132">
        <f t="shared" ref="L216:L241" si="47">K216/F216</f>
        <v>0.25</v>
      </c>
      <c r="M216" s="127" t="s">
        <v>544</v>
      </c>
      <c r="N216" s="133">
        <v>43853</v>
      </c>
      <c r="O216" s="54"/>
      <c r="P216" s="54"/>
      <c r="Q216" s="191"/>
      <c r="R216" s="37" t="s">
        <v>837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55">
        <v>151</v>
      </c>
      <c r="B217" s="156">
        <v>43754</v>
      </c>
      <c r="C217" s="156"/>
      <c r="D217" s="157" t="s">
        <v>762</v>
      </c>
      <c r="E217" s="158" t="s">
        <v>542</v>
      </c>
      <c r="F217" s="128">
        <v>300</v>
      </c>
      <c r="G217" s="158"/>
      <c r="H217" s="158">
        <v>382.5</v>
      </c>
      <c r="I217" s="160">
        <v>344</v>
      </c>
      <c r="J217" s="130" t="s">
        <v>763</v>
      </c>
      <c r="K217" s="131">
        <f t="shared" si="46"/>
        <v>82.5</v>
      </c>
      <c r="L217" s="132">
        <f t="shared" si="47"/>
        <v>0.27500000000000002</v>
      </c>
      <c r="M217" s="127" t="s">
        <v>544</v>
      </c>
      <c r="N217" s="133">
        <v>44238</v>
      </c>
      <c r="O217" s="54"/>
      <c r="P217" s="54"/>
      <c r="Q217" s="191"/>
      <c r="R217" s="37" t="s">
        <v>837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55">
        <v>152</v>
      </c>
      <c r="B218" s="156">
        <v>43832</v>
      </c>
      <c r="C218" s="156"/>
      <c r="D218" s="157" t="s">
        <v>764</v>
      </c>
      <c r="E218" s="158" t="s">
        <v>542</v>
      </c>
      <c r="F218" s="128">
        <v>495</v>
      </c>
      <c r="G218" s="158"/>
      <c r="H218" s="158">
        <v>595</v>
      </c>
      <c r="I218" s="160">
        <v>590</v>
      </c>
      <c r="J218" s="130" t="s">
        <v>564</v>
      </c>
      <c r="K218" s="131">
        <f t="shared" si="46"/>
        <v>100</v>
      </c>
      <c r="L218" s="132">
        <f t="shared" si="47"/>
        <v>0.20202020202020202</v>
      </c>
      <c r="M218" s="127" t="s">
        <v>544</v>
      </c>
      <c r="N218" s="133">
        <v>44589</v>
      </c>
      <c r="O218" s="54"/>
      <c r="P218" s="54"/>
      <c r="Q218" s="191"/>
      <c r="R218" s="37" t="s">
        <v>837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55">
        <v>153</v>
      </c>
      <c r="B219" s="156">
        <v>43966</v>
      </c>
      <c r="C219" s="156"/>
      <c r="D219" s="157" t="s">
        <v>74</v>
      </c>
      <c r="E219" s="158" t="s">
        <v>542</v>
      </c>
      <c r="F219" s="128">
        <v>67.5</v>
      </c>
      <c r="G219" s="158"/>
      <c r="H219" s="158">
        <v>86</v>
      </c>
      <c r="I219" s="160">
        <v>86</v>
      </c>
      <c r="J219" s="130" t="s">
        <v>765</v>
      </c>
      <c r="K219" s="131">
        <f t="shared" si="46"/>
        <v>18.5</v>
      </c>
      <c r="L219" s="132">
        <f t="shared" si="47"/>
        <v>0.27407407407407408</v>
      </c>
      <c r="M219" s="127" t="s">
        <v>544</v>
      </c>
      <c r="N219" s="133">
        <v>44008</v>
      </c>
      <c r="O219" s="54"/>
      <c r="P219" s="54"/>
      <c r="Q219" s="191"/>
      <c r="R219" s="37" t="s">
        <v>837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55">
        <v>154</v>
      </c>
      <c r="B220" s="156">
        <v>44035</v>
      </c>
      <c r="C220" s="156"/>
      <c r="D220" s="157" t="s">
        <v>458</v>
      </c>
      <c r="E220" s="158" t="s">
        <v>542</v>
      </c>
      <c r="F220" s="128">
        <v>231</v>
      </c>
      <c r="G220" s="158"/>
      <c r="H220" s="158">
        <v>281</v>
      </c>
      <c r="I220" s="160">
        <v>281</v>
      </c>
      <c r="J220" s="130" t="s">
        <v>626</v>
      </c>
      <c r="K220" s="131">
        <f t="shared" si="46"/>
        <v>50</v>
      </c>
      <c r="L220" s="132">
        <f t="shared" si="47"/>
        <v>0.21645021645021645</v>
      </c>
      <c r="M220" s="127" t="s">
        <v>544</v>
      </c>
      <c r="N220" s="133">
        <v>44358</v>
      </c>
      <c r="O220" s="54"/>
      <c r="P220" s="54"/>
      <c r="Q220" s="191"/>
      <c r="R220" s="37" t="s">
        <v>837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55">
        <v>155</v>
      </c>
      <c r="B221" s="156">
        <v>44092</v>
      </c>
      <c r="C221" s="156"/>
      <c r="D221" s="157" t="s">
        <v>140</v>
      </c>
      <c r="E221" s="158" t="s">
        <v>542</v>
      </c>
      <c r="F221" s="158">
        <v>206</v>
      </c>
      <c r="G221" s="158"/>
      <c r="H221" s="158">
        <v>248</v>
      </c>
      <c r="I221" s="160">
        <v>248</v>
      </c>
      <c r="J221" s="130" t="s">
        <v>626</v>
      </c>
      <c r="K221" s="131">
        <f t="shared" si="46"/>
        <v>42</v>
      </c>
      <c r="L221" s="132">
        <f t="shared" si="47"/>
        <v>0.20388349514563106</v>
      </c>
      <c r="M221" s="127" t="s">
        <v>544</v>
      </c>
      <c r="N221" s="133">
        <v>44214</v>
      </c>
      <c r="O221" s="54"/>
      <c r="P221" s="54"/>
      <c r="Q221" s="191"/>
      <c r="R221" s="37" t="s">
        <v>836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55">
        <v>156</v>
      </c>
      <c r="B222" s="156">
        <v>44140</v>
      </c>
      <c r="C222" s="156"/>
      <c r="D222" s="157" t="s">
        <v>140</v>
      </c>
      <c r="E222" s="158" t="s">
        <v>542</v>
      </c>
      <c r="F222" s="158">
        <v>182.5</v>
      </c>
      <c r="G222" s="158"/>
      <c r="H222" s="158">
        <v>248</v>
      </c>
      <c r="I222" s="160">
        <v>248</v>
      </c>
      <c r="J222" s="130" t="s">
        <v>626</v>
      </c>
      <c r="K222" s="131">
        <f t="shared" si="46"/>
        <v>65.5</v>
      </c>
      <c r="L222" s="132">
        <f t="shared" si="47"/>
        <v>0.35890410958904112</v>
      </c>
      <c r="M222" s="127" t="s">
        <v>544</v>
      </c>
      <c r="N222" s="133">
        <v>44214</v>
      </c>
      <c r="O222" s="54"/>
      <c r="P222" s="54"/>
      <c r="Q222" s="191"/>
      <c r="R222" s="37" t="s">
        <v>836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5">
        <v>157</v>
      </c>
      <c r="B223" s="156">
        <v>44140</v>
      </c>
      <c r="C223" s="156"/>
      <c r="D223" s="157" t="s">
        <v>336</v>
      </c>
      <c r="E223" s="158" t="s">
        <v>542</v>
      </c>
      <c r="F223" s="158">
        <v>247.5</v>
      </c>
      <c r="G223" s="158"/>
      <c r="H223" s="158">
        <v>320</v>
      </c>
      <c r="I223" s="160">
        <v>320</v>
      </c>
      <c r="J223" s="130" t="s">
        <v>626</v>
      </c>
      <c r="K223" s="131">
        <f t="shared" si="46"/>
        <v>72.5</v>
      </c>
      <c r="L223" s="132">
        <f t="shared" si="47"/>
        <v>0.29292929292929293</v>
      </c>
      <c r="M223" s="127" t="s">
        <v>544</v>
      </c>
      <c r="N223" s="133">
        <v>44323</v>
      </c>
      <c r="O223" s="54"/>
      <c r="P223" s="54"/>
      <c r="Q223" s="191"/>
      <c r="R223" s="37" t="s">
        <v>837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55">
        <v>158</v>
      </c>
      <c r="B224" s="156">
        <v>44140</v>
      </c>
      <c r="C224" s="156"/>
      <c r="D224" s="157" t="s">
        <v>198</v>
      </c>
      <c r="E224" s="158" t="s">
        <v>542</v>
      </c>
      <c r="F224" s="128">
        <v>925</v>
      </c>
      <c r="G224" s="158"/>
      <c r="H224" s="158">
        <v>1095</v>
      </c>
      <c r="I224" s="160">
        <v>1093</v>
      </c>
      <c r="J224" s="130" t="s">
        <v>766</v>
      </c>
      <c r="K224" s="131">
        <f t="shared" si="46"/>
        <v>170</v>
      </c>
      <c r="L224" s="132">
        <f t="shared" si="47"/>
        <v>0.18378378378378379</v>
      </c>
      <c r="M224" s="127" t="s">
        <v>544</v>
      </c>
      <c r="N224" s="133">
        <v>44201</v>
      </c>
      <c r="O224" s="54"/>
      <c r="P224" s="54"/>
      <c r="Q224" s="191"/>
      <c r="R224" s="37" t="s">
        <v>836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55">
        <v>159</v>
      </c>
      <c r="B225" s="156">
        <v>44140</v>
      </c>
      <c r="C225" s="156"/>
      <c r="D225" s="157" t="s">
        <v>354</v>
      </c>
      <c r="E225" s="158" t="s">
        <v>542</v>
      </c>
      <c r="F225" s="128">
        <v>332.5</v>
      </c>
      <c r="G225" s="158"/>
      <c r="H225" s="158">
        <v>393</v>
      </c>
      <c r="I225" s="160">
        <v>406</v>
      </c>
      <c r="J225" s="130" t="s">
        <v>767</v>
      </c>
      <c r="K225" s="131">
        <f t="shared" si="46"/>
        <v>60.5</v>
      </c>
      <c r="L225" s="132">
        <f t="shared" si="47"/>
        <v>0.18195488721804512</v>
      </c>
      <c r="M225" s="127" t="s">
        <v>544</v>
      </c>
      <c r="N225" s="133">
        <v>44256</v>
      </c>
      <c r="O225" s="54"/>
      <c r="P225" s="54"/>
      <c r="Q225" s="191"/>
      <c r="R225" s="37" t="s">
        <v>837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55">
        <v>160</v>
      </c>
      <c r="B226" s="156">
        <v>44141</v>
      </c>
      <c r="C226" s="156"/>
      <c r="D226" s="157" t="s">
        <v>458</v>
      </c>
      <c r="E226" s="158" t="s">
        <v>542</v>
      </c>
      <c r="F226" s="128">
        <v>231</v>
      </c>
      <c r="G226" s="158"/>
      <c r="H226" s="158">
        <v>281</v>
      </c>
      <c r="I226" s="160">
        <v>281</v>
      </c>
      <c r="J226" s="130" t="s">
        <v>626</v>
      </c>
      <c r="K226" s="131">
        <f t="shared" si="46"/>
        <v>50</v>
      </c>
      <c r="L226" s="132">
        <f t="shared" si="47"/>
        <v>0.21645021645021645</v>
      </c>
      <c r="M226" s="127" t="s">
        <v>544</v>
      </c>
      <c r="N226" s="133">
        <v>44358</v>
      </c>
      <c r="O226" s="54"/>
      <c r="P226" s="54"/>
      <c r="Q226" s="191"/>
      <c r="R226" s="37" t="s">
        <v>836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55">
        <v>161</v>
      </c>
      <c r="B227" s="156">
        <v>44187</v>
      </c>
      <c r="C227" s="156"/>
      <c r="D227" s="157" t="s">
        <v>768</v>
      </c>
      <c r="E227" s="158" t="s">
        <v>542</v>
      </c>
      <c r="F227" s="128">
        <v>190</v>
      </c>
      <c r="G227" s="158"/>
      <c r="H227" s="158">
        <v>239</v>
      </c>
      <c r="I227" s="160">
        <v>239</v>
      </c>
      <c r="J227" s="130" t="s">
        <v>769</v>
      </c>
      <c r="K227" s="131">
        <f t="shared" si="46"/>
        <v>49</v>
      </c>
      <c r="L227" s="132">
        <f t="shared" si="47"/>
        <v>0.25789473684210529</v>
      </c>
      <c r="M227" s="127" t="s">
        <v>544</v>
      </c>
      <c r="N227" s="133">
        <v>44844</v>
      </c>
      <c r="O227" s="54"/>
      <c r="P227" s="54"/>
      <c r="Q227" s="191"/>
      <c r="R227" s="37" t="s">
        <v>836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55">
        <v>162</v>
      </c>
      <c r="B228" s="156">
        <v>44258</v>
      </c>
      <c r="C228" s="156"/>
      <c r="D228" s="157" t="s">
        <v>764</v>
      </c>
      <c r="E228" s="158" t="s">
        <v>542</v>
      </c>
      <c r="F228" s="128">
        <v>495</v>
      </c>
      <c r="G228" s="158"/>
      <c r="H228" s="158">
        <v>595</v>
      </c>
      <c r="I228" s="160">
        <v>590</v>
      </c>
      <c r="J228" s="130" t="s">
        <v>564</v>
      </c>
      <c r="K228" s="131">
        <f t="shared" si="46"/>
        <v>100</v>
      </c>
      <c r="L228" s="132">
        <f t="shared" si="47"/>
        <v>0.20202020202020202</v>
      </c>
      <c r="M228" s="127" t="s">
        <v>544</v>
      </c>
      <c r="N228" s="133">
        <v>44589</v>
      </c>
      <c r="O228" s="54"/>
      <c r="P228" s="54"/>
      <c r="Q228" s="191"/>
      <c r="R228" s="37" t="s">
        <v>836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55">
        <v>163</v>
      </c>
      <c r="B229" s="156">
        <v>44274</v>
      </c>
      <c r="C229" s="156"/>
      <c r="D229" s="157" t="s">
        <v>354</v>
      </c>
      <c r="E229" s="158" t="s">
        <v>542</v>
      </c>
      <c r="F229" s="128">
        <v>355</v>
      </c>
      <c r="G229" s="158"/>
      <c r="H229" s="158">
        <v>422.5</v>
      </c>
      <c r="I229" s="160">
        <v>420</v>
      </c>
      <c r="J229" s="130" t="s">
        <v>770</v>
      </c>
      <c r="K229" s="131">
        <f t="shared" si="46"/>
        <v>67.5</v>
      </c>
      <c r="L229" s="132">
        <f t="shared" si="47"/>
        <v>0.19014084507042253</v>
      </c>
      <c r="M229" s="127" t="s">
        <v>544</v>
      </c>
      <c r="N229" s="133">
        <v>44361</v>
      </c>
      <c r="O229" s="54"/>
      <c r="P229" s="54"/>
      <c r="R229" s="37" t="s">
        <v>836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55">
        <v>164</v>
      </c>
      <c r="B230" s="156">
        <v>44295</v>
      </c>
      <c r="C230" s="156"/>
      <c r="D230" s="157" t="s">
        <v>318</v>
      </c>
      <c r="E230" s="158" t="s">
        <v>542</v>
      </c>
      <c r="F230" s="128">
        <v>555</v>
      </c>
      <c r="G230" s="158"/>
      <c r="H230" s="158">
        <v>663</v>
      </c>
      <c r="I230" s="160">
        <v>663</v>
      </c>
      <c r="J230" s="130" t="s">
        <v>771</v>
      </c>
      <c r="K230" s="131">
        <f t="shared" si="46"/>
        <v>108</v>
      </c>
      <c r="L230" s="132">
        <f t="shared" si="47"/>
        <v>0.19459459459459461</v>
      </c>
      <c r="M230" s="127" t="s">
        <v>544</v>
      </c>
      <c r="N230" s="133">
        <v>44321</v>
      </c>
      <c r="O230" s="54"/>
      <c r="P230" s="54"/>
      <c r="Q230" s="191"/>
      <c r="R230" s="37" t="s">
        <v>836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55">
        <v>165</v>
      </c>
      <c r="B231" s="156">
        <v>44308</v>
      </c>
      <c r="C231" s="156"/>
      <c r="D231" s="157" t="s">
        <v>735</v>
      </c>
      <c r="E231" s="158" t="s">
        <v>542</v>
      </c>
      <c r="F231" s="128">
        <v>126.5</v>
      </c>
      <c r="G231" s="158"/>
      <c r="H231" s="158">
        <v>155</v>
      </c>
      <c r="I231" s="160">
        <v>155</v>
      </c>
      <c r="J231" s="130" t="s">
        <v>626</v>
      </c>
      <c r="K231" s="131">
        <f t="shared" si="46"/>
        <v>28.5</v>
      </c>
      <c r="L231" s="132">
        <f t="shared" si="47"/>
        <v>0.22529644268774704</v>
      </c>
      <c r="M231" s="127" t="s">
        <v>544</v>
      </c>
      <c r="N231" s="133">
        <v>44362</v>
      </c>
      <c r="O231" s="54"/>
      <c r="P231" s="54"/>
      <c r="R231" s="37" t="s">
        <v>836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34">
        <v>166</v>
      </c>
      <c r="B232" s="165">
        <v>44368</v>
      </c>
      <c r="C232" s="165"/>
      <c r="D232" s="136" t="s">
        <v>772</v>
      </c>
      <c r="E232" s="138" t="s">
        <v>542</v>
      </c>
      <c r="F232" s="166">
        <v>287.5</v>
      </c>
      <c r="G232" s="138"/>
      <c r="H232" s="138">
        <v>245</v>
      </c>
      <c r="I232" s="139">
        <v>344</v>
      </c>
      <c r="J232" s="140" t="s">
        <v>773</v>
      </c>
      <c r="K232" s="141">
        <f t="shared" si="46"/>
        <v>-42.5</v>
      </c>
      <c r="L232" s="142">
        <f t="shared" si="47"/>
        <v>-0.14782608695652175</v>
      </c>
      <c r="M232" s="138" t="s">
        <v>554</v>
      </c>
      <c r="N232" s="135">
        <v>44508</v>
      </c>
      <c r="O232" s="54"/>
      <c r="P232" s="54"/>
      <c r="R232" s="37" t="s">
        <v>836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55">
        <v>167</v>
      </c>
      <c r="B233" s="156">
        <v>44368</v>
      </c>
      <c r="C233" s="156"/>
      <c r="D233" s="157" t="s">
        <v>458</v>
      </c>
      <c r="E233" s="158" t="s">
        <v>542</v>
      </c>
      <c r="F233" s="128">
        <v>241</v>
      </c>
      <c r="G233" s="158"/>
      <c r="H233" s="158">
        <v>298</v>
      </c>
      <c r="I233" s="160">
        <v>320</v>
      </c>
      <c r="J233" s="130" t="s">
        <v>626</v>
      </c>
      <c r="K233" s="131">
        <f t="shared" si="46"/>
        <v>57</v>
      </c>
      <c r="L233" s="132">
        <f t="shared" si="47"/>
        <v>0.23651452282157676</v>
      </c>
      <c r="M233" s="127" t="s">
        <v>544</v>
      </c>
      <c r="N233" s="133">
        <v>44802</v>
      </c>
      <c r="O233" s="54"/>
      <c r="P233" s="54"/>
      <c r="R233" s="37" t="s">
        <v>836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55">
        <v>168</v>
      </c>
      <c r="B234" s="156">
        <v>44406</v>
      </c>
      <c r="C234" s="156"/>
      <c r="D234" s="157" t="s">
        <v>735</v>
      </c>
      <c r="E234" s="158" t="s">
        <v>542</v>
      </c>
      <c r="F234" s="128">
        <v>162.5</v>
      </c>
      <c r="G234" s="158"/>
      <c r="H234" s="158">
        <v>200</v>
      </c>
      <c r="I234" s="160">
        <v>200</v>
      </c>
      <c r="J234" s="130" t="s">
        <v>626</v>
      </c>
      <c r="K234" s="131">
        <f t="shared" si="46"/>
        <v>37.5</v>
      </c>
      <c r="L234" s="132">
        <f t="shared" si="47"/>
        <v>0.23076923076923078</v>
      </c>
      <c r="M234" s="127" t="s">
        <v>544</v>
      </c>
      <c r="N234" s="133">
        <v>44802</v>
      </c>
      <c r="O234" s="54"/>
      <c r="P234" s="54"/>
      <c r="R234" s="37" t="s">
        <v>836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55">
        <v>169</v>
      </c>
      <c r="B235" s="156">
        <v>44462</v>
      </c>
      <c r="C235" s="156"/>
      <c r="D235" s="157" t="s">
        <v>422</v>
      </c>
      <c r="E235" s="158" t="s">
        <v>542</v>
      </c>
      <c r="F235" s="128">
        <v>1235</v>
      </c>
      <c r="G235" s="158"/>
      <c r="H235" s="158">
        <v>1505</v>
      </c>
      <c r="I235" s="160">
        <v>1500</v>
      </c>
      <c r="J235" s="130" t="s">
        <v>626</v>
      </c>
      <c r="K235" s="131">
        <f t="shared" si="46"/>
        <v>270</v>
      </c>
      <c r="L235" s="132">
        <f t="shared" si="47"/>
        <v>0.21862348178137653</v>
      </c>
      <c r="M235" s="127" t="s">
        <v>544</v>
      </c>
      <c r="N235" s="133">
        <v>44564</v>
      </c>
      <c r="O235" s="54"/>
      <c r="P235" s="54"/>
      <c r="R235" s="37" t="s">
        <v>836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55">
        <v>170</v>
      </c>
      <c r="B236" s="156">
        <v>44480</v>
      </c>
      <c r="C236" s="156"/>
      <c r="D236" s="157" t="s">
        <v>774</v>
      </c>
      <c r="E236" s="158" t="s">
        <v>542</v>
      </c>
      <c r="F236" s="128">
        <v>58.75</v>
      </c>
      <c r="G236" s="158"/>
      <c r="H236" s="158">
        <v>64.25</v>
      </c>
      <c r="I236" s="160"/>
      <c r="J236" s="130" t="s">
        <v>626</v>
      </c>
      <c r="K236" s="131">
        <f t="shared" si="46"/>
        <v>5.5</v>
      </c>
      <c r="L236" s="132">
        <f t="shared" si="47"/>
        <v>9.3617021276595741E-2</v>
      </c>
      <c r="M236" s="127" t="s">
        <v>544</v>
      </c>
      <c r="N236" s="133">
        <v>45322</v>
      </c>
      <c r="O236" s="54"/>
      <c r="P236" s="54"/>
      <c r="R236" s="37" t="s">
        <v>836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24">
        <v>171</v>
      </c>
      <c r="B237" s="125">
        <v>44481</v>
      </c>
      <c r="C237" s="125"/>
      <c r="D237" s="126" t="s">
        <v>272</v>
      </c>
      <c r="E237" s="127" t="s">
        <v>542</v>
      </c>
      <c r="F237" s="128">
        <v>315</v>
      </c>
      <c r="G237" s="127"/>
      <c r="H237" s="127">
        <v>335</v>
      </c>
      <c r="I237" s="129">
        <v>380</v>
      </c>
      <c r="J237" s="130" t="s">
        <v>812</v>
      </c>
      <c r="K237" s="131">
        <f t="shared" si="46"/>
        <v>20</v>
      </c>
      <c r="L237" s="132">
        <f t="shared" si="47"/>
        <v>6.3492063492063489E-2</v>
      </c>
      <c r="M237" s="127" t="s">
        <v>544</v>
      </c>
      <c r="N237" s="133">
        <v>45297</v>
      </c>
      <c r="O237" s="54"/>
      <c r="P237" s="54"/>
      <c r="R237" s="37" t="s">
        <v>836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24">
        <v>172</v>
      </c>
      <c r="B238" s="125">
        <v>44481</v>
      </c>
      <c r="C238" s="125"/>
      <c r="D238" s="126" t="s">
        <v>775</v>
      </c>
      <c r="E238" s="127" t="s">
        <v>542</v>
      </c>
      <c r="F238" s="128">
        <v>45.5</v>
      </c>
      <c r="G238" s="127"/>
      <c r="H238" s="127">
        <v>56.5</v>
      </c>
      <c r="I238" s="129">
        <v>56</v>
      </c>
      <c r="J238" s="130" t="s">
        <v>626</v>
      </c>
      <c r="K238" s="131">
        <f t="shared" si="46"/>
        <v>11</v>
      </c>
      <c r="L238" s="132">
        <f t="shared" si="47"/>
        <v>0.24175824175824176</v>
      </c>
      <c r="M238" s="127" t="s">
        <v>544</v>
      </c>
      <c r="N238" s="133">
        <v>44881</v>
      </c>
      <c r="O238" s="54"/>
      <c r="P238" s="54"/>
      <c r="R238" s="37" t="s">
        <v>836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24">
        <v>173</v>
      </c>
      <c r="B239" s="125">
        <v>44551</v>
      </c>
      <c r="C239" s="125"/>
      <c r="D239" s="126" t="s">
        <v>128</v>
      </c>
      <c r="E239" s="127" t="s">
        <v>542</v>
      </c>
      <c r="F239" s="128">
        <v>2300</v>
      </c>
      <c r="G239" s="127"/>
      <c r="H239" s="127">
        <f>(2820+2200)/2</f>
        <v>2510</v>
      </c>
      <c r="I239" s="129">
        <v>3000</v>
      </c>
      <c r="J239" s="130" t="s">
        <v>776</v>
      </c>
      <c r="K239" s="131">
        <f t="shared" si="46"/>
        <v>210</v>
      </c>
      <c r="L239" s="132">
        <f t="shared" si="47"/>
        <v>9.1304347826086957E-2</v>
      </c>
      <c r="M239" s="127" t="s">
        <v>544</v>
      </c>
      <c r="N239" s="133">
        <v>44649</v>
      </c>
      <c r="O239" s="54"/>
      <c r="P239" s="54"/>
      <c r="R239" s="37" t="s">
        <v>836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24">
        <v>174</v>
      </c>
      <c r="B240" s="125">
        <v>44606</v>
      </c>
      <c r="C240" s="125"/>
      <c r="D240" s="126" t="s">
        <v>412</v>
      </c>
      <c r="E240" s="127" t="s">
        <v>542</v>
      </c>
      <c r="F240" s="128">
        <v>635</v>
      </c>
      <c r="G240" s="127"/>
      <c r="H240" s="127">
        <v>700</v>
      </c>
      <c r="I240" s="129">
        <v>764</v>
      </c>
      <c r="J240" s="130" t="s">
        <v>801</v>
      </c>
      <c r="K240" s="131">
        <f t="shared" si="46"/>
        <v>65</v>
      </c>
      <c r="L240" s="132">
        <f t="shared" si="47"/>
        <v>0.10236220472440945</v>
      </c>
      <c r="M240" s="127" t="s">
        <v>544</v>
      </c>
      <c r="N240" s="133">
        <v>45159</v>
      </c>
      <c r="O240" s="54"/>
      <c r="P240" s="54"/>
      <c r="R240" s="37" t="s">
        <v>836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8" ht="12.75" customHeight="1">
      <c r="A241" s="124">
        <v>175</v>
      </c>
      <c r="B241" s="125">
        <v>44613</v>
      </c>
      <c r="C241" s="125"/>
      <c r="D241" s="126" t="s">
        <v>422</v>
      </c>
      <c r="E241" s="127" t="s">
        <v>542</v>
      </c>
      <c r="F241" s="128">
        <v>1255</v>
      </c>
      <c r="G241" s="127"/>
      <c r="H241" s="127">
        <v>1515</v>
      </c>
      <c r="I241" s="129">
        <v>1510</v>
      </c>
      <c r="J241" s="130" t="s">
        <v>626</v>
      </c>
      <c r="K241" s="131">
        <f t="shared" si="46"/>
        <v>260</v>
      </c>
      <c r="L241" s="132">
        <f t="shared" si="47"/>
        <v>0.20717131474103587</v>
      </c>
      <c r="M241" s="127" t="s">
        <v>544</v>
      </c>
      <c r="N241" s="133">
        <v>44834</v>
      </c>
      <c r="O241" s="54"/>
      <c r="P241" s="54"/>
      <c r="R241" s="37" t="s">
        <v>836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8" ht="12.75" customHeight="1">
      <c r="A242" s="250">
        <v>176</v>
      </c>
      <c r="B242" s="241">
        <v>44670</v>
      </c>
      <c r="C242" s="241"/>
      <c r="D242" s="242" t="s">
        <v>508</v>
      </c>
      <c r="E242" s="243" t="s">
        <v>542</v>
      </c>
      <c r="F242" s="244">
        <v>445</v>
      </c>
      <c r="G242" s="244"/>
      <c r="H242" s="244">
        <v>460</v>
      </c>
      <c r="I242" s="244">
        <v>553</v>
      </c>
      <c r="J242" s="245" t="s">
        <v>832</v>
      </c>
      <c r="K242" s="246">
        <f t="shared" ref="K242" si="48">H242-F242</f>
        <v>15</v>
      </c>
      <c r="L242" s="247">
        <f t="shared" ref="L242" si="49">K242/F242</f>
        <v>3.3707865168539325E-2</v>
      </c>
      <c r="M242" s="248" t="s">
        <v>561</v>
      </c>
      <c r="N242" s="249">
        <v>45397</v>
      </c>
      <c r="O242" s="54"/>
      <c r="P242" s="54"/>
      <c r="R242" s="37" t="s">
        <v>836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8" ht="12.75" customHeight="1">
      <c r="A243" s="155">
        <v>177</v>
      </c>
      <c r="B243" s="156">
        <v>44746</v>
      </c>
      <c r="C243" s="156"/>
      <c r="D243" s="157" t="s">
        <v>777</v>
      </c>
      <c r="E243" s="158" t="s">
        <v>542</v>
      </c>
      <c r="F243" s="158">
        <v>207.5</v>
      </c>
      <c r="G243" s="158"/>
      <c r="H243" s="158">
        <v>254</v>
      </c>
      <c r="I243" s="160">
        <v>254</v>
      </c>
      <c r="J243" s="130" t="s">
        <v>626</v>
      </c>
      <c r="K243" s="131">
        <f t="shared" ref="K243:K253" si="50">H243-F243</f>
        <v>46.5</v>
      </c>
      <c r="L243" s="132">
        <f t="shared" ref="L243:L253" si="51">K243/F243</f>
        <v>0.22409638554216868</v>
      </c>
      <c r="M243" s="127" t="s">
        <v>544</v>
      </c>
      <c r="N243" s="133">
        <v>44792</v>
      </c>
      <c r="O243" s="54"/>
      <c r="P243" s="54"/>
      <c r="R243" s="37" t="s">
        <v>836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8" ht="12.75" customHeight="1">
      <c r="A244" s="155">
        <v>178</v>
      </c>
      <c r="B244" s="156">
        <v>44775</v>
      </c>
      <c r="C244" s="156"/>
      <c r="D244" s="157" t="s">
        <v>460</v>
      </c>
      <c r="E244" s="158" t="s">
        <v>542</v>
      </c>
      <c r="F244" s="158">
        <v>31.25</v>
      </c>
      <c r="G244" s="158"/>
      <c r="H244" s="158">
        <v>38.75</v>
      </c>
      <c r="I244" s="160">
        <v>38</v>
      </c>
      <c r="J244" s="130" t="s">
        <v>626</v>
      </c>
      <c r="K244" s="131">
        <f t="shared" si="50"/>
        <v>7.5</v>
      </c>
      <c r="L244" s="132">
        <f t="shared" si="51"/>
        <v>0.24</v>
      </c>
      <c r="M244" s="127" t="s">
        <v>544</v>
      </c>
      <c r="N244" s="133">
        <v>44844</v>
      </c>
      <c r="O244" s="54"/>
      <c r="P244" s="54"/>
      <c r="R244" s="37" t="s">
        <v>836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8" ht="12.75" customHeight="1">
      <c r="A245" s="155">
        <v>179</v>
      </c>
      <c r="B245" s="156">
        <v>44841</v>
      </c>
      <c r="C245" s="156"/>
      <c r="D245" s="157" t="s">
        <v>778</v>
      </c>
      <c r="E245" s="158" t="s">
        <v>542</v>
      </c>
      <c r="F245" s="128">
        <v>665</v>
      </c>
      <c r="G245" s="158"/>
      <c r="H245" s="158">
        <v>807.5</v>
      </c>
      <c r="I245" s="160">
        <v>840</v>
      </c>
      <c r="J245" s="130" t="s">
        <v>776</v>
      </c>
      <c r="K245" s="131">
        <f t="shared" si="50"/>
        <v>142.5</v>
      </c>
      <c r="L245" s="132">
        <f t="shared" si="51"/>
        <v>0.21428571428571427</v>
      </c>
      <c r="M245" s="127" t="s">
        <v>544</v>
      </c>
      <c r="N245" s="133">
        <v>45097</v>
      </c>
      <c r="O245" s="54"/>
      <c r="P245" s="54"/>
      <c r="R245" s="37" t="s">
        <v>836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8" ht="12.75" customHeight="1">
      <c r="A246" s="155">
        <v>180</v>
      </c>
      <c r="B246" s="156">
        <v>44844</v>
      </c>
      <c r="C246" s="156"/>
      <c r="D246" s="157" t="s">
        <v>414</v>
      </c>
      <c r="E246" s="158" t="s">
        <v>542</v>
      </c>
      <c r="F246" s="128">
        <v>227.5</v>
      </c>
      <c r="G246" s="158"/>
      <c r="H246" s="158">
        <v>270</v>
      </c>
      <c r="I246" s="160">
        <v>291</v>
      </c>
      <c r="J246" s="130" t="s">
        <v>803</v>
      </c>
      <c r="K246" s="131">
        <f t="shared" si="50"/>
        <v>42.5</v>
      </c>
      <c r="L246" s="132">
        <f t="shared" si="51"/>
        <v>0.18681318681318682</v>
      </c>
      <c r="M246" s="127" t="s">
        <v>544</v>
      </c>
      <c r="N246" s="133">
        <v>45160</v>
      </c>
      <c r="O246" s="54"/>
      <c r="P246" s="54"/>
      <c r="R246" s="37" t="s">
        <v>836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8" ht="12.75" customHeight="1">
      <c r="A247" s="155">
        <v>181</v>
      </c>
      <c r="B247" s="156">
        <v>44845</v>
      </c>
      <c r="C247" s="156"/>
      <c r="D247" s="157" t="s">
        <v>412</v>
      </c>
      <c r="E247" s="158" t="s">
        <v>542</v>
      </c>
      <c r="F247" s="128">
        <v>555</v>
      </c>
      <c r="G247" s="158"/>
      <c r="H247" s="158">
        <v>700</v>
      </c>
      <c r="I247" s="160">
        <v>765</v>
      </c>
      <c r="J247" s="130" t="s">
        <v>802</v>
      </c>
      <c r="K247" s="131">
        <f t="shared" si="50"/>
        <v>145</v>
      </c>
      <c r="L247" s="132">
        <f t="shared" si="51"/>
        <v>0.26126126126126126</v>
      </c>
      <c r="M247" s="127" t="s">
        <v>544</v>
      </c>
      <c r="N247" s="133">
        <v>45159</v>
      </c>
      <c r="O247" s="54"/>
      <c r="P247" s="54"/>
      <c r="R247" s="37" t="s">
        <v>836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8" ht="12.75" customHeight="1">
      <c r="A248" s="155">
        <v>182</v>
      </c>
      <c r="B248" s="156">
        <v>44981</v>
      </c>
      <c r="C248" s="156"/>
      <c r="D248" s="157" t="s">
        <v>427</v>
      </c>
      <c r="E248" s="158" t="s">
        <v>542</v>
      </c>
      <c r="F248" s="128">
        <v>1675</v>
      </c>
      <c r="G248" s="158"/>
      <c r="H248" s="158">
        <v>2080</v>
      </c>
      <c r="I248" s="160">
        <v>2080</v>
      </c>
      <c r="J248" s="130" t="s">
        <v>626</v>
      </c>
      <c r="K248" s="131">
        <f t="shared" si="50"/>
        <v>405</v>
      </c>
      <c r="L248" s="132">
        <f t="shared" si="51"/>
        <v>0.2417910447761194</v>
      </c>
      <c r="M248" s="127" t="s">
        <v>544</v>
      </c>
      <c r="N248" s="133">
        <v>45119</v>
      </c>
      <c r="O248" s="54"/>
      <c r="P248" s="54"/>
      <c r="R248" s="37" t="s">
        <v>836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8" ht="12.75" customHeight="1">
      <c r="A249" s="155">
        <v>183</v>
      </c>
      <c r="B249" s="156">
        <v>44986</v>
      </c>
      <c r="C249" s="156"/>
      <c r="D249" s="157" t="s">
        <v>460</v>
      </c>
      <c r="E249" s="158" t="s">
        <v>542</v>
      </c>
      <c r="F249" s="128">
        <v>57.5</v>
      </c>
      <c r="G249" s="158"/>
      <c r="H249" s="158">
        <v>120</v>
      </c>
      <c r="I249" s="160">
        <v>120</v>
      </c>
      <c r="J249" s="130" t="s">
        <v>626</v>
      </c>
      <c r="K249" s="131">
        <f t="shared" si="50"/>
        <v>62.5</v>
      </c>
      <c r="L249" s="132">
        <f t="shared" si="51"/>
        <v>1.0869565217391304</v>
      </c>
      <c r="M249" s="127" t="s">
        <v>544</v>
      </c>
      <c r="N249" s="133">
        <v>45049</v>
      </c>
      <c r="O249" s="54"/>
      <c r="P249" s="54"/>
      <c r="R249" s="37" t="s">
        <v>836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8" ht="12.75" customHeight="1">
      <c r="A250" s="155">
        <v>184</v>
      </c>
      <c r="B250" s="156">
        <v>45008</v>
      </c>
      <c r="C250" s="156"/>
      <c r="D250" s="157" t="s">
        <v>474</v>
      </c>
      <c r="E250" s="158" t="s">
        <v>542</v>
      </c>
      <c r="F250" s="128">
        <v>2765</v>
      </c>
      <c r="G250" s="158"/>
      <c r="H250" s="158">
        <v>3547.5</v>
      </c>
      <c r="I250" s="160">
        <v>3523</v>
      </c>
      <c r="J250" s="130" t="s">
        <v>626</v>
      </c>
      <c r="K250" s="131">
        <f t="shared" si="50"/>
        <v>782.5</v>
      </c>
      <c r="L250" s="132">
        <f t="shared" si="51"/>
        <v>0.28300180831826399</v>
      </c>
      <c r="M250" s="127" t="s">
        <v>544</v>
      </c>
      <c r="N250" s="133">
        <v>45177</v>
      </c>
      <c r="O250" s="54"/>
      <c r="P250" s="54"/>
      <c r="R250" s="37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8" ht="12.75" customHeight="1">
      <c r="A251" s="155">
        <v>185</v>
      </c>
      <c r="B251" s="156">
        <v>45027</v>
      </c>
      <c r="C251" s="156"/>
      <c r="D251" s="157" t="s">
        <v>779</v>
      </c>
      <c r="E251" s="158" t="s">
        <v>542</v>
      </c>
      <c r="F251" s="158">
        <v>460</v>
      </c>
      <c r="G251" s="158"/>
      <c r="H251" s="158">
        <v>825</v>
      </c>
      <c r="I251" s="160">
        <v>810</v>
      </c>
      <c r="J251" s="130" t="s">
        <v>626</v>
      </c>
      <c r="K251" s="131">
        <f t="shared" si="50"/>
        <v>365</v>
      </c>
      <c r="L251" s="132">
        <f t="shared" si="51"/>
        <v>0.79347826086956519</v>
      </c>
      <c r="M251" s="127" t="s">
        <v>544</v>
      </c>
      <c r="N251" s="133">
        <v>45155</v>
      </c>
      <c r="O251" s="54"/>
      <c r="P251" s="54"/>
      <c r="R251" s="37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8" ht="12.75" customHeight="1">
      <c r="A252" s="155">
        <v>186</v>
      </c>
      <c r="B252" s="156">
        <v>45050</v>
      </c>
      <c r="C252" s="156"/>
      <c r="D252" s="157" t="s">
        <v>41</v>
      </c>
      <c r="E252" s="158" t="s">
        <v>542</v>
      </c>
      <c r="F252" s="158">
        <v>3630</v>
      </c>
      <c r="G252" s="158"/>
      <c r="H252" s="158">
        <v>5150</v>
      </c>
      <c r="I252" s="160">
        <v>5040</v>
      </c>
      <c r="J252" s="130" t="s">
        <v>626</v>
      </c>
      <c r="K252" s="131">
        <f t="shared" si="50"/>
        <v>1520</v>
      </c>
      <c r="L252" s="132">
        <f t="shared" si="51"/>
        <v>0.41873278236914602</v>
      </c>
      <c r="M252" s="127" t="s">
        <v>544</v>
      </c>
      <c r="N252" s="133">
        <v>45344</v>
      </c>
      <c r="O252" s="54"/>
      <c r="P252" s="54"/>
      <c r="R252" s="37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8" ht="12.75" customHeight="1">
      <c r="A253" s="155">
        <v>187</v>
      </c>
      <c r="B253" s="156">
        <v>45075</v>
      </c>
      <c r="C253" s="156"/>
      <c r="D253" s="157" t="s">
        <v>780</v>
      </c>
      <c r="E253" s="158" t="s">
        <v>542</v>
      </c>
      <c r="F253" s="128">
        <v>585</v>
      </c>
      <c r="G253" s="158"/>
      <c r="H253" s="158">
        <v>732</v>
      </c>
      <c r="I253" s="160">
        <v>732</v>
      </c>
      <c r="J253" s="130" t="s">
        <v>626</v>
      </c>
      <c r="K253" s="131">
        <f t="shared" si="50"/>
        <v>147</v>
      </c>
      <c r="L253" s="132">
        <f t="shared" si="51"/>
        <v>0.25128205128205128</v>
      </c>
      <c r="M253" s="127" t="s">
        <v>544</v>
      </c>
      <c r="N253" s="133">
        <v>45152</v>
      </c>
      <c r="O253" s="54"/>
      <c r="P253" s="54"/>
      <c r="R253" s="37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  <c r="AF253" s="37"/>
      <c r="AG253" s="54"/>
      <c r="AI253" s="37"/>
      <c r="AK253" s="37"/>
      <c r="AL253" s="54"/>
    </row>
    <row r="254" spans="1:38" ht="12.75" customHeight="1">
      <c r="A254" s="155">
        <v>188</v>
      </c>
      <c r="B254" s="156">
        <v>45078</v>
      </c>
      <c r="C254" s="156"/>
      <c r="D254" s="157" t="s">
        <v>498</v>
      </c>
      <c r="E254" s="158" t="s">
        <v>542</v>
      </c>
      <c r="F254" s="128">
        <v>3310</v>
      </c>
      <c r="G254" s="158"/>
      <c r="H254" s="158">
        <v>4300</v>
      </c>
      <c r="I254" s="160">
        <v>4300</v>
      </c>
      <c r="J254" s="130" t="s">
        <v>626</v>
      </c>
      <c r="K254" s="131">
        <f t="shared" ref="K254" si="52">H254-F254</f>
        <v>990</v>
      </c>
      <c r="L254" s="132">
        <f t="shared" ref="L254" si="53">K254/F254</f>
        <v>0.29909365558912387</v>
      </c>
      <c r="M254" s="127" t="s">
        <v>544</v>
      </c>
      <c r="N254" s="133">
        <v>45436</v>
      </c>
      <c r="O254" s="54"/>
      <c r="P254" s="54"/>
      <c r="R254" s="37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  <c r="AF254" s="37"/>
      <c r="AG254" s="54"/>
      <c r="AI254" s="37"/>
      <c r="AK254" s="37"/>
      <c r="AL254" s="54"/>
    </row>
    <row r="255" spans="1:38" ht="12.75" customHeight="1">
      <c r="A255" s="155">
        <v>189</v>
      </c>
      <c r="B255" s="156">
        <v>45103</v>
      </c>
      <c r="C255" s="156"/>
      <c r="D255" s="157" t="s">
        <v>798</v>
      </c>
      <c r="E255" s="158" t="s">
        <v>542</v>
      </c>
      <c r="F255" s="128">
        <v>282.5</v>
      </c>
      <c r="G255" s="158"/>
      <c r="H255" s="158">
        <v>383</v>
      </c>
      <c r="I255" s="160">
        <v>383</v>
      </c>
      <c r="J255" s="130" t="s">
        <v>626</v>
      </c>
      <c r="K255" s="131">
        <f t="shared" ref="K255:K265" si="54">H255-F255</f>
        <v>100.5</v>
      </c>
      <c r="L255" s="132">
        <f t="shared" ref="L255:L265" si="55">K255/F255</f>
        <v>0.35575221238938054</v>
      </c>
      <c r="M255" s="127" t="s">
        <v>544</v>
      </c>
      <c r="N255" s="133">
        <v>45265</v>
      </c>
      <c r="O255" s="54"/>
      <c r="P255" s="54"/>
      <c r="R255" s="37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  <c r="AF255" s="37"/>
      <c r="AG255" s="54"/>
      <c r="AI255" s="37"/>
      <c r="AK255" s="37"/>
      <c r="AL255" s="54"/>
    </row>
    <row r="256" spans="1:38" ht="12.75" customHeight="1">
      <c r="A256" s="155">
        <v>190</v>
      </c>
      <c r="B256" s="156">
        <v>45120</v>
      </c>
      <c r="C256" s="156"/>
      <c r="D256" s="157" t="s">
        <v>497</v>
      </c>
      <c r="E256" s="158" t="s">
        <v>542</v>
      </c>
      <c r="F256" s="128">
        <v>2312.5</v>
      </c>
      <c r="G256" s="158"/>
      <c r="H256" s="158">
        <v>2935</v>
      </c>
      <c r="I256" s="160">
        <v>2935</v>
      </c>
      <c r="J256" s="130" t="s">
        <v>626</v>
      </c>
      <c r="K256" s="131">
        <f t="shared" si="54"/>
        <v>622.5</v>
      </c>
      <c r="L256" s="132">
        <f t="shared" si="55"/>
        <v>0.26918918918918922</v>
      </c>
      <c r="M256" s="127" t="s">
        <v>544</v>
      </c>
      <c r="N256" s="133">
        <v>45177</v>
      </c>
      <c r="O256" s="54"/>
      <c r="P256" s="54"/>
      <c r="R256" s="37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  <c r="AF256" s="37"/>
      <c r="AG256" s="54"/>
      <c r="AI256" s="37"/>
      <c r="AK256" s="37"/>
      <c r="AL256" s="54"/>
    </row>
    <row r="257" spans="1:38" ht="12.75" customHeight="1">
      <c r="A257" s="155">
        <v>191</v>
      </c>
      <c r="B257" s="156">
        <v>45125</v>
      </c>
      <c r="C257" s="156"/>
      <c r="D257" s="157" t="s">
        <v>198</v>
      </c>
      <c r="E257" s="158" t="s">
        <v>542</v>
      </c>
      <c r="F257" s="128">
        <v>3980</v>
      </c>
      <c r="G257" s="158"/>
      <c r="H257" s="158">
        <v>4895</v>
      </c>
      <c r="I257" s="160">
        <v>4895</v>
      </c>
      <c r="J257" s="130" t="s">
        <v>626</v>
      </c>
      <c r="K257" s="131">
        <f t="shared" si="54"/>
        <v>915</v>
      </c>
      <c r="L257" s="132">
        <f t="shared" si="55"/>
        <v>0.22989949748743718</v>
      </c>
      <c r="M257" s="127" t="s">
        <v>544</v>
      </c>
      <c r="N257" s="133">
        <v>45155</v>
      </c>
      <c r="O257" s="54"/>
      <c r="P257" s="54"/>
      <c r="R257" s="37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  <c r="AG257" s="54"/>
      <c r="AI257" s="37"/>
      <c r="AL257" s="54"/>
    </row>
    <row r="258" spans="1:38" ht="12.75" customHeight="1">
      <c r="A258" s="155">
        <v>192</v>
      </c>
      <c r="B258" s="156">
        <v>45145</v>
      </c>
      <c r="C258" s="156"/>
      <c r="D258" s="157" t="s">
        <v>800</v>
      </c>
      <c r="E258" s="158" t="s">
        <v>542</v>
      </c>
      <c r="F258" s="128">
        <v>565</v>
      </c>
      <c r="G258" s="158"/>
      <c r="H258" s="158">
        <v>725</v>
      </c>
      <c r="I258" s="160">
        <v>725</v>
      </c>
      <c r="J258" s="130" t="s">
        <v>626</v>
      </c>
      <c r="K258" s="131">
        <f t="shared" si="54"/>
        <v>160</v>
      </c>
      <c r="L258" s="132">
        <f t="shared" si="55"/>
        <v>0.2831858407079646</v>
      </c>
      <c r="M258" s="127" t="s">
        <v>544</v>
      </c>
      <c r="N258" s="133">
        <v>45169</v>
      </c>
      <c r="O258" s="54"/>
      <c r="P258" s="54"/>
      <c r="R258" s="37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  <c r="AG258" s="54"/>
      <c r="AI258" s="37"/>
      <c r="AL258" s="54"/>
    </row>
    <row r="259" spans="1:38" ht="12.75" customHeight="1">
      <c r="A259" s="224">
        <v>193</v>
      </c>
      <c r="B259" s="225">
        <v>45167</v>
      </c>
      <c r="C259" s="225"/>
      <c r="D259" s="226" t="s">
        <v>804</v>
      </c>
      <c r="E259" s="227" t="s">
        <v>542</v>
      </c>
      <c r="F259" s="128">
        <v>700</v>
      </c>
      <c r="G259" s="227"/>
      <c r="H259" s="227">
        <v>950</v>
      </c>
      <c r="I259" s="228">
        <v>950</v>
      </c>
      <c r="J259" s="229" t="s">
        <v>626</v>
      </c>
      <c r="K259" s="131">
        <f t="shared" si="54"/>
        <v>250</v>
      </c>
      <c r="L259" s="132">
        <f t="shared" si="55"/>
        <v>0.35714285714285715</v>
      </c>
      <c r="M259" s="127" t="s">
        <v>544</v>
      </c>
      <c r="N259" s="133">
        <v>45261</v>
      </c>
      <c r="O259" s="54"/>
      <c r="P259" s="54"/>
      <c r="R259" s="37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G259" s="54"/>
      <c r="AI259" s="37"/>
      <c r="AL259" s="54"/>
    </row>
    <row r="260" spans="1:38" ht="12.75" customHeight="1">
      <c r="A260" s="224">
        <v>194</v>
      </c>
      <c r="B260" s="225">
        <v>45184</v>
      </c>
      <c r="C260" s="225"/>
      <c r="D260" s="226" t="s">
        <v>500</v>
      </c>
      <c r="E260" s="227" t="s">
        <v>542</v>
      </c>
      <c r="F260" s="128">
        <v>372.5</v>
      </c>
      <c r="G260" s="227"/>
      <c r="H260" s="227">
        <v>480</v>
      </c>
      <c r="I260" s="228">
        <v>480</v>
      </c>
      <c r="J260" s="229" t="s">
        <v>626</v>
      </c>
      <c r="K260" s="131">
        <f t="shared" si="54"/>
        <v>107.5</v>
      </c>
      <c r="L260" s="132">
        <f t="shared" si="55"/>
        <v>0.28859060402684567</v>
      </c>
      <c r="M260" s="127" t="s">
        <v>544</v>
      </c>
      <c r="N260" s="133">
        <v>45523</v>
      </c>
      <c r="O260" s="54"/>
      <c r="P260" s="54"/>
      <c r="R260" s="37" t="s">
        <v>838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G260" s="54"/>
      <c r="AI260" s="37"/>
      <c r="AL260" s="54"/>
    </row>
    <row r="261" spans="1:38" ht="12.75" customHeight="1">
      <c r="A261" s="224">
        <v>195</v>
      </c>
      <c r="B261" s="225">
        <v>45203</v>
      </c>
      <c r="C261" s="225"/>
      <c r="D261" s="226" t="s">
        <v>171</v>
      </c>
      <c r="E261" s="227" t="s">
        <v>542</v>
      </c>
      <c r="F261" s="128">
        <v>992.5</v>
      </c>
      <c r="G261" s="227"/>
      <c r="H261" s="227">
        <v>1198</v>
      </c>
      <c r="I261" s="228">
        <v>1198</v>
      </c>
      <c r="J261" s="229" t="s">
        <v>626</v>
      </c>
      <c r="K261" s="131">
        <f t="shared" si="54"/>
        <v>205.5</v>
      </c>
      <c r="L261" s="132">
        <f t="shared" si="55"/>
        <v>0.2070528967254408</v>
      </c>
      <c r="M261" s="127" t="s">
        <v>544</v>
      </c>
      <c r="N261" s="133">
        <v>45392</v>
      </c>
      <c r="O261" s="54"/>
      <c r="P261" s="54"/>
      <c r="R261" s="37" t="s">
        <v>838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G261" s="54"/>
      <c r="AI261" s="37"/>
      <c r="AL261" s="54"/>
    </row>
    <row r="262" spans="1:38" ht="12.75" customHeight="1">
      <c r="A262" s="224">
        <v>196</v>
      </c>
      <c r="B262" s="225">
        <v>45216</v>
      </c>
      <c r="C262" s="225"/>
      <c r="D262" s="226" t="s">
        <v>104</v>
      </c>
      <c r="E262" s="227" t="s">
        <v>542</v>
      </c>
      <c r="F262" s="128">
        <v>5425</v>
      </c>
      <c r="G262" s="227"/>
      <c r="H262" s="227">
        <v>6880</v>
      </c>
      <c r="I262" s="228">
        <v>6870</v>
      </c>
      <c r="J262" s="229" t="s">
        <v>626</v>
      </c>
      <c r="K262" s="131">
        <f t="shared" si="54"/>
        <v>1455</v>
      </c>
      <c r="L262" s="132">
        <f t="shared" si="55"/>
        <v>0.26820276497695855</v>
      </c>
      <c r="M262" s="127" t="s">
        <v>544</v>
      </c>
      <c r="N262" s="133">
        <v>45342</v>
      </c>
      <c r="O262" s="54"/>
      <c r="P262" s="54"/>
      <c r="R262" s="37" t="s">
        <v>838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G262" s="54"/>
      <c r="AI262" s="37"/>
      <c r="AL262" s="54"/>
    </row>
    <row r="263" spans="1:38" ht="12.75" customHeight="1">
      <c r="A263" s="224">
        <v>197</v>
      </c>
      <c r="B263" s="225">
        <v>45216</v>
      </c>
      <c r="C263" s="225"/>
      <c r="D263" s="226" t="s">
        <v>805</v>
      </c>
      <c r="E263" s="227" t="s">
        <v>542</v>
      </c>
      <c r="F263" s="128">
        <v>1090</v>
      </c>
      <c r="G263" s="227"/>
      <c r="H263" s="227">
        <v>1415</v>
      </c>
      <c r="I263" s="228">
        <v>1415</v>
      </c>
      <c r="J263" s="229" t="s">
        <v>626</v>
      </c>
      <c r="K263" s="131">
        <f t="shared" si="54"/>
        <v>325</v>
      </c>
      <c r="L263" s="132">
        <f t="shared" si="55"/>
        <v>0.29816513761467889</v>
      </c>
      <c r="M263" s="127" t="s">
        <v>544</v>
      </c>
      <c r="N263" s="133">
        <v>45282</v>
      </c>
      <c r="O263" s="54"/>
      <c r="P263" s="54"/>
      <c r="R263" s="37" t="s">
        <v>838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224">
        <v>198</v>
      </c>
      <c r="B264" s="225">
        <v>45236</v>
      </c>
      <c r="C264" s="225"/>
      <c r="D264" s="226" t="s">
        <v>808</v>
      </c>
      <c r="E264" s="227" t="s">
        <v>542</v>
      </c>
      <c r="F264" s="128">
        <v>1270</v>
      </c>
      <c r="G264" s="227"/>
      <c r="H264" s="227">
        <v>1613</v>
      </c>
      <c r="I264" s="228">
        <v>1613</v>
      </c>
      <c r="J264" s="229" t="s">
        <v>626</v>
      </c>
      <c r="K264" s="131">
        <f t="shared" si="54"/>
        <v>343</v>
      </c>
      <c r="L264" s="132">
        <f t="shared" si="55"/>
        <v>0.27007874015748029</v>
      </c>
      <c r="M264" s="127" t="s">
        <v>544</v>
      </c>
      <c r="N264" s="133">
        <v>45246</v>
      </c>
      <c r="O264" s="54"/>
      <c r="P264" s="54"/>
      <c r="R264" s="37" t="s">
        <v>838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224">
        <v>199</v>
      </c>
      <c r="B265" s="225">
        <v>45251</v>
      </c>
      <c r="C265" s="225"/>
      <c r="D265" s="226" t="s">
        <v>809</v>
      </c>
      <c r="E265" s="227" t="s">
        <v>542</v>
      </c>
      <c r="F265" s="128">
        <v>807.5</v>
      </c>
      <c r="G265" s="227"/>
      <c r="H265" s="227">
        <v>1490</v>
      </c>
      <c r="I265" s="228">
        <v>1490</v>
      </c>
      <c r="J265" s="229" t="s">
        <v>626</v>
      </c>
      <c r="K265" s="131">
        <f t="shared" si="54"/>
        <v>682.5</v>
      </c>
      <c r="L265" s="132">
        <f t="shared" si="55"/>
        <v>0.84520123839009287</v>
      </c>
      <c r="M265" s="127" t="s">
        <v>544</v>
      </c>
      <c r="N265" s="133">
        <v>45479</v>
      </c>
      <c r="O265" s="54"/>
      <c r="P265" s="54"/>
      <c r="R265" s="37" t="s">
        <v>838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173">
        <v>200</v>
      </c>
      <c r="B266" s="174">
        <v>45254</v>
      </c>
      <c r="C266" s="53"/>
      <c r="D266" s="53" t="s">
        <v>808</v>
      </c>
      <c r="E266" s="175" t="s">
        <v>542</v>
      </c>
      <c r="F266" s="51" t="s">
        <v>810</v>
      </c>
      <c r="G266" s="51"/>
      <c r="H266" s="51"/>
      <c r="I266" s="51">
        <v>1806</v>
      </c>
      <c r="J266" s="51" t="s">
        <v>543</v>
      </c>
      <c r="K266" s="51"/>
      <c r="L266" s="51"/>
      <c r="M266" s="51"/>
      <c r="N266" s="51"/>
      <c r="O266" s="54"/>
      <c r="P266" s="54"/>
      <c r="R266" s="37" t="s">
        <v>838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224">
        <v>201</v>
      </c>
      <c r="B267" s="225">
        <v>45265</v>
      </c>
      <c r="C267" s="225"/>
      <c r="D267" s="226" t="s">
        <v>501</v>
      </c>
      <c r="E267" s="227" t="s">
        <v>542</v>
      </c>
      <c r="F267" s="128">
        <v>435</v>
      </c>
      <c r="G267" s="227"/>
      <c r="H267" s="227">
        <v>558</v>
      </c>
      <c r="I267" s="228">
        <v>558</v>
      </c>
      <c r="J267" s="229" t="s">
        <v>626</v>
      </c>
      <c r="K267" s="131">
        <f>H267-F267</f>
        <v>123</v>
      </c>
      <c r="L267" s="132">
        <f>K267/F267</f>
        <v>0.28275862068965518</v>
      </c>
      <c r="M267" s="127" t="s">
        <v>544</v>
      </c>
      <c r="N267" s="133">
        <v>45378</v>
      </c>
      <c r="O267" s="54"/>
      <c r="P267" s="54"/>
      <c r="R267" s="37" t="s">
        <v>838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24">
        <v>202</v>
      </c>
      <c r="B268" s="225">
        <v>45272</v>
      </c>
      <c r="C268" s="225"/>
      <c r="D268" s="226" t="s">
        <v>811</v>
      </c>
      <c r="E268" s="227" t="s">
        <v>542</v>
      </c>
      <c r="F268" s="128">
        <v>4225</v>
      </c>
      <c r="G268" s="227"/>
      <c r="H268" s="227">
        <v>5512</v>
      </c>
      <c r="I268" s="228">
        <v>5512</v>
      </c>
      <c r="J268" s="229" t="s">
        <v>626</v>
      </c>
      <c r="K268" s="131">
        <f>H268-F268</f>
        <v>1287</v>
      </c>
      <c r="L268" s="132">
        <f>K268/F268</f>
        <v>0.30461538461538462</v>
      </c>
      <c r="M268" s="127" t="s">
        <v>544</v>
      </c>
      <c r="N268" s="133">
        <v>45329</v>
      </c>
      <c r="O268" s="54"/>
      <c r="P268" s="54"/>
      <c r="R268" s="37" t="s">
        <v>838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224">
        <v>203</v>
      </c>
      <c r="B269" s="225">
        <v>45292</v>
      </c>
      <c r="C269" s="225"/>
      <c r="D269" s="226" t="s">
        <v>308</v>
      </c>
      <c r="E269" s="227" t="s">
        <v>542</v>
      </c>
      <c r="F269" s="128">
        <v>3670</v>
      </c>
      <c r="G269" s="227"/>
      <c r="H269" s="227">
        <v>4909</v>
      </c>
      <c r="I269" s="228">
        <v>4909</v>
      </c>
      <c r="J269" s="229" t="s">
        <v>626</v>
      </c>
      <c r="K269" s="131">
        <f>H269-F269</f>
        <v>1239</v>
      </c>
      <c r="L269" s="132">
        <f>K269/F269</f>
        <v>0.33760217983651225</v>
      </c>
      <c r="M269" s="127" t="s">
        <v>544</v>
      </c>
      <c r="N269" s="133">
        <v>45516</v>
      </c>
      <c r="O269" s="54"/>
      <c r="P269" s="54"/>
      <c r="R269" s="37" t="s">
        <v>838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224">
        <v>204</v>
      </c>
      <c r="B270" s="225">
        <v>45294</v>
      </c>
      <c r="C270" s="225"/>
      <c r="D270" s="226" t="s">
        <v>499</v>
      </c>
      <c r="E270" s="227" t="s">
        <v>542</v>
      </c>
      <c r="F270" s="128">
        <v>830</v>
      </c>
      <c r="G270" s="227"/>
      <c r="H270" s="227">
        <v>1205</v>
      </c>
      <c r="I270" s="228">
        <v>1080</v>
      </c>
      <c r="J270" s="229" t="s">
        <v>626</v>
      </c>
      <c r="K270" s="131">
        <f>H270-F270</f>
        <v>375</v>
      </c>
      <c r="L270" s="132">
        <f>K270/F270</f>
        <v>0.45180722891566266</v>
      </c>
      <c r="M270" s="127" t="s">
        <v>544</v>
      </c>
      <c r="N270" s="133">
        <v>45526</v>
      </c>
      <c r="O270" s="54"/>
      <c r="P270" s="54"/>
      <c r="R270" s="37" t="s">
        <v>838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173">
        <v>205</v>
      </c>
      <c r="B271" s="174">
        <v>45315</v>
      </c>
      <c r="C271" s="53"/>
      <c r="D271" s="53" t="s">
        <v>309</v>
      </c>
      <c r="E271" s="175" t="s">
        <v>542</v>
      </c>
      <c r="F271" s="51" t="s">
        <v>813</v>
      </c>
      <c r="G271" s="51"/>
      <c r="H271" s="51"/>
      <c r="I271" s="51">
        <v>2077</v>
      </c>
      <c r="J271" s="51" t="s">
        <v>543</v>
      </c>
      <c r="K271" s="51"/>
      <c r="L271" s="51"/>
      <c r="M271" s="51"/>
      <c r="N271" s="51"/>
      <c r="O271" s="54"/>
      <c r="P271" s="54"/>
      <c r="R271" s="37" t="s">
        <v>838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173">
        <v>206</v>
      </c>
      <c r="B272" s="174">
        <v>45320</v>
      </c>
      <c r="C272" s="53"/>
      <c r="D272" s="53" t="s">
        <v>814</v>
      </c>
      <c r="E272" s="175" t="s">
        <v>542</v>
      </c>
      <c r="F272" s="51" t="s">
        <v>815</v>
      </c>
      <c r="G272" s="51"/>
      <c r="H272" s="51"/>
      <c r="I272" s="51">
        <v>2906</v>
      </c>
      <c r="J272" s="51" t="s">
        <v>543</v>
      </c>
      <c r="K272" s="51"/>
      <c r="L272" s="51"/>
      <c r="M272" s="51"/>
      <c r="N272" s="51"/>
      <c r="O272" s="54"/>
      <c r="P272" s="54"/>
      <c r="R272" s="37" t="s">
        <v>838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224">
        <v>207</v>
      </c>
      <c r="B273" s="225">
        <v>45331</v>
      </c>
      <c r="C273" s="225"/>
      <c r="D273" s="226" t="s">
        <v>497</v>
      </c>
      <c r="E273" s="227" t="s">
        <v>542</v>
      </c>
      <c r="F273" s="128">
        <v>3270</v>
      </c>
      <c r="G273" s="227"/>
      <c r="H273" s="227">
        <v>4096</v>
      </c>
      <c r="I273" s="228">
        <v>4096</v>
      </c>
      <c r="J273" s="229" t="s">
        <v>626</v>
      </c>
      <c r="K273" s="131">
        <f>H273-F273</f>
        <v>826</v>
      </c>
      <c r="L273" s="132">
        <f>K273/F273</f>
        <v>0.25259938837920487</v>
      </c>
      <c r="M273" s="127" t="s">
        <v>544</v>
      </c>
      <c r="N273" s="133">
        <v>45377</v>
      </c>
      <c r="O273" s="54"/>
      <c r="P273" s="54"/>
      <c r="R273" s="37" t="s">
        <v>839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173">
        <v>208</v>
      </c>
      <c r="B274" s="174">
        <v>45345</v>
      </c>
      <c r="C274" s="53"/>
      <c r="D274" s="53" t="s">
        <v>59</v>
      </c>
      <c r="E274" s="175" t="s">
        <v>542</v>
      </c>
      <c r="F274" s="51" t="s">
        <v>830</v>
      </c>
      <c r="G274" s="51"/>
      <c r="H274" s="51"/>
      <c r="I274" s="51">
        <v>2627</v>
      </c>
      <c r="J274" s="51" t="s">
        <v>543</v>
      </c>
      <c r="K274" s="51"/>
      <c r="L274" s="51"/>
      <c r="M274" s="51"/>
      <c r="N274" s="53"/>
      <c r="O274" s="54"/>
      <c r="P274" s="54"/>
      <c r="R274" s="37" t="s">
        <v>839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224">
        <v>209</v>
      </c>
      <c r="B275" s="225">
        <v>45356</v>
      </c>
      <c r="C275" s="225"/>
      <c r="D275" s="226" t="s">
        <v>804</v>
      </c>
      <c r="E275" s="227" t="s">
        <v>542</v>
      </c>
      <c r="F275" s="128">
        <v>925</v>
      </c>
      <c r="G275" s="227"/>
      <c r="H275" s="227">
        <v>1170</v>
      </c>
      <c r="I275" s="228">
        <v>1170</v>
      </c>
      <c r="J275" s="229" t="s">
        <v>626</v>
      </c>
      <c r="K275" s="131">
        <f t="shared" ref="K275:K281" si="56">H275-F275</f>
        <v>245</v>
      </c>
      <c r="L275" s="132">
        <f t="shared" ref="L275:L281" si="57">K275/F275</f>
        <v>0.26486486486486488</v>
      </c>
      <c r="M275" s="127" t="s">
        <v>544</v>
      </c>
      <c r="N275" s="133">
        <v>45435</v>
      </c>
      <c r="O275" s="54"/>
      <c r="P275" s="54"/>
      <c r="R275" s="37" t="s">
        <v>838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224">
        <v>210</v>
      </c>
      <c r="B276" s="225">
        <v>45372</v>
      </c>
      <c r="C276" s="225"/>
      <c r="D276" s="226" t="s">
        <v>474</v>
      </c>
      <c r="E276" s="227" t="s">
        <v>542</v>
      </c>
      <c r="F276" s="128">
        <v>2910</v>
      </c>
      <c r="G276" s="227"/>
      <c r="H276" s="227">
        <v>3696</v>
      </c>
      <c r="I276" s="228">
        <v>3696</v>
      </c>
      <c r="J276" s="229" t="s">
        <v>626</v>
      </c>
      <c r="K276" s="131">
        <f t="shared" si="56"/>
        <v>786</v>
      </c>
      <c r="L276" s="132">
        <f t="shared" si="57"/>
        <v>0.27010309278350514</v>
      </c>
      <c r="M276" s="127" t="s">
        <v>544</v>
      </c>
      <c r="N276" s="133">
        <v>45412</v>
      </c>
      <c r="O276" s="54"/>
      <c r="P276" s="54"/>
      <c r="R276" s="37" t="s">
        <v>839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224">
        <v>211</v>
      </c>
      <c r="B277" s="225">
        <v>45387</v>
      </c>
      <c r="C277" s="225"/>
      <c r="D277" s="226" t="s">
        <v>503</v>
      </c>
      <c r="E277" s="227" t="s">
        <v>542</v>
      </c>
      <c r="F277" s="128">
        <v>735</v>
      </c>
      <c r="G277" s="227"/>
      <c r="H277" s="227">
        <v>938</v>
      </c>
      <c r="I277" s="228">
        <v>938</v>
      </c>
      <c r="J277" s="229" t="s">
        <v>626</v>
      </c>
      <c r="K277" s="131">
        <f t="shared" si="56"/>
        <v>203</v>
      </c>
      <c r="L277" s="132">
        <f t="shared" si="57"/>
        <v>0.27619047619047621</v>
      </c>
      <c r="M277" s="127" t="s">
        <v>544</v>
      </c>
      <c r="N277" s="133">
        <v>45449</v>
      </c>
      <c r="O277" s="54"/>
      <c r="P277" s="54"/>
      <c r="R277" s="37" t="s">
        <v>838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224">
        <v>212</v>
      </c>
      <c r="B278" s="225">
        <v>45407</v>
      </c>
      <c r="C278" s="225"/>
      <c r="D278" s="226" t="s">
        <v>805</v>
      </c>
      <c r="E278" s="227" t="s">
        <v>542</v>
      </c>
      <c r="F278" s="128">
        <v>1325</v>
      </c>
      <c r="G278" s="227"/>
      <c r="H278" s="227">
        <v>1675</v>
      </c>
      <c r="I278" s="228">
        <v>1675</v>
      </c>
      <c r="J278" s="229" t="s">
        <v>626</v>
      </c>
      <c r="K278" s="131">
        <f t="shared" si="56"/>
        <v>350</v>
      </c>
      <c r="L278" s="132">
        <f t="shared" si="57"/>
        <v>0.26415094339622641</v>
      </c>
      <c r="M278" s="127" t="s">
        <v>544</v>
      </c>
      <c r="N278" s="133">
        <v>45523</v>
      </c>
      <c r="O278" s="54"/>
      <c r="P278" s="54"/>
      <c r="R278" s="37" t="s">
        <v>839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224">
        <v>213</v>
      </c>
      <c r="B279" s="225">
        <v>45426</v>
      </c>
      <c r="C279" s="225"/>
      <c r="D279" s="226" t="s">
        <v>783</v>
      </c>
      <c r="E279" s="227" t="s">
        <v>542</v>
      </c>
      <c r="F279" s="128">
        <v>485</v>
      </c>
      <c r="G279" s="227"/>
      <c r="H279" s="227">
        <v>617</v>
      </c>
      <c r="I279" s="228">
        <v>617</v>
      </c>
      <c r="J279" s="229" t="s">
        <v>626</v>
      </c>
      <c r="K279" s="131">
        <f t="shared" si="56"/>
        <v>132</v>
      </c>
      <c r="L279" s="132">
        <f t="shared" si="57"/>
        <v>0.27216494845360822</v>
      </c>
      <c r="M279" s="127" t="s">
        <v>544</v>
      </c>
      <c r="N279" s="133">
        <v>45481</v>
      </c>
      <c r="O279" s="54"/>
      <c r="P279" s="54"/>
      <c r="R279" s="37" t="s">
        <v>838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224">
        <v>214</v>
      </c>
      <c r="B280" s="225">
        <v>45448</v>
      </c>
      <c r="C280" s="225"/>
      <c r="D280" s="226" t="s">
        <v>730</v>
      </c>
      <c r="E280" s="227" t="s">
        <v>542</v>
      </c>
      <c r="F280" s="128">
        <v>385</v>
      </c>
      <c r="G280" s="227"/>
      <c r="H280" s="227">
        <v>505</v>
      </c>
      <c r="I280" s="228">
        <v>505</v>
      </c>
      <c r="J280" s="229" t="s">
        <v>626</v>
      </c>
      <c r="K280" s="131">
        <f t="shared" si="56"/>
        <v>120</v>
      </c>
      <c r="L280" s="132">
        <f t="shared" si="57"/>
        <v>0.31168831168831168</v>
      </c>
      <c r="M280" s="127" t="s">
        <v>544</v>
      </c>
      <c r="N280" s="133">
        <v>45469</v>
      </c>
      <c r="O280" s="54"/>
      <c r="P280" s="54"/>
      <c r="R280" s="37" t="s">
        <v>839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2.75" customHeight="1">
      <c r="A281" s="224">
        <v>215</v>
      </c>
      <c r="B281" s="225">
        <v>45464</v>
      </c>
      <c r="C281" s="225"/>
      <c r="D281" s="226" t="s">
        <v>878</v>
      </c>
      <c r="E281" s="227" t="s">
        <v>542</v>
      </c>
      <c r="F281" s="128">
        <v>321</v>
      </c>
      <c r="G281" s="227"/>
      <c r="H281" s="227">
        <v>440</v>
      </c>
      <c r="I281" s="228">
        <v>412</v>
      </c>
      <c r="J281" s="229" t="s">
        <v>626</v>
      </c>
      <c r="K281" s="131">
        <f t="shared" si="56"/>
        <v>119</v>
      </c>
      <c r="L281" s="132">
        <f t="shared" si="57"/>
        <v>0.37071651090342678</v>
      </c>
      <c r="M281" s="127" t="s">
        <v>544</v>
      </c>
      <c r="N281" s="133">
        <v>45498</v>
      </c>
      <c r="O281" s="54"/>
      <c r="P281" s="54"/>
      <c r="R281" s="37" t="s">
        <v>839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2.75" customHeight="1">
      <c r="A282" s="224">
        <v>216</v>
      </c>
      <c r="B282" s="225">
        <v>45475</v>
      </c>
      <c r="C282" s="225"/>
      <c r="D282" s="226" t="s">
        <v>876</v>
      </c>
      <c r="E282" s="227" t="s">
        <v>542</v>
      </c>
      <c r="F282" s="128">
        <v>325</v>
      </c>
      <c r="G282" s="227"/>
      <c r="H282" s="227">
        <v>426</v>
      </c>
      <c r="I282" s="228">
        <v>426</v>
      </c>
      <c r="J282" s="229" t="s">
        <v>626</v>
      </c>
      <c r="K282" s="131">
        <f t="shared" ref="K282" si="58">H282-F282</f>
        <v>101</v>
      </c>
      <c r="L282" s="132">
        <f t="shared" ref="L282" si="59">K282/F282</f>
        <v>0.31076923076923074</v>
      </c>
      <c r="M282" s="127" t="s">
        <v>544</v>
      </c>
      <c r="N282" s="133">
        <v>45540</v>
      </c>
      <c r="O282" s="54"/>
      <c r="P282" s="54"/>
      <c r="R282" s="37" t="s">
        <v>838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303">
        <v>217</v>
      </c>
      <c r="B283" s="306">
        <v>45504</v>
      </c>
      <c r="C283" s="304"/>
      <c r="D283" s="53" t="s">
        <v>884</v>
      </c>
      <c r="E283" s="175" t="s">
        <v>542</v>
      </c>
      <c r="F283" s="51" t="s">
        <v>885</v>
      </c>
      <c r="G283" s="51"/>
      <c r="H283" s="51"/>
      <c r="I283" s="51">
        <v>1765</v>
      </c>
      <c r="J283" s="51" t="s">
        <v>543</v>
      </c>
      <c r="K283" s="51"/>
      <c r="L283" s="51"/>
      <c r="M283" s="51"/>
      <c r="N283" s="53"/>
      <c r="O283" s="54"/>
      <c r="P283" s="54"/>
      <c r="R283" s="37" t="s">
        <v>839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303">
        <v>218</v>
      </c>
      <c r="B284" s="306">
        <v>45526</v>
      </c>
      <c r="C284" s="304"/>
      <c r="D284" s="53" t="s">
        <v>783</v>
      </c>
      <c r="E284" s="175" t="s">
        <v>542</v>
      </c>
      <c r="F284" s="51" t="s">
        <v>904</v>
      </c>
      <c r="G284" s="51"/>
      <c r="H284" s="51"/>
      <c r="I284" s="51">
        <v>698</v>
      </c>
      <c r="J284" s="51" t="s">
        <v>543</v>
      </c>
      <c r="K284" s="51"/>
      <c r="L284" s="51"/>
      <c r="M284" s="51"/>
      <c r="N284" s="53"/>
      <c r="O284" s="54"/>
      <c r="P284" s="54"/>
      <c r="R284" s="37"/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G284" s="54"/>
      <c r="AI284" s="37"/>
      <c r="AL284" s="54"/>
    </row>
    <row r="285" spans="1:38" ht="12.75" customHeight="1">
      <c r="A285" s="305">
        <v>219</v>
      </c>
      <c r="B285" s="306">
        <v>45527</v>
      </c>
      <c r="C285" s="304"/>
      <c r="D285" s="53" t="s">
        <v>902</v>
      </c>
      <c r="E285" s="175" t="s">
        <v>542</v>
      </c>
      <c r="F285" s="51" t="s">
        <v>903</v>
      </c>
      <c r="G285" s="51"/>
      <c r="H285" s="51"/>
      <c r="I285" s="51">
        <v>2894</v>
      </c>
      <c r="J285" s="51" t="s">
        <v>543</v>
      </c>
      <c r="K285" s="51"/>
      <c r="L285" s="51"/>
      <c r="M285" s="51"/>
      <c r="N285" s="53"/>
      <c r="O285" s="54"/>
      <c r="P285" s="54"/>
      <c r="R285" s="37"/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G285" s="54"/>
      <c r="AI285" s="37"/>
      <c r="AL285" s="54"/>
    </row>
    <row r="286" spans="1:38" ht="12.75" customHeight="1">
      <c r="A286" s="305"/>
      <c r="B286" s="306"/>
      <c r="C286" s="304"/>
      <c r="D286" s="53"/>
      <c r="E286" s="175"/>
      <c r="F286" s="51"/>
      <c r="G286" s="51"/>
      <c r="H286" s="51"/>
      <c r="I286" s="51"/>
      <c r="J286" s="51"/>
      <c r="K286" s="51"/>
      <c r="L286" s="51"/>
      <c r="M286" s="51"/>
      <c r="N286" s="53"/>
      <c r="O286" s="54"/>
      <c r="P286" s="54"/>
      <c r="R286" s="37"/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5" customHeight="1">
      <c r="A287" s="305"/>
      <c r="B287" s="306"/>
      <c r="C287" s="304"/>
      <c r="D287" s="53"/>
      <c r="E287" s="175"/>
      <c r="F287" s="51"/>
      <c r="G287" s="51"/>
      <c r="H287" s="51"/>
      <c r="I287" s="51"/>
      <c r="J287" s="51"/>
      <c r="K287" s="51"/>
      <c r="L287" s="51"/>
      <c r="M287" s="51"/>
      <c r="N287" s="53"/>
      <c r="O287" s="54"/>
      <c r="P287" s="54"/>
      <c r="R287" s="37" t="s">
        <v>838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8" ht="12.75" customHeight="1">
      <c r="A288" s="300" t="s">
        <v>781</v>
      </c>
      <c r="F288" s="54"/>
      <c r="G288" s="54"/>
      <c r="H288" s="54"/>
      <c r="I288" s="54"/>
      <c r="J288" s="37"/>
      <c r="K288" s="54"/>
      <c r="L288" s="54"/>
      <c r="M288" s="54"/>
      <c r="O288" s="54"/>
      <c r="P288" s="54"/>
      <c r="R288" s="37" t="s">
        <v>838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  <c r="AG288" s="54"/>
      <c r="AI288" s="37"/>
      <c r="AL288" s="54"/>
    </row>
    <row r="289" spans="1:38" ht="12.75" customHeight="1">
      <c r="A289" s="301" t="s">
        <v>877</v>
      </c>
      <c r="F289" s="54"/>
      <c r="G289" s="54"/>
      <c r="H289" s="54"/>
      <c r="I289" s="54"/>
      <c r="J289" s="37"/>
      <c r="K289" s="54"/>
      <c r="L289" s="54"/>
      <c r="M289" s="54"/>
      <c r="O289" s="54"/>
      <c r="P289" s="54"/>
      <c r="R289" s="37" t="s">
        <v>839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G289" s="54"/>
      <c r="AI289" s="37"/>
      <c r="AL289" s="54"/>
    </row>
    <row r="290" spans="1:38" ht="12.75" customHeight="1">
      <c r="A290" s="302"/>
      <c r="B290" s="258"/>
      <c r="F290" s="54"/>
      <c r="G290" s="54"/>
      <c r="H290" s="54"/>
      <c r="I290" s="54"/>
      <c r="J290" s="37"/>
      <c r="K290" s="54"/>
      <c r="L290" s="54"/>
      <c r="M290" s="54"/>
      <c r="O290" s="54"/>
      <c r="P290" s="54"/>
      <c r="R290" s="37" t="s">
        <v>840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8" ht="12.75" customHeight="1">
      <c r="A291" s="256"/>
      <c r="B291" s="258"/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37" t="s">
        <v>840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8" ht="12.75" customHeight="1"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43" t="s">
        <v>839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8" ht="12.75" customHeight="1"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43" t="s">
        <v>839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8" ht="12.75" customHeight="1"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43" t="s">
        <v>839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8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43" t="s">
        <v>839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8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54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8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8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8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8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8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8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8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8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54"/>
      <c r="P313" s="54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54"/>
      <c r="P314" s="54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</row>
    <row r="337" spans="6:18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</row>
    <row r="338" spans="6:18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</row>
    <row r="339" spans="6:18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</row>
    <row r="340" spans="6:18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R340" s="54"/>
    </row>
    <row r="341" spans="6:18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R341" s="54"/>
    </row>
    <row r="342" spans="6:18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R342" s="54"/>
    </row>
    <row r="343" spans="6:18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R343" s="54"/>
    </row>
    <row r="344" spans="6:18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R344" s="54"/>
    </row>
    <row r="345" spans="6:18" ht="12.75" customHeight="1">
      <c r="F345" s="54"/>
      <c r="G345" s="54"/>
      <c r="H345" s="54"/>
      <c r="I345" s="54"/>
      <c r="J345" s="37"/>
      <c r="K345" s="54"/>
      <c r="L345" s="54"/>
      <c r="M345" s="54"/>
      <c r="O345" s="37"/>
    </row>
    <row r="346" spans="6:18" ht="12.75" customHeight="1">
      <c r="F346" s="54"/>
      <c r="G346" s="54"/>
      <c r="H346" s="54"/>
      <c r="I346" s="54"/>
      <c r="J346" s="37"/>
      <c r="K346" s="54"/>
      <c r="L346" s="54"/>
      <c r="M346" s="54"/>
      <c r="O346" s="37"/>
    </row>
    <row r="347" spans="6:18" ht="12.75" customHeight="1">
      <c r="F347" s="54"/>
      <c r="G347" s="54"/>
      <c r="H347" s="54"/>
      <c r="I347" s="54"/>
      <c r="J347" s="37"/>
      <c r="K347" s="54"/>
      <c r="L347" s="54"/>
      <c r="M347" s="54"/>
      <c r="O347" s="37"/>
    </row>
    <row r="348" spans="6:18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18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8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8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8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5" customHeight="1">
      <c r="F464" s="54"/>
      <c r="G464" s="54"/>
      <c r="H464" s="54"/>
      <c r="I464" s="54"/>
      <c r="J464" s="37"/>
      <c r="K464" s="54"/>
      <c r="L464" s="54"/>
      <c r="M464" s="54"/>
      <c r="O464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2"/>
  <sheetViews>
    <sheetView zoomScale="70" zoomScaleNormal="70" workbookViewId="0">
      <selection activeCell="G30" sqref="G30"/>
    </sheetView>
  </sheetViews>
  <sheetFormatPr defaultRowHeight="13.8"/>
  <cols>
    <col min="1" max="1" width="5.88671875" customWidth="1"/>
    <col min="2" max="2" width="10.109375" customWidth="1"/>
    <col min="3" max="3" width="0" hidden="1" customWidth="1"/>
    <col min="4" max="4" width="42" customWidth="1"/>
    <col min="5" max="5" width="7.88671875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554687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.44140625" bestFit="1" customWidth="1"/>
    <col min="16" max="16" width="14" customWidth="1"/>
  </cols>
  <sheetData>
    <row r="1" spans="1:58" ht="12.75" customHeight="1">
      <c r="A1" s="310"/>
      <c r="B1" s="311"/>
      <c r="C1" s="311"/>
      <c r="D1" s="311"/>
      <c r="E1" s="311"/>
      <c r="F1" s="190"/>
      <c r="G1" s="190"/>
      <c r="H1" s="190"/>
      <c r="I1" s="190"/>
      <c r="J1" s="191"/>
      <c r="K1" s="190"/>
      <c r="L1" s="190"/>
      <c r="M1" s="190"/>
      <c r="N1" s="191"/>
      <c r="O1" s="191"/>
      <c r="P1" s="258"/>
      <c r="Q1" s="258"/>
      <c r="R1" s="191"/>
      <c r="S1" s="191"/>
      <c r="T1" s="191"/>
      <c r="U1" s="191"/>
      <c r="V1" s="191"/>
      <c r="W1" s="191"/>
      <c r="X1" s="191"/>
      <c r="Y1" s="191"/>
      <c r="Z1" s="191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</row>
    <row r="2" spans="1:58" ht="12" customHeight="1">
      <c r="A2" s="319"/>
      <c r="B2" s="320"/>
      <c r="C2" s="320"/>
      <c r="D2" s="320"/>
      <c r="E2" s="320"/>
      <c r="F2" s="314"/>
      <c r="G2" s="314"/>
      <c r="H2" s="314"/>
      <c r="I2" s="314"/>
      <c r="J2" s="313"/>
      <c r="K2" s="314"/>
      <c r="L2" s="314"/>
      <c r="M2" s="314"/>
      <c r="N2" s="313"/>
      <c r="O2" s="191"/>
      <c r="P2" s="258"/>
      <c r="Q2" s="258"/>
      <c r="R2" s="191"/>
      <c r="S2" s="191"/>
      <c r="T2" s="191"/>
      <c r="U2" s="191"/>
      <c r="V2" s="191"/>
      <c r="W2" s="191"/>
      <c r="X2" s="191"/>
      <c r="Y2" s="191"/>
      <c r="Z2" s="191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21"/>
    </row>
    <row r="3" spans="1:58" ht="12.75" customHeight="1">
      <c r="A3" s="312"/>
      <c r="B3" s="315"/>
      <c r="C3" s="315"/>
      <c r="D3" s="315"/>
      <c r="E3" s="315"/>
      <c r="F3" s="315"/>
      <c r="G3" s="315"/>
      <c r="H3" s="315"/>
      <c r="I3" s="315"/>
      <c r="J3" s="322"/>
      <c r="K3" s="323"/>
      <c r="L3" s="314"/>
      <c r="M3" s="314"/>
      <c r="N3" s="313"/>
      <c r="O3" s="191"/>
      <c r="P3" s="258"/>
      <c r="Q3" s="258"/>
      <c r="R3" s="191"/>
      <c r="S3" s="191"/>
      <c r="T3" s="191"/>
      <c r="U3" s="191"/>
      <c r="V3" s="191"/>
      <c r="W3" s="191"/>
      <c r="X3" s="191"/>
      <c r="Y3" s="191"/>
      <c r="Z3" s="191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324"/>
    </row>
    <row r="4" spans="1:58" ht="12.75" customHeight="1">
      <c r="A4" s="312"/>
      <c r="B4" s="315"/>
      <c r="C4" s="315"/>
      <c r="D4" s="315"/>
      <c r="E4" s="315"/>
      <c r="F4" s="315"/>
      <c r="G4" s="315"/>
      <c r="H4" s="315"/>
      <c r="I4" s="327"/>
      <c r="J4" s="322"/>
      <c r="K4" s="323"/>
      <c r="L4" s="314"/>
      <c r="M4" s="314"/>
      <c r="N4" s="313"/>
      <c r="O4" s="191"/>
      <c r="P4" s="258"/>
      <c r="Q4" s="258"/>
      <c r="R4" s="191"/>
      <c r="S4" s="191"/>
      <c r="T4" s="191"/>
      <c r="U4" s="191"/>
      <c r="V4" s="191"/>
      <c r="W4" s="191"/>
      <c r="X4" s="191"/>
      <c r="Y4" s="191"/>
      <c r="Z4" s="191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324"/>
    </row>
    <row r="5" spans="1:58" ht="25.5" customHeight="1">
      <c r="A5" s="317"/>
      <c r="B5" s="318"/>
      <c r="C5" s="318"/>
      <c r="D5" s="318"/>
      <c r="E5" s="318"/>
      <c r="F5" s="190"/>
      <c r="G5" s="190"/>
      <c r="H5" s="190"/>
      <c r="I5" s="190"/>
      <c r="J5" s="191"/>
      <c r="K5" s="190"/>
      <c r="L5" s="256"/>
      <c r="M5" s="329" t="s">
        <v>304</v>
      </c>
      <c r="N5" s="191"/>
      <c r="O5" s="191"/>
      <c r="P5" s="258"/>
      <c r="Q5" s="258"/>
      <c r="R5" s="191"/>
      <c r="S5" s="191"/>
      <c r="T5" s="191"/>
      <c r="U5" s="191"/>
      <c r="V5" s="191"/>
      <c r="W5" s="191"/>
      <c r="X5" s="191"/>
      <c r="Y5" s="191"/>
      <c r="Z5" s="191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325"/>
      <c r="AW5" s="325"/>
      <c r="AX5" s="325"/>
      <c r="AY5" s="325"/>
      <c r="AZ5" s="325"/>
      <c r="BA5" s="325"/>
      <c r="BB5" s="325"/>
      <c r="BC5" s="325"/>
      <c r="BD5" s="325"/>
      <c r="BE5" s="325"/>
      <c r="BF5" s="326"/>
    </row>
    <row r="6" spans="1:58" ht="20.25" customHeight="1">
      <c r="A6" s="316" t="s">
        <v>1005</v>
      </c>
      <c r="B6" s="258"/>
      <c r="C6" s="258"/>
      <c r="D6" s="191"/>
      <c r="E6" s="191"/>
      <c r="F6" s="190"/>
      <c r="G6" s="190"/>
      <c r="H6" s="190"/>
      <c r="I6" s="190"/>
      <c r="J6" s="191"/>
      <c r="K6" s="190"/>
      <c r="L6" s="190"/>
      <c r="M6" s="307"/>
      <c r="N6" s="191"/>
      <c r="O6" s="191"/>
      <c r="P6" s="258"/>
      <c r="Q6" s="258"/>
      <c r="R6" s="191"/>
      <c r="S6" s="191"/>
      <c r="T6" s="191"/>
      <c r="U6" s="191"/>
      <c r="V6" s="191"/>
      <c r="W6" s="191"/>
      <c r="X6" s="191"/>
      <c r="Y6" s="191"/>
      <c r="Z6" s="191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</row>
    <row r="7" spans="1:58" ht="12.75" customHeight="1">
      <c r="A7" s="317"/>
      <c r="B7" s="318"/>
      <c r="C7" s="318"/>
      <c r="D7" s="309"/>
      <c r="E7" s="311"/>
      <c r="F7" s="190"/>
      <c r="G7" s="190"/>
      <c r="H7" s="190"/>
      <c r="I7" s="190"/>
      <c r="J7" s="191"/>
      <c r="K7" s="190"/>
      <c r="L7" s="190"/>
      <c r="M7" s="307">
        <v>45547</v>
      </c>
      <c r="N7" s="191"/>
      <c r="O7" s="191"/>
      <c r="P7" s="258"/>
      <c r="Q7" s="258"/>
      <c r="R7" s="191"/>
      <c r="S7" s="191"/>
      <c r="T7" s="191"/>
      <c r="U7" s="191"/>
      <c r="V7" s="191"/>
      <c r="W7" s="191"/>
      <c r="X7" s="191"/>
      <c r="Y7" s="191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</row>
    <row r="8" spans="1:58" ht="14.4">
      <c r="A8" s="114" t="s">
        <v>555</v>
      </c>
      <c r="B8" s="114"/>
      <c r="C8" s="114"/>
      <c r="D8" s="114"/>
      <c r="E8" s="190"/>
      <c r="F8" s="328"/>
      <c r="G8" s="54"/>
      <c r="H8" s="54"/>
      <c r="I8" s="54"/>
      <c r="J8" s="54"/>
      <c r="K8" s="54"/>
      <c r="L8" s="54"/>
      <c r="M8" s="54"/>
      <c r="N8" s="54"/>
      <c r="O8" s="54"/>
      <c r="P8" s="54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58" ht="40.200000000000003">
      <c r="A9" s="281" t="s">
        <v>16</v>
      </c>
      <c r="B9" s="281" t="s">
        <v>519</v>
      </c>
      <c r="C9" s="281"/>
      <c r="D9" s="282" t="s">
        <v>529</v>
      </c>
      <c r="E9" s="281" t="s">
        <v>530</v>
      </c>
      <c r="F9" s="281" t="s">
        <v>531</v>
      </c>
      <c r="G9" s="281" t="s">
        <v>551</v>
      </c>
      <c r="H9" s="281" t="s">
        <v>533</v>
      </c>
      <c r="I9" s="186" t="s">
        <v>534</v>
      </c>
      <c r="J9" s="283" t="s">
        <v>535</v>
      </c>
      <c r="K9" s="187" t="s">
        <v>556</v>
      </c>
      <c r="L9" s="284" t="s">
        <v>537</v>
      </c>
      <c r="M9" s="285" t="s">
        <v>557</v>
      </c>
      <c r="N9" s="281" t="s">
        <v>558</v>
      </c>
      <c r="O9" s="186" t="s">
        <v>539</v>
      </c>
      <c r="P9" s="286" t="s">
        <v>540</v>
      </c>
      <c r="Q9" s="222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58" ht="15" customHeight="1">
      <c r="A10" s="274">
        <v>1</v>
      </c>
      <c r="B10" s="290">
        <v>45540</v>
      </c>
      <c r="C10" s="291"/>
      <c r="D10" s="291" t="s">
        <v>940</v>
      </c>
      <c r="E10" s="274" t="s">
        <v>553</v>
      </c>
      <c r="F10" s="274">
        <v>211.75</v>
      </c>
      <c r="G10" s="274">
        <v>208.5</v>
      </c>
      <c r="H10" s="274">
        <v>208.65</v>
      </c>
      <c r="I10" s="275">
        <v>218</v>
      </c>
      <c r="J10" s="287" t="s">
        <v>953</v>
      </c>
      <c r="K10" s="273">
        <f>H10-F10</f>
        <v>-3.0999999999999943</v>
      </c>
      <c r="L10" s="288">
        <v>50</v>
      </c>
      <c r="M10" s="289">
        <f t="shared" ref="M10" si="0">(K10*N10)-L10</f>
        <v>-13999.999999999975</v>
      </c>
      <c r="N10" s="273">
        <v>4500</v>
      </c>
      <c r="O10" s="287" t="s">
        <v>554</v>
      </c>
      <c r="P10" s="290">
        <v>45541</v>
      </c>
      <c r="Q10" s="219"/>
    </row>
    <row r="11" spans="1:58" s="340" customFormat="1" ht="15" customHeight="1">
      <c r="A11" s="359">
        <v>2</v>
      </c>
      <c r="B11" s="360">
        <v>45544</v>
      </c>
      <c r="C11" s="361"/>
      <c r="D11" s="334" t="s">
        <v>972</v>
      </c>
      <c r="E11" s="362" t="s">
        <v>973</v>
      </c>
      <c r="F11" s="333">
        <v>781.5</v>
      </c>
      <c r="G11" s="337">
        <v>799</v>
      </c>
      <c r="I11" s="333">
        <v>720</v>
      </c>
      <c r="J11" s="337" t="s">
        <v>543</v>
      </c>
      <c r="K11" s="333"/>
      <c r="L11" s="338"/>
      <c r="M11" s="339"/>
      <c r="N11" s="333"/>
      <c r="O11" s="337"/>
      <c r="P11" s="335"/>
      <c r="Q11" s="363"/>
    </row>
    <row r="12" spans="1:58" s="340" customFormat="1" ht="15" customHeight="1">
      <c r="A12" s="355">
        <v>3</v>
      </c>
      <c r="B12" s="255">
        <v>45544</v>
      </c>
      <c r="C12" s="356"/>
      <c r="D12" s="293" t="s">
        <v>974</v>
      </c>
      <c r="E12" s="358" t="s">
        <v>553</v>
      </c>
      <c r="F12" s="239">
        <v>3232.5</v>
      </c>
      <c r="G12" s="240">
        <v>3175</v>
      </c>
      <c r="H12" s="239">
        <v>3300</v>
      </c>
      <c r="I12" s="239">
        <v>3350</v>
      </c>
      <c r="J12" s="294" t="s">
        <v>770</v>
      </c>
      <c r="K12" s="238">
        <f>H12-F12</f>
        <v>67.5</v>
      </c>
      <c r="L12" s="295">
        <v>50</v>
      </c>
      <c r="M12" s="296">
        <f t="shared" ref="M12:M14" si="1">(K12*N12)-L12</f>
        <v>16825</v>
      </c>
      <c r="N12" s="238">
        <v>250</v>
      </c>
      <c r="O12" s="294" t="s">
        <v>544</v>
      </c>
      <c r="P12" s="292">
        <v>45544</v>
      </c>
      <c r="Q12" s="363"/>
    </row>
    <row r="13" spans="1:58" s="340" customFormat="1" ht="14.4">
      <c r="A13" s="364">
        <v>4</v>
      </c>
      <c r="B13" s="365">
        <v>45544</v>
      </c>
      <c r="C13" s="366"/>
      <c r="D13" s="367" t="s">
        <v>975</v>
      </c>
      <c r="E13" s="368" t="s">
        <v>553</v>
      </c>
      <c r="F13" s="369">
        <v>661</v>
      </c>
      <c r="G13" s="370">
        <v>649</v>
      </c>
      <c r="H13" s="369">
        <v>662.5</v>
      </c>
      <c r="I13" s="369">
        <v>685</v>
      </c>
      <c r="J13" s="371" t="s">
        <v>999</v>
      </c>
      <c r="K13" s="372">
        <f>H13-F13</f>
        <v>1.5</v>
      </c>
      <c r="L13" s="373">
        <v>50</v>
      </c>
      <c r="M13" s="374">
        <f t="shared" si="1"/>
        <v>1825</v>
      </c>
      <c r="N13" s="372">
        <v>1250</v>
      </c>
      <c r="O13" s="371" t="s">
        <v>561</v>
      </c>
      <c r="P13" s="375">
        <v>45545</v>
      </c>
      <c r="Q13" s="363"/>
    </row>
    <row r="14" spans="1:58" ht="14.4">
      <c r="A14" s="274">
        <v>5</v>
      </c>
      <c r="B14" s="290">
        <v>45545</v>
      </c>
      <c r="C14" s="291"/>
      <c r="D14" s="291" t="s">
        <v>1000</v>
      </c>
      <c r="E14" s="274" t="s">
        <v>553</v>
      </c>
      <c r="F14" s="274">
        <v>3605</v>
      </c>
      <c r="G14" s="274">
        <v>3570</v>
      </c>
      <c r="H14" s="274">
        <v>3570</v>
      </c>
      <c r="I14" s="275">
        <v>3720</v>
      </c>
      <c r="J14" s="287" t="s">
        <v>1053</v>
      </c>
      <c r="K14" s="273">
        <f>H14-F14</f>
        <v>-35</v>
      </c>
      <c r="L14" s="288">
        <v>50</v>
      </c>
      <c r="M14" s="289">
        <f t="shared" si="1"/>
        <v>-5300</v>
      </c>
      <c r="N14" s="273">
        <v>150</v>
      </c>
      <c r="O14" s="287" t="s">
        <v>554</v>
      </c>
      <c r="P14" s="290">
        <v>45546</v>
      </c>
      <c r="Q14" s="219"/>
    </row>
    <row r="15" spans="1:58" ht="14.4">
      <c r="A15" s="176"/>
      <c r="B15" s="223"/>
      <c r="C15" s="220"/>
      <c r="D15" s="220"/>
      <c r="E15" s="176"/>
      <c r="F15" s="176"/>
      <c r="G15" s="176"/>
      <c r="H15" s="176"/>
      <c r="I15" s="178"/>
      <c r="J15" s="178"/>
      <c r="K15" s="176"/>
      <c r="L15" s="179"/>
      <c r="M15" s="263"/>
      <c r="N15" s="176"/>
      <c r="O15" s="178"/>
      <c r="P15" s="223"/>
      <c r="Q15" s="219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116"/>
      <c r="AK15" s="116"/>
      <c r="AL15" s="116"/>
    </row>
    <row r="16" spans="1:58" ht="14.4">
      <c r="A16" s="176"/>
      <c r="B16" s="223"/>
      <c r="C16" s="220"/>
      <c r="D16" s="220"/>
      <c r="E16" s="176"/>
      <c r="F16" s="176"/>
      <c r="G16" s="176"/>
      <c r="H16" s="176"/>
      <c r="I16" s="178"/>
      <c r="J16" s="178"/>
      <c r="K16" s="176"/>
      <c r="L16" s="179"/>
      <c r="M16" s="263"/>
      <c r="N16" s="176"/>
      <c r="O16" s="178"/>
      <c r="P16" s="223"/>
      <c r="Q16" s="219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116"/>
      <c r="AK16" s="116"/>
      <c r="AL16" s="116"/>
    </row>
    <row r="17" spans="1:38" ht="14.4">
      <c r="A17" s="257"/>
      <c r="B17" s="219"/>
      <c r="C17" s="259"/>
      <c r="D17" s="259"/>
      <c r="E17" s="257"/>
      <c r="F17" s="257"/>
      <c r="G17" s="257"/>
      <c r="H17" s="257"/>
      <c r="I17" s="260"/>
      <c r="J17" s="260"/>
      <c r="K17" s="257"/>
      <c r="L17" s="261"/>
      <c r="M17" s="262"/>
      <c r="N17" s="257"/>
      <c r="O17" s="260"/>
      <c r="P17" s="219"/>
      <c r="Q17" s="219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116"/>
      <c r="AK17" s="116"/>
      <c r="AL17" s="116"/>
    </row>
    <row r="18" spans="1:38" ht="14.4">
      <c r="A18" s="116"/>
      <c r="B18" s="117"/>
      <c r="C18" s="115"/>
      <c r="D18" s="115"/>
      <c r="E18" s="116"/>
      <c r="F18" s="116"/>
      <c r="G18" s="116"/>
      <c r="H18" s="118"/>
      <c r="I18" s="118"/>
      <c r="J18" s="118"/>
      <c r="K18" s="115"/>
      <c r="L18" s="116"/>
      <c r="M18" s="116"/>
      <c r="N18" s="116"/>
      <c r="O18" s="118"/>
      <c r="P18" s="118"/>
      <c r="Q18" s="118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116"/>
      <c r="AK18" s="116"/>
      <c r="AL18" s="116"/>
    </row>
    <row r="19" spans="1:38">
      <c r="A19" s="297" t="s">
        <v>559</v>
      </c>
      <c r="B19" s="297"/>
      <c r="C19" s="297"/>
      <c r="D19" s="297"/>
      <c r="E19" s="298"/>
      <c r="F19" s="299"/>
      <c r="G19" s="299"/>
      <c r="H19" s="299"/>
      <c r="I19" s="299"/>
      <c r="J19" s="191"/>
      <c r="K19" s="190"/>
      <c r="L19" s="190"/>
      <c r="M19" s="190"/>
      <c r="N19" s="191"/>
      <c r="O19" s="191"/>
      <c r="P19" s="37"/>
      <c r="Q19" s="37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37"/>
      <c r="AK19" s="37"/>
      <c r="AL19" s="37"/>
    </row>
    <row r="20" spans="1:38" ht="39.6">
      <c r="A20" s="281" t="s">
        <v>16</v>
      </c>
      <c r="B20" s="281" t="s">
        <v>519</v>
      </c>
      <c r="C20" s="281"/>
      <c r="D20" s="282" t="s">
        <v>529</v>
      </c>
      <c r="E20" s="281" t="s">
        <v>530</v>
      </c>
      <c r="F20" s="281" t="s">
        <v>531</v>
      </c>
      <c r="G20" s="281" t="s">
        <v>551</v>
      </c>
      <c r="H20" s="281" t="s">
        <v>533</v>
      </c>
      <c r="I20" s="281" t="s">
        <v>534</v>
      </c>
      <c r="J20" s="186" t="s">
        <v>535</v>
      </c>
      <c r="K20" s="186" t="s">
        <v>560</v>
      </c>
      <c r="L20" s="284" t="s">
        <v>537</v>
      </c>
      <c r="M20" s="285" t="s">
        <v>557</v>
      </c>
      <c r="N20" s="281" t="s">
        <v>558</v>
      </c>
      <c r="O20" s="281" t="s">
        <v>539</v>
      </c>
      <c r="P20" s="282" t="s">
        <v>540</v>
      </c>
      <c r="Q20" s="219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37"/>
      <c r="AK20" s="37"/>
      <c r="AL20" s="37"/>
    </row>
    <row r="21" spans="1:38" ht="14.4">
      <c r="A21" s="274">
        <v>1</v>
      </c>
      <c r="B21" s="290">
        <v>45533</v>
      </c>
      <c r="C21" s="291"/>
      <c r="D21" s="291" t="s">
        <v>898</v>
      </c>
      <c r="E21" s="274" t="s">
        <v>553</v>
      </c>
      <c r="F21" s="274">
        <v>225</v>
      </c>
      <c r="G21" s="274">
        <v>130</v>
      </c>
      <c r="H21" s="274">
        <v>172.5</v>
      </c>
      <c r="I21" s="275">
        <v>350</v>
      </c>
      <c r="J21" s="287" t="s">
        <v>921</v>
      </c>
      <c r="K21" s="273">
        <f t="shared" ref="K21:K30" si="2">H21-F21</f>
        <v>-52.5</v>
      </c>
      <c r="L21" s="288">
        <v>50</v>
      </c>
      <c r="M21" s="289">
        <f t="shared" ref="M21:M30" si="3">(K21*N21)-L21</f>
        <v>-837.5</v>
      </c>
      <c r="N21" s="273">
        <v>15</v>
      </c>
      <c r="O21" s="287" t="s">
        <v>554</v>
      </c>
      <c r="P21" s="290">
        <v>45537</v>
      </c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116"/>
      <c r="AK21" s="116"/>
      <c r="AL21" s="116"/>
    </row>
    <row r="22" spans="1:38" s="234" customFormat="1" ht="14.4">
      <c r="A22" s="332">
        <v>2</v>
      </c>
      <c r="B22" s="331">
        <v>45537</v>
      </c>
      <c r="C22" s="293"/>
      <c r="D22" s="293" t="s">
        <v>922</v>
      </c>
      <c r="E22" s="239" t="s">
        <v>553</v>
      </c>
      <c r="F22" s="239">
        <v>107.5</v>
      </c>
      <c r="G22" s="239">
        <v>60</v>
      </c>
      <c r="H22" s="239">
        <v>155</v>
      </c>
      <c r="I22" s="240">
        <v>155</v>
      </c>
      <c r="J22" s="294" t="s">
        <v>563</v>
      </c>
      <c r="K22" s="238">
        <f t="shared" si="2"/>
        <v>47.5</v>
      </c>
      <c r="L22" s="295">
        <v>50</v>
      </c>
      <c r="M22" s="296">
        <f t="shared" si="3"/>
        <v>1137.5</v>
      </c>
      <c r="N22" s="238">
        <v>25</v>
      </c>
      <c r="O22" s="294" t="s">
        <v>544</v>
      </c>
      <c r="P22" s="292">
        <v>45537</v>
      </c>
      <c r="Q22"/>
      <c r="R22" s="54"/>
      <c r="S22" s="54"/>
      <c r="T22" s="37"/>
      <c r="U22" s="54"/>
      <c r="V22" s="37"/>
      <c r="W22" s="54"/>
      <c r="X22" s="37"/>
      <c r="Y22" s="54"/>
      <c r="Z22" s="37"/>
      <c r="AA22" s="54"/>
      <c r="AB22" s="37"/>
      <c r="AC22" s="54"/>
      <c r="AD22" s="37"/>
      <c r="AE22" s="54"/>
      <c r="AF22" s="37"/>
      <c r="AG22" s="233"/>
      <c r="AH22" s="231"/>
      <c r="AI22" s="231"/>
      <c r="AJ22" s="232"/>
      <c r="AK22" s="232"/>
      <c r="AL22" s="232"/>
    </row>
    <row r="23" spans="1:38" s="340" customFormat="1" ht="14.4">
      <c r="A23" s="239">
        <v>3</v>
      </c>
      <c r="B23" s="292">
        <v>45538</v>
      </c>
      <c r="C23" s="293"/>
      <c r="D23" s="293" t="s">
        <v>922</v>
      </c>
      <c r="E23" s="239" t="s">
        <v>553</v>
      </c>
      <c r="F23" s="239">
        <v>107.5</v>
      </c>
      <c r="G23" s="239">
        <v>65</v>
      </c>
      <c r="H23" s="239">
        <v>217.5</v>
      </c>
      <c r="I23" s="240">
        <v>150</v>
      </c>
      <c r="J23" s="294" t="s">
        <v>932</v>
      </c>
      <c r="K23" s="238">
        <f t="shared" si="2"/>
        <v>110</v>
      </c>
      <c r="L23" s="295">
        <v>50</v>
      </c>
      <c r="M23" s="296">
        <f t="shared" si="3"/>
        <v>2700</v>
      </c>
      <c r="N23" s="238">
        <v>25</v>
      </c>
      <c r="O23" s="294" t="s">
        <v>544</v>
      </c>
      <c r="P23" s="292">
        <v>45539</v>
      </c>
      <c r="R23" s="341"/>
      <c r="S23" s="341"/>
      <c r="T23" s="342"/>
      <c r="U23" s="341"/>
      <c r="V23" s="342"/>
      <c r="W23" s="341"/>
      <c r="X23" s="342"/>
      <c r="Y23" s="341"/>
      <c r="Z23" s="342"/>
      <c r="AA23" s="341"/>
      <c r="AB23" s="342"/>
      <c r="AC23" s="341"/>
      <c r="AD23" s="342"/>
      <c r="AE23" s="341"/>
      <c r="AF23" s="342"/>
      <c r="AG23" s="343"/>
      <c r="AH23" s="344"/>
      <c r="AI23" s="344"/>
      <c r="AJ23" s="345"/>
      <c r="AK23" s="345"/>
      <c r="AL23" s="345"/>
    </row>
    <row r="24" spans="1:38" s="234" customFormat="1" ht="14.4">
      <c r="A24" s="274">
        <v>4</v>
      </c>
      <c r="B24" s="290">
        <v>45538</v>
      </c>
      <c r="C24" s="291"/>
      <c r="D24" s="291" t="s">
        <v>924</v>
      </c>
      <c r="E24" s="274" t="s">
        <v>553</v>
      </c>
      <c r="F24" s="274">
        <v>15.5</v>
      </c>
      <c r="G24" s="274">
        <v>7</v>
      </c>
      <c r="H24" s="274">
        <v>7</v>
      </c>
      <c r="I24" s="275">
        <v>28</v>
      </c>
      <c r="J24" s="287" t="s">
        <v>933</v>
      </c>
      <c r="K24" s="273">
        <f t="shared" si="2"/>
        <v>-8.5</v>
      </c>
      <c r="L24" s="288">
        <v>50</v>
      </c>
      <c r="M24" s="289">
        <f t="shared" si="3"/>
        <v>-3926</v>
      </c>
      <c r="N24" s="273">
        <v>456</v>
      </c>
      <c r="O24" s="287" t="s">
        <v>554</v>
      </c>
      <c r="P24" s="290">
        <v>45539</v>
      </c>
      <c r="Q24"/>
      <c r="R24" s="54"/>
      <c r="S24" s="54"/>
      <c r="T24" s="37"/>
      <c r="U24" s="54"/>
      <c r="V24" s="37"/>
      <c r="W24" s="54"/>
      <c r="X24" s="37"/>
      <c r="Y24" s="54"/>
      <c r="Z24" s="37"/>
      <c r="AA24" s="54"/>
      <c r="AB24" s="37"/>
      <c r="AC24" s="54"/>
      <c r="AD24" s="37"/>
      <c r="AE24" s="54"/>
      <c r="AF24" s="37"/>
      <c r="AG24" s="233"/>
      <c r="AH24" s="231"/>
      <c r="AI24" s="231"/>
      <c r="AJ24" s="232"/>
      <c r="AK24" s="232"/>
      <c r="AL24" s="232"/>
    </row>
    <row r="25" spans="1:38" s="234" customFormat="1" ht="14.4">
      <c r="A25" s="239">
        <v>5</v>
      </c>
      <c r="B25" s="292">
        <v>45538</v>
      </c>
      <c r="C25" s="293"/>
      <c r="D25" s="293" t="s">
        <v>925</v>
      </c>
      <c r="E25" s="239" t="s">
        <v>553</v>
      </c>
      <c r="F25" s="239">
        <v>59</v>
      </c>
      <c r="G25" s="239">
        <v>40</v>
      </c>
      <c r="H25" s="239">
        <v>74.5</v>
      </c>
      <c r="I25" s="240">
        <v>90</v>
      </c>
      <c r="J25" s="294" t="s">
        <v>954</v>
      </c>
      <c r="K25" s="238">
        <f t="shared" si="2"/>
        <v>15.5</v>
      </c>
      <c r="L25" s="295">
        <v>50</v>
      </c>
      <c r="M25" s="296">
        <f t="shared" si="3"/>
        <v>4600</v>
      </c>
      <c r="N25" s="238">
        <v>300</v>
      </c>
      <c r="O25" s="294" t="s">
        <v>544</v>
      </c>
      <c r="P25" s="292">
        <v>45541</v>
      </c>
      <c r="Q25"/>
      <c r="R25" s="54"/>
      <c r="S25" s="54"/>
      <c r="T25" s="37"/>
      <c r="U25" s="54"/>
      <c r="V25" s="37"/>
      <c r="W25" s="54"/>
      <c r="X25" s="37"/>
      <c r="Y25" s="54"/>
      <c r="Z25" s="37"/>
      <c r="AA25" s="54"/>
      <c r="AB25" s="37"/>
      <c r="AC25" s="54"/>
      <c r="AD25" s="37"/>
      <c r="AE25" s="54"/>
      <c r="AF25" s="37"/>
      <c r="AG25" s="233"/>
      <c r="AH25" s="231"/>
      <c r="AI25" s="231"/>
      <c r="AJ25" s="232"/>
      <c r="AK25" s="232"/>
      <c r="AL25" s="232"/>
    </row>
    <row r="26" spans="1:38" s="340" customFormat="1" ht="14.4">
      <c r="A26" s="239">
        <v>6</v>
      </c>
      <c r="B26" s="292">
        <v>45539</v>
      </c>
      <c r="C26" s="293"/>
      <c r="D26" s="293" t="s">
        <v>934</v>
      </c>
      <c r="E26" s="239" t="s">
        <v>553</v>
      </c>
      <c r="F26" s="239">
        <v>5.65</v>
      </c>
      <c r="G26" s="239">
        <v>2.8</v>
      </c>
      <c r="H26" s="239">
        <v>7.45</v>
      </c>
      <c r="I26" s="240">
        <v>9</v>
      </c>
      <c r="J26" s="294" t="s">
        <v>941</v>
      </c>
      <c r="K26" s="238">
        <f t="shared" si="2"/>
        <v>1.7999999999999998</v>
      </c>
      <c r="L26" s="295">
        <v>50</v>
      </c>
      <c r="M26" s="296">
        <f t="shared" si="3"/>
        <v>4989.9999999999991</v>
      </c>
      <c r="N26" s="238">
        <v>2800</v>
      </c>
      <c r="O26" s="294" t="s">
        <v>544</v>
      </c>
      <c r="P26" s="292">
        <v>45540</v>
      </c>
      <c r="R26" s="341"/>
      <c r="S26" s="341"/>
      <c r="T26" s="342"/>
      <c r="U26" s="341"/>
      <c r="V26" s="342"/>
      <c r="W26" s="341"/>
      <c r="X26" s="342"/>
      <c r="Y26" s="341"/>
      <c r="Z26" s="342"/>
      <c r="AA26" s="341"/>
      <c r="AB26" s="342"/>
      <c r="AC26" s="341"/>
      <c r="AD26" s="342"/>
      <c r="AE26" s="341"/>
      <c r="AF26" s="342"/>
      <c r="AG26" s="343"/>
      <c r="AH26" s="344"/>
      <c r="AI26" s="344"/>
      <c r="AJ26" s="345"/>
      <c r="AK26" s="345"/>
      <c r="AL26" s="345"/>
    </row>
    <row r="27" spans="1:38" s="234" customFormat="1" ht="14.4">
      <c r="A27" s="274">
        <v>7</v>
      </c>
      <c r="B27" s="290">
        <v>45540</v>
      </c>
      <c r="C27" s="291"/>
      <c r="D27" s="291" t="s">
        <v>942</v>
      </c>
      <c r="E27" s="274" t="s">
        <v>553</v>
      </c>
      <c r="F27" s="274">
        <v>315</v>
      </c>
      <c r="G27" s="274">
        <v>250</v>
      </c>
      <c r="H27" s="274">
        <v>242.5</v>
      </c>
      <c r="I27" s="274">
        <v>420</v>
      </c>
      <c r="J27" s="287" t="s">
        <v>955</v>
      </c>
      <c r="K27" s="273">
        <f t="shared" si="2"/>
        <v>-72.5</v>
      </c>
      <c r="L27" s="288">
        <v>50</v>
      </c>
      <c r="M27" s="289">
        <f t="shared" si="3"/>
        <v>-1137.5</v>
      </c>
      <c r="N27" s="273">
        <v>15</v>
      </c>
      <c r="O27" s="287" t="s">
        <v>554</v>
      </c>
      <c r="P27" s="290">
        <v>45541</v>
      </c>
      <c r="Q27"/>
      <c r="R27" s="54"/>
      <c r="S27" s="54"/>
      <c r="T27" s="37"/>
      <c r="U27" s="54"/>
      <c r="V27" s="37"/>
      <c r="W27" s="54"/>
      <c r="X27" s="37"/>
      <c r="Y27" s="54"/>
      <c r="Z27" s="37"/>
      <c r="AA27" s="54"/>
      <c r="AB27" s="37"/>
      <c r="AC27" s="54"/>
      <c r="AD27" s="37"/>
      <c r="AE27" s="54"/>
      <c r="AF27" s="37"/>
      <c r="AG27" s="233"/>
      <c r="AH27" s="231"/>
      <c r="AI27" s="231"/>
      <c r="AJ27" s="232"/>
      <c r="AK27" s="232"/>
      <c r="AL27" s="232"/>
    </row>
    <row r="28" spans="1:38" s="234" customFormat="1" ht="14.4">
      <c r="A28" s="239">
        <v>8</v>
      </c>
      <c r="B28" s="292">
        <v>45544</v>
      </c>
      <c r="C28" s="293"/>
      <c r="D28" s="293" t="s">
        <v>976</v>
      </c>
      <c r="E28" s="239" t="s">
        <v>553</v>
      </c>
      <c r="F28" s="239">
        <v>152.5</v>
      </c>
      <c r="G28" s="239">
        <v>90</v>
      </c>
      <c r="H28" s="239">
        <v>212.5</v>
      </c>
      <c r="I28" s="239">
        <v>230</v>
      </c>
      <c r="J28" s="294" t="s">
        <v>754</v>
      </c>
      <c r="K28" s="238">
        <f t="shared" si="2"/>
        <v>60</v>
      </c>
      <c r="L28" s="295">
        <v>50</v>
      </c>
      <c r="M28" s="296">
        <f t="shared" si="3"/>
        <v>1450</v>
      </c>
      <c r="N28" s="238">
        <v>25</v>
      </c>
      <c r="O28" s="294" t="s">
        <v>544</v>
      </c>
      <c r="P28" s="292">
        <v>45544</v>
      </c>
      <c r="Q28"/>
      <c r="R28" s="54"/>
      <c r="S28" s="54"/>
      <c r="T28" s="37"/>
      <c r="U28" s="54"/>
      <c r="V28" s="37"/>
      <c r="W28" s="54"/>
      <c r="X28" s="37"/>
      <c r="Y28" s="54"/>
      <c r="Z28" s="37"/>
      <c r="AA28" s="54"/>
      <c r="AB28" s="37"/>
      <c r="AC28" s="54"/>
      <c r="AD28" s="37"/>
      <c r="AE28" s="54"/>
      <c r="AF28" s="37"/>
      <c r="AG28" s="233"/>
      <c r="AH28" s="231"/>
      <c r="AI28" s="231"/>
      <c r="AJ28" s="232"/>
      <c r="AK28" s="232"/>
      <c r="AL28" s="232"/>
    </row>
    <row r="29" spans="1:38" s="234" customFormat="1" ht="14.4">
      <c r="A29" s="239">
        <v>9</v>
      </c>
      <c r="B29" s="292">
        <v>45545</v>
      </c>
      <c r="C29" s="293"/>
      <c r="D29" s="293" t="s">
        <v>1001</v>
      </c>
      <c r="E29" s="239" t="s">
        <v>553</v>
      </c>
      <c r="F29" s="239">
        <v>110</v>
      </c>
      <c r="G29" s="239">
        <v>80</v>
      </c>
      <c r="H29" s="239">
        <v>152.5</v>
      </c>
      <c r="I29" s="239">
        <v>180</v>
      </c>
      <c r="J29" s="294" t="s">
        <v>1002</v>
      </c>
      <c r="K29" s="238">
        <f t="shared" si="2"/>
        <v>42.5</v>
      </c>
      <c r="L29" s="295">
        <v>50</v>
      </c>
      <c r="M29" s="296">
        <f t="shared" si="3"/>
        <v>1012.5</v>
      </c>
      <c r="N29" s="238">
        <v>25</v>
      </c>
      <c r="O29" s="294" t="s">
        <v>544</v>
      </c>
      <c r="P29" s="292">
        <v>45545</v>
      </c>
      <c r="Q29"/>
      <c r="R29" s="54"/>
      <c r="S29" s="54"/>
      <c r="T29" s="37"/>
      <c r="U29" s="54"/>
      <c r="V29" s="37"/>
      <c r="W29" s="54"/>
      <c r="X29" s="37"/>
      <c r="Y29" s="54"/>
      <c r="Z29" s="37"/>
      <c r="AA29" s="54"/>
      <c r="AB29" s="37"/>
      <c r="AC29" s="54"/>
      <c r="AD29" s="37"/>
      <c r="AE29" s="54"/>
      <c r="AF29" s="37"/>
      <c r="AG29" s="233"/>
      <c r="AH29" s="231"/>
      <c r="AI29" s="231"/>
      <c r="AJ29" s="232"/>
      <c r="AK29" s="232"/>
      <c r="AL29" s="232"/>
    </row>
    <row r="30" spans="1:38" s="234" customFormat="1" ht="14.4">
      <c r="A30" s="274">
        <v>10</v>
      </c>
      <c r="B30" s="290">
        <v>45545</v>
      </c>
      <c r="C30" s="291"/>
      <c r="D30" s="291" t="s">
        <v>1003</v>
      </c>
      <c r="E30" s="274" t="s">
        <v>553</v>
      </c>
      <c r="F30" s="274">
        <v>205</v>
      </c>
      <c r="G30" s="274">
        <v>95</v>
      </c>
      <c r="H30" s="274">
        <v>115</v>
      </c>
      <c r="I30" s="274">
        <v>360</v>
      </c>
      <c r="J30" s="287" t="s">
        <v>1004</v>
      </c>
      <c r="K30" s="273">
        <f t="shared" si="2"/>
        <v>-90</v>
      </c>
      <c r="L30" s="288">
        <v>50</v>
      </c>
      <c r="M30" s="289">
        <f t="shared" si="3"/>
        <v>-1400</v>
      </c>
      <c r="N30" s="273">
        <v>15</v>
      </c>
      <c r="O30" s="287" t="s">
        <v>554</v>
      </c>
      <c r="P30" s="290">
        <v>45545</v>
      </c>
      <c r="Q30"/>
      <c r="R30" s="54"/>
      <c r="S30" s="54"/>
      <c r="T30" s="37"/>
      <c r="U30" s="54"/>
      <c r="V30" s="37"/>
      <c r="W30" s="54"/>
      <c r="X30" s="37"/>
      <c r="Y30" s="54"/>
      <c r="Z30" s="37"/>
      <c r="AA30" s="54"/>
      <c r="AB30" s="37"/>
      <c r="AC30" s="54"/>
      <c r="AD30" s="37"/>
      <c r="AE30" s="54"/>
      <c r="AF30" s="37"/>
      <c r="AG30" s="233"/>
      <c r="AH30" s="231"/>
      <c r="AI30" s="231"/>
      <c r="AJ30" s="232"/>
      <c r="AK30" s="232"/>
      <c r="AL30" s="232"/>
    </row>
    <row r="31" spans="1:38" s="234" customFormat="1" ht="14.4">
      <c r="A31" s="333">
        <v>11</v>
      </c>
      <c r="B31" s="335">
        <v>45546</v>
      </c>
      <c r="C31" s="334"/>
      <c r="D31" s="334" t="s">
        <v>1054</v>
      </c>
      <c r="E31" s="333" t="s">
        <v>553</v>
      </c>
      <c r="F31" s="333">
        <v>15.25</v>
      </c>
      <c r="G31" s="333">
        <v>7</v>
      </c>
      <c r="I31" s="333">
        <v>335</v>
      </c>
      <c r="J31" s="337" t="s">
        <v>543</v>
      </c>
      <c r="K31" s="333"/>
      <c r="L31" s="338"/>
      <c r="M31" s="339"/>
      <c r="N31" s="333"/>
      <c r="O31" s="337"/>
      <c r="P31" s="335"/>
      <c r="Q31"/>
      <c r="R31" s="54"/>
      <c r="S31" s="54"/>
      <c r="T31" s="37"/>
      <c r="U31" s="54"/>
      <c r="V31" s="37"/>
      <c r="W31" s="54"/>
      <c r="X31" s="37"/>
      <c r="Y31" s="54"/>
      <c r="Z31" s="37"/>
      <c r="AA31" s="54"/>
      <c r="AB31" s="37"/>
      <c r="AC31" s="54"/>
      <c r="AD31" s="37"/>
      <c r="AE31" s="54"/>
      <c r="AF31" s="37"/>
      <c r="AG31" s="233"/>
      <c r="AH31" s="231"/>
      <c r="AI31" s="231"/>
      <c r="AJ31" s="232"/>
      <c r="AK31" s="232"/>
      <c r="AL31" s="232"/>
    </row>
    <row r="32" spans="1:38" s="234" customFormat="1" ht="14.4">
      <c r="A32" s="333"/>
      <c r="B32" s="335"/>
      <c r="C32" s="334"/>
      <c r="D32" s="334"/>
      <c r="E32" s="333"/>
      <c r="F32" s="333"/>
      <c r="G32" s="333"/>
      <c r="H32" s="333"/>
      <c r="I32" s="333"/>
      <c r="J32" s="337"/>
      <c r="K32" s="333"/>
      <c r="L32" s="338"/>
      <c r="M32" s="339"/>
      <c r="N32" s="333"/>
      <c r="O32" s="337"/>
      <c r="P32" s="335"/>
      <c r="Q32"/>
      <c r="R32" s="54"/>
      <c r="S32" s="54"/>
      <c r="T32" s="37"/>
      <c r="U32" s="54"/>
      <c r="V32" s="37"/>
      <c r="W32" s="54"/>
      <c r="X32" s="37"/>
      <c r="Y32" s="54"/>
      <c r="Z32" s="37"/>
      <c r="AA32" s="54"/>
      <c r="AB32" s="37"/>
      <c r="AC32" s="54"/>
      <c r="AD32" s="37"/>
      <c r="AE32" s="54"/>
      <c r="AF32" s="37"/>
      <c r="AG32" s="233"/>
      <c r="AH32" s="231"/>
      <c r="AI32" s="231"/>
      <c r="AJ32" s="232"/>
      <c r="AK32" s="232"/>
      <c r="AL32" s="232"/>
    </row>
    <row r="33" spans="1:38" s="234" customFormat="1" ht="14.4">
      <c r="A33" s="333"/>
      <c r="B33" s="335"/>
      <c r="C33" s="334"/>
      <c r="D33" s="334"/>
      <c r="E33" s="333"/>
      <c r="F33" s="333"/>
      <c r="G33" s="333"/>
      <c r="H33" s="333"/>
      <c r="I33" s="337"/>
      <c r="J33" s="337"/>
      <c r="K33" s="333"/>
      <c r="L33" s="338"/>
      <c r="M33" s="339"/>
      <c r="N33" s="333"/>
      <c r="O33" s="337"/>
      <c r="P33" s="335"/>
      <c r="Q33"/>
      <c r="R33" s="54"/>
      <c r="S33" s="54"/>
      <c r="T33" s="37"/>
      <c r="U33" s="54"/>
      <c r="V33" s="37"/>
      <c r="W33" s="54"/>
      <c r="X33" s="37"/>
      <c r="Y33" s="54"/>
      <c r="Z33" s="37"/>
      <c r="AA33" s="54"/>
      <c r="AB33" s="37"/>
      <c r="AC33" s="54"/>
      <c r="AD33" s="37"/>
      <c r="AE33" s="54"/>
      <c r="AF33" s="37"/>
      <c r="AG33" s="233"/>
      <c r="AH33" s="231"/>
      <c r="AI33" s="231"/>
      <c r="AJ33" s="232"/>
      <c r="AK33" s="232"/>
      <c r="AL33" s="232"/>
    </row>
    <row r="42" spans="1:38">
      <c r="D42" s="308"/>
    </row>
  </sheetData>
  <hyperlinks>
    <hyperlink ref="M5" location="Main!A1" display="Back To Main Page"/>
    <hyperlink ref="M16" location="Main!A1" display="Back To Main Pag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(Equity)</vt:lpstr>
      <vt:lpstr>Call Tracker (F&amp;O)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2024-09-11T18:49:14Z</dcterms:modified>
</cp:coreProperties>
</file>