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6" l="1"/>
  <c r="L53" i="6"/>
  <c r="K53" i="6"/>
  <c r="L20" i="6"/>
  <c r="K20" i="6"/>
  <c r="L51" i="6"/>
  <c r="K51" i="6"/>
  <c r="L43" i="6"/>
  <c r="K43" i="6"/>
  <c r="M53" i="6" l="1"/>
  <c r="M20" i="6"/>
  <c r="M51" i="6"/>
  <c r="M43" i="6"/>
  <c r="K63" i="6"/>
  <c r="M63" i="6" s="1"/>
  <c r="K282" i="6"/>
  <c r="L282" i="6" s="1"/>
  <c r="L17" i="6"/>
  <c r="K17" i="6"/>
  <c r="M17" i="6" s="1"/>
  <c r="K276" i="6"/>
  <c r="L276" i="6" s="1"/>
  <c r="K67" i="6"/>
  <c r="M67" i="6" s="1"/>
  <c r="K68" i="6"/>
  <c r="M68" i="6" s="1"/>
  <c r="L52" i="6"/>
  <c r="K52" i="6"/>
  <c r="M52" i="6" l="1"/>
  <c r="P23" i="6"/>
  <c r="P24" i="6"/>
  <c r="P25" i="6"/>
  <c r="L50" i="6"/>
  <c r="K50" i="6"/>
  <c r="M50" i="6" s="1"/>
  <c r="K65" i="6"/>
  <c r="L49" i="6"/>
  <c r="K49" i="6"/>
  <c r="L48" i="6"/>
  <c r="K48" i="6"/>
  <c r="M49" i="6" l="1"/>
  <c r="M65" i="6"/>
  <c r="M48" i="6"/>
  <c r="L13" i="6"/>
  <c r="K13" i="6"/>
  <c r="K64" i="6"/>
  <c r="M64" i="6" s="1"/>
  <c r="L45" i="6"/>
  <c r="K45" i="6"/>
  <c r="L47" i="6"/>
  <c r="K47" i="6"/>
  <c r="M13" i="6" l="1"/>
  <c r="M45" i="6"/>
  <c r="M47" i="6"/>
  <c r="P22" i="6"/>
  <c r="P19" i="6"/>
  <c r="L21" i="6"/>
  <c r="K21" i="6"/>
  <c r="L15" i="6"/>
  <c r="K15" i="6"/>
  <c r="M15" i="6" s="1"/>
  <c r="L42" i="6"/>
  <c r="K42" i="6"/>
  <c r="M42" i="6" s="1"/>
  <c r="L44" i="6"/>
  <c r="K44" i="6"/>
  <c r="M44" i="6" l="1"/>
  <c r="M21" i="6"/>
  <c r="L16" i="6" l="1"/>
  <c r="K16" i="6"/>
  <c r="L12" i="6"/>
  <c r="K12" i="6"/>
  <c r="K62" i="6"/>
  <c r="M62" i="6" s="1"/>
  <c r="L18" i="6"/>
  <c r="K18" i="6"/>
  <c r="M16" i="6" l="1"/>
  <c r="M18" i="6"/>
  <c r="M12" i="6"/>
  <c r="K284" i="6" l="1"/>
  <c r="L284" i="6" s="1"/>
  <c r="P14" i="6" l="1"/>
  <c r="P10" i="6"/>
  <c r="P11" i="6"/>
  <c r="K272" i="6"/>
  <c r="L272" i="6" s="1"/>
  <c r="K273" i="6" l="1"/>
  <c r="L273" i="6" s="1"/>
  <c r="K266" i="6"/>
  <c r="L266" i="6" s="1"/>
  <c r="K283" i="6" l="1"/>
  <c r="L283" i="6" s="1"/>
  <c r="K277" i="6"/>
  <c r="L277" i="6" s="1"/>
  <c r="K279" i="6" l="1"/>
  <c r="L279" i="6" s="1"/>
  <c r="L6" i="2" l="1"/>
  <c r="K6" i="3"/>
  <c r="D7" i="5" l="1"/>
  <c r="M7" i="6"/>
  <c r="K274" i="6" l="1"/>
  <c r="L274" i="6" s="1"/>
  <c r="K271" i="6" l="1"/>
  <c r="L271" i="6" s="1"/>
  <c r="K275" i="6" l="1"/>
  <c r="L275" i="6" s="1"/>
  <c r="K270" i="6"/>
  <c r="L270" i="6" s="1"/>
  <c r="K269" i="6"/>
  <c r="L269" i="6" s="1"/>
  <c r="K267" i="6"/>
  <c r="L267" i="6" s="1"/>
  <c r="H265" i="6"/>
  <c r="K265" i="6" s="1"/>
  <c r="L265" i="6" s="1"/>
  <c r="K264" i="6"/>
  <c r="L264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F233" i="6"/>
  <c r="K233" i="6" s="1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F227" i="6"/>
  <c r="K227" i="6" s="1"/>
  <c r="L227" i="6" s="1"/>
  <c r="F226" i="6"/>
  <c r="K226" i="6" s="1"/>
  <c r="L226" i="6" s="1"/>
  <c r="K225" i="6"/>
  <c r="L225" i="6" s="1"/>
  <c r="F224" i="6"/>
  <c r="K224" i="6" s="1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6" i="6"/>
  <c r="L206" i="6" s="1"/>
  <c r="K205" i="6"/>
  <c r="L205" i="6" s="1"/>
  <c r="F204" i="6"/>
  <c r="K204" i="6" s="1"/>
  <c r="L204" i="6" s="1"/>
  <c r="K203" i="6"/>
  <c r="L203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6" i="6"/>
  <c r="L176" i="6" s="1"/>
  <c r="K174" i="6"/>
  <c r="L174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K164" i="6"/>
  <c r="L164" i="6" s="1"/>
  <c r="K163" i="6"/>
  <c r="L163" i="6" s="1"/>
  <c r="K161" i="6"/>
  <c r="L161" i="6" s="1"/>
  <c r="K160" i="6"/>
  <c r="L160" i="6" s="1"/>
  <c r="K159" i="6"/>
  <c r="L159" i="6" s="1"/>
  <c r="K158" i="6"/>
  <c r="L158" i="6" s="1"/>
  <c r="K157" i="6"/>
  <c r="L157" i="6" s="1"/>
  <c r="F156" i="6"/>
  <c r="K156" i="6" s="1"/>
  <c r="L156" i="6" s="1"/>
  <c r="H155" i="6"/>
  <c r="K155" i="6" s="1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H121" i="6"/>
  <c r="K121" i="6" s="1"/>
  <c r="L121" i="6" s="1"/>
  <c r="F120" i="6"/>
  <c r="K120" i="6" s="1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6" i="4"/>
</calcChain>
</file>

<file path=xl/sharedStrings.xml><?xml version="1.0" encoding="utf-8"?>
<sst xmlns="http://schemas.openxmlformats.org/spreadsheetml/2006/main" count="3260" uniqueCount="1216">
  <si>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</si>
  <si>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</si>
  <si>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</si>
  <si>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</si>
  <si>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</si>
  <si>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</si>
  <si>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</si>
  <si>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</si>
  <si>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</si>
  <si>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</si>
  <si>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</si>
  <si>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</si>
  <si>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</si>
  <si>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</si>
  <si>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</si>
  <si>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</si>
  <si>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</si>
  <si>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</si>
  <si>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</si>
  <si>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</si>
  <si>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</si>
  <si>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</si>
  <si>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</si>
  <si>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</si>
  <si>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</si>
  <si>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</si>
  <si>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</si>
  <si>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</si>
  <si>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</si>
  <si>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</si>
  <si>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</si>
  <si>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</si>
  <si>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</si>
  <si>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</si>
  <si>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</si>
  <si>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</si>
  <si>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</si>
  <si>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</si>
  <si>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</si>
  <si>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</si>
  <si>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</si>
  <si>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</si>
  <si>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</si>
  <si>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</si>
  <si>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</si>
  <si>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</si>
  <si>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</si>
  <si>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</si>
  <si>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</si>
  <si>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</si>
  <si>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</si>
  <si>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</si>
  <si>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</si>
  <si>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</si>
  <si>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</si>
  <si>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</si>
  <si>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</si>
  <si>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</si>
  <si>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</si>
  <si>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</si>
  <si>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</si>
  <si>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</si>
  <si>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</si>
  <si>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</si>
  <si>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</si>
  <si>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</si>
  <si>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</si>
  <si>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</si>
  <si>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</si>
  <si>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</si>
  <si>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</si>
  <si>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</si>
  <si>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</si>
  <si>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</si>
  <si>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</si>
  <si>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</si>
  <si>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</si>
  <si>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</si>
  <si>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</si>
  <si>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</si>
  <si>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</si>
  <si>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</si>
  <si>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</si>
  <si>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</si>
  <si>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</si>
  <si>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</si>
  <si>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</si>
  <si>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</si>
  <si>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</si>
  <si>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</si>
  <si>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</si>
  <si>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</si>
  <si>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</si>
  <si>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</si>
  <si>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</si>
  <si>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</si>
  <si>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</si>
  <si>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</si>
  <si>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</si>
  <si>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</si>
  <si>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</si>
  <si>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</si>
  <si>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</si>
  <si>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</si>
  <si>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</si>
  <si>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</si>
  <si>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</si>
  <si>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</si>
  <si>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</si>
  <si>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</si>
  <si>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</si>
  <si>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</si>
  <si>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</si>
  <si>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</si>
  <si>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</si>
  <si>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</si>
  <si>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</si>
  <si>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</si>
  <si>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</si>
  <si>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</si>
  <si>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</si>
  <si>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</si>
  <si>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</si>
  <si>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</si>
  <si>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</si>
  <si>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</si>
  <si>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</si>
  <si>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</si>
  <si>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</si>
  <si>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</si>
  <si>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</si>
  <si>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</si>
  <si>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</si>
  <si>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</si>
  <si>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</si>
  <si>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</si>
  <si>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</si>
  <si>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</si>
  <si>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</si>
  <si>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</si>
  <si>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</si>
  <si>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</si>
  <si>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</si>
  <si>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</si>
  <si>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</si>
  <si>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</si>
  <si>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</si>
  <si>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</si>
  <si>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</si>
  <si>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</si>
  <si>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</si>
  <si>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</si>
  <si>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</si>
  <si>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</si>
  <si>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</si>
  <si>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</si>
  <si>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</si>
  <si>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</si>
  <si>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</si>
  <si>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</si>
  <si>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</si>
  <si>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</si>
  <si>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</si>
  <si>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</si>
  <si>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</si>
  <si>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</si>
  <si>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</si>
  <si>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</si>
  <si>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</si>
  <si>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</si>
  <si>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</si>
  <si>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</si>
  <si>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</si>
  <si>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</si>
  <si>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</si>
  <si>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</si>
  <si>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</si>
  <si>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</si>
  <si>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</si>
  <si>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</si>
  <si>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</si>
  <si>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</si>
  <si>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</si>
  <si>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</si>
  <si>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</si>
  <si>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</si>
  <si>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</si>
  <si>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</si>
  <si>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</si>
  <si>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</si>
  <si>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</si>
  <si>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</si>
  <si>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</si>
  <si>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</si>
  <si>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</si>
  <si>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</si>
  <si>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</si>
  <si>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</si>
  <si>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</si>
  <si>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</si>
  <si>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</si>
  <si>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</si>
  <si>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</si>
  <si>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</si>
  <si>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</si>
  <si>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</si>
  <si>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</si>
  <si>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</si>
  <si>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</si>
  <si>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</si>
  <si>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</si>
  <si>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</si>
  <si>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</si>
  <si>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</si>
  <si>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</si>
  <si>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</si>
  <si>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</si>
  <si>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</si>
  <si>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</si>
  <si>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</si>
  <si>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</si>
  <si>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</si>
  <si>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</si>
  <si>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</si>
  <si>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</si>
  <si>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</si>
  <si>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</si>
  <si>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</si>
  <si>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</si>
  <si>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</si>
  <si>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</si>
  <si>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</si>
  <si>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</si>
  <si>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</si>
  <si>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</si>
  <si>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</si>
  <si>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</si>
  <si>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</si>
  <si>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</si>
  <si>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</si>
  <si>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</si>
  <si>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</si>
  <si>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</si>
  <si>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</si>
  <si>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</si>
  <si>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</si>
  <si>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</si>
  <si>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</si>
  <si>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</si>
  <si>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</si>
  <si>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</si>
  <si>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</si>
  <si>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</si>
  <si>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</si>
  <si>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</si>
  <si>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</si>
  <si>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</si>
  <si>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</si>
  <si>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</si>
  <si>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</si>
  <si>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</si>
  <si>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</si>
  <si>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</si>
  <si>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</si>
  <si>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</si>
  <si>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</si>
  <si>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</si>
  <si>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</si>
  <si>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</si>
  <si>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</si>
  <si>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</si>
  <si>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</si>
  <si>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</si>
  <si>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</si>
  <si>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</si>
  <si>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</si>
  <si>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</si>
  <si>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</si>
  <si>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</si>
  <si>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</si>
  <si>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</si>
  <si>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</si>
  <si>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</si>
  <si>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</si>
  <si>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</si>
  <si>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</si>
  <si>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</si>
  <si>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</si>
  <si>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</si>
  <si>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</si>
  <si>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</si>
  <si>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</si>
  <si>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</si>
  <si>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</si>
  <si>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</si>
  <si>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</si>
  <si>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</si>
  <si>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</si>
  <si>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</si>
  <si>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</si>
  <si>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</si>
  <si>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</si>
  <si>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</si>
  <si>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</si>
  <si>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</si>
  <si>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</si>
  <si>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</si>
  <si>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</si>
  <si>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</si>
  <si>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</si>
  <si>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</si>
  <si>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</si>
  <si>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</si>
  <si>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</si>
  <si>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</si>
  <si>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</si>
  <si>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</si>
  <si>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</si>
  <si>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</si>
  <si>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</si>
  <si>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</si>
  <si>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</si>
  <si>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</si>
  <si>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</si>
  <si>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</si>
  <si>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</si>
  <si>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</si>
  <si>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</si>
  <si>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</si>
  <si>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</si>
  <si>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</si>
  <si>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</si>
  <si>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</si>
  <si>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</si>
  <si>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</si>
  <si>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</si>
  <si>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</si>
  <si>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</si>
  <si>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</si>
  <si>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</si>
  <si>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</si>
  <si>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</si>
  <si>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</si>
  <si>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</si>
  <si>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</si>
  <si>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</si>
  <si>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</si>
  <si>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</si>
  <si>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</si>
  <si>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</si>
  <si>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</si>
  <si>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</si>
  <si>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</si>
  <si>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</si>
  <si>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</si>
  <si>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</si>
  <si>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</si>
  <si>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</si>
  <si>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</si>
  <si>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</si>
  <si>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</si>
  <si>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</si>
  <si>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</si>
  <si>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</si>
  <si>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</si>
  <si>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</si>
  <si>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</si>
  <si>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</si>
  <si>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</si>
  <si>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</si>
  <si>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</si>
  <si>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</si>
  <si>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</si>
  <si>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</si>
  <si>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</si>
  <si>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</si>
  <si>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</si>
  <si>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</si>
  <si>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</si>
  <si>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</si>
  <si>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</si>
  <si>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</si>
  <si>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</si>
  <si>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</si>
  <si>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</si>
  <si>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</si>
  <si>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</si>
  <si>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</si>
  <si>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</si>
  <si>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</si>
  <si>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</si>
  <si>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</si>
  <si>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</si>
  <si>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</si>
  <si>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</si>
  <si>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</si>
  <si>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</si>
  <si>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</si>
  <si>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</si>
  <si>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</si>
  <si>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</si>
  <si>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</si>
  <si>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</si>
  <si>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</si>
  <si>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</si>
  <si>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</si>
  <si>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</si>
  <si>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</si>
  <si>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</si>
  <si>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</si>
  <si>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</si>
  <si>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</si>
  <si>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</si>
  <si>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</si>
  <si>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</si>
  <si>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</si>
  <si>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</si>
  <si>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</si>
  <si>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</si>
  <si>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</si>
  <si>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</si>
  <si>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</si>
  <si>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</si>
  <si>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</si>
  <si>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</si>
  <si>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</si>
  <si>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</si>
  <si>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</si>
  <si>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</si>
  <si>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</si>
  <si>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</si>
  <si>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</si>
  <si>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</si>
  <si>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</si>
  <si>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</si>
  <si>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</si>
  <si>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</si>
  <si>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</si>
  <si>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</si>
  <si>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</si>
  <si>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</si>
  <si>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</si>
  <si>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</si>
  <si>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</si>
  <si>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</si>
  <si>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</si>
  <si>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</si>
  <si>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</si>
  <si>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</si>
  <si>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</si>
  <si>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</si>
  <si>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</si>
  <si>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</si>
  <si>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</si>
  <si>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</si>
  <si>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</si>
  <si>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</si>
  <si>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</si>
  <si>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</si>
  <si>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</si>
  <si>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</si>
  <si>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</si>
  <si>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</si>
  <si>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</si>
  <si>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</si>
  <si>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</si>
  <si>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</si>
  <si>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</si>
  <si>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</si>
  <si>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</si>
  <si>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</si>
  <si>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</si>
  <si>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</si>
  <si>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</si>
  <si>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</si>
  <si>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</si>
  <si>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</si>
  <si>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</si>
  <si>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</si>
  <si>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</si>
  <si>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</si>
  <si>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</si>
  <si>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</si>
  <si>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</si>
  <si>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</si>
  <si>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</si>
  <si>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</si>
  <si>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</si>
  <si>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</si>
  <si>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</si>
  <si>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</si>
  <si>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</si>
  <si>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</si>
  <si>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</si>
  <si>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</si>
  <si>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</si>
  <si>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</si>
  <si>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</si>
  <si>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</si>
  <si>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</si>
  <si>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</si>
  <si>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</si>
  <si>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</si>
  <si>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</si>
  <si>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</si>
  <si>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</si>
  <si>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</si>
  <si>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</si>
  <si>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</si>
  <si>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</si>
  <si>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</si>
  <si>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</si>
  <si>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</si>
  <si>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</si>
  <si>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</si>
  <si>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</si>
  <si>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</si>
  <si>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</si>
  <si>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</si>
  <si>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</si>
  <si>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</si>
  <si>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</si>
  <si>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</si>
  <si>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</si>
  <si>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</si>
  <si>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</si>
  <si>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</si>
  <si>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</si>
  <si>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</si>
  <si>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</si>
  <si>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</si>
  <si>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</si>
  <si>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</si>
  <si>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</si>
  <si>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</si>
  <si>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</si>
  <si>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</si>
  <si>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</si>
  <si>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</si>
  <si>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</si>
  <si>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</si>
  <si>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</si>
  <si>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</si>
  <si>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</si>
  <si>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</si>
  <si>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</si>
  <si>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</si>
  <si>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</si>
  <si>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</si>
  <si>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</si>
  <si>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</si>
  <si>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</si>
  <si>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</si>
  <si>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</si>
  <si>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</si>
  <si>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</si>
  <si>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</si>
  <si>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</si>
  <si>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</si>
  <si>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</si>
  <si>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</si>
  <si>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</si>
  <si>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</si>
  <si>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</si>
  <si>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</si>
  <si>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</si>
  <si>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</si>
  <si>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</si>
  <si>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</si>
  <si>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</si>
  <si>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</si>
  <si>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</si>
  <si>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</si>
  <si>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</si>
  <si>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</si>
  <si>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</si>
  <si>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</si>
  <si>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</si>
  <si>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</si>
  <si>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</si>
  <si>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</si>
  <si>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</si>
  <si>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</si>
  <si>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</si>
  <si>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</si>
  <si>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</si>
  <si>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</si>
  <si>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</si>
  <si>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</si>
  <si>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</si>
  <si>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</si>
  <si>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</si>
  <si>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</si>
  <si>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</si>
  <si>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</si>
  <si>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</si>
  <si>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</si>
  <si>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</si>
  <si>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</si>
  <si>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</si>
  <si>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</si>
  <si>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</si>
  <si>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</si>
  <si>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</si>
  <si>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</si>
  <si>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</si>
  <si>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</si>
  <si>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</si>
  <si>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</si>
  <si>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</si>
  <si>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</si>
  <si>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</si>
  <si>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</si>
  <si>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</si>
  <si>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</si>
  <si>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</si>
  <si>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</si>
  <si>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</si>
  <si>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</si>
  <si>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</si>
  <si>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</si>
  <si>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</si>
  <si>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</si>
  <si>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</si>
  <si>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</si>
  <si>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</si>
  <si>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</si>
  <si>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</si>
  <si>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</si>
  <si>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</si>
  <si>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</si>
  <si>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</si>
  <si>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</si>
  <si>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</si>
  <si>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</si>
  <si>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</si>
  <si>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</si>
  <si>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</si>
  <si>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</si>
  <si>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</si>
  <si>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</si>
  <si>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</si>
  <si>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</si>
  <si>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</si>
  <si>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</si>
  <si>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</si>
  <si>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</si>
  <si>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</si>
  <si>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</si>
  <si>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</si>
  <si>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</si>
  <si>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</si>
  <si>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</si>
  <si>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</si>
  <si>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</si>
  <si>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</si>
  <si>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</si>
  <si>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</si>
  <si>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</si>
  <si>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</si>
  <si>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</si>
  <si>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</si>
  <si>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</si>
  <si>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</si>
  <si>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</si>
  <si>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</si>
  <si>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</si>
  <si>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</si>
  <si>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</si>
  <si>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</si>
  <si>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</si>
  <si>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</si>
  <si>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</si>
  <si>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</si>
  <si>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</si>
  <si>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</si>
  <si>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</si>
  <si>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</si>
  <si>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</si>
  <si>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</si>
  <si>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</si>
  <si>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</si>
  <si>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</si>
  <si>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</si>
  <si>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</si>
  <si>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</si>
  <si>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</si>
  <si>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</si>
  <si>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</si>
  <si>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</si>
  <si>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</si>
  <si>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</si>
  <si>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</si>
  <si>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</si>
  <si>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</si>
  <si>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</si>
  <si>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</si>
  <si>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</si>
  <si>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</si>
  <si>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</si>
  <si>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</si>
  <si>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</si>
  <si>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</si>
  <si>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</si>
  <si>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</si>
  <si>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</si>
  <si>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</si>
  <si>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</si>
  <si>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</si>
  <si>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</si>
  <si>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</si>
  <si>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</si>
  <si>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</si>
  <si>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</si>
  <si>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</si>
  <si>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</si>
  <si>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</si>
  <si>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</si>
  <si>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</si>
  <si>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</si>
  <si>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</si>
  <si>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</si>
  <si>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</si>
  <si>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</si>
  <si>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</si>
  <si>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</si>
  <si>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</si>
  <si>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</si>
  <si>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</si>
  <si>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</si>
  <si>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</si>
  <si>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</si>
  <si>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</si>
  <si>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</si>
  <si>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</si>
  <si>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</si>
  <si>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</si>
  <si>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</si>
  <si>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</si>
  <si>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</si>
  <si>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</si>
  <si>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</si>
  <si>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</si>
  <si>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</si>
  <si>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</si>
  <si>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</si>
  <si>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</si>
  <si>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</si>
  <si>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</si>
  <si>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</si>
  <si>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</si>
  <si>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</si>
  <si>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</si>
  <si>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</si>
  <si>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</si>
  <si>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</si>
  <si>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</si>
  <si>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</si>
  <si>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</si>
  <si>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</si>
  <si>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</si>
  <si>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</si>
  <si>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</si>
  <si>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</si>
  <si>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</si>
  <si>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</si>
  <si>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</si>
  <si>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</si>
  <si>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</si>
  <si>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</si>
  <si>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</si>
  <si>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</si>
  <si>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</si>
  <si>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</si>
  <si>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</si>
  <si>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</si>
  <si>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</si>
  <si>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</si>
  <si>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</si>
  <si>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</si>
  <si>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</si>
  <si>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</si>
  <si>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</si>
  <si>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</si>
  <si>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</si>
  <si>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</si>
  <si>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</si>
  <si>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</si>
  <si>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</si>
  <si>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</si>
  <si>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</si>
  <si>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</si>
  <si>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</si>
  <si>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</si>
  <si>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</si>
  <si>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</si>
  <si>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</si>
  <si>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</si>
  <si>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</si>
  <si>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</si>
  <si>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</si>
  <si>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</si>
  <si>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</si>
  <si>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</si>
  <si>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</si>
  <si>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</si>
  <si>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</si>
  <si>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</si>
  <si>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</si>
  <si>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</si>
  <si>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</si>
  <si>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</si>
  <si>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</si>
  <si>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</si>
  <si>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</si>
  <si>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</si>
  <si>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</si>
  <si>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</si>
  <si>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</si>
  <si>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</si>
  <si>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</si>
  <si>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</si>
  <si>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</si>
  <si>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</si>
  <si>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</si>
  <si>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</si>
  <si>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</si>
  <si>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</si>
  <si>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</si>
  <si>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</si>
  <si>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</si>
  <si>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</si>
  <si>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</si>
  <si>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</si>
  <si>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</si>
  <si>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</si>
  <si>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</si>
  <si>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</si>
  <si>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</si>
  <si>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</si>
  <si>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</si>
  <si>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</si>
  <si>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</si>
  <si>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</si>
  <si>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</si>
  <si>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</si>
  <si>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</si>
  <si>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</si>
  <si>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</si>
  <si>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</si>
  <si>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</si>
  <si>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</si>
  <si>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</si>
  <si>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</si>
  <si>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</si>
  <si>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</si>
  <si>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</si>
  <si>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</si>
  <si>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</si>
  <si>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</si>
  <si>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</si>
  <si>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</si>
  <si>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</si>
  <si>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</si>
  <si>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1800-1900</t>
  </si>
  <si>
    <t>1595-1655</t>
  </si>
  <si>
    <t>MINDACORP</t>
  </si>
  <si>
    <t>MANKIND</t>
  </si>
  <si>
    <t>NSE</t>
  </si>
  <si>
    <t>191-197</t>
  </si>
  <si>
    <t>215-225</t>
  </si>
  <si>
    <t>145-150</t>
  </si>
  <si>
    <t>J</t>
  </si>
  <si>
    <t>MULTIPLIER SHARE &amp; STOCK ADVISORS PRIVATE LIMITED</t>
  </si>
  <si>
    <t>RKFORGE</t>
  </si>
  <si>
    <t>381-399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</si>
  <si>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</si>
  <si>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</si>
  <si>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</si>
  <si>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</si>
  <si>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</si>
  <si>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</si>
  <si>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</si>
  <si>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</si>
  <si>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</si>
  <si>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</si>
  <si>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</si>
  <si>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</si>
  <si>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</si>
  <si>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</si>
  <si>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</si>
  <si>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</si>
  <si>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</si>
  <si>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</si>
  <si>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</si>
  <si>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</si>
  <si>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</si>
  <si>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</si>
  <si>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</si>
  <si>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</si>
  <si>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</si>
  <si>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123.5-126.5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</si>
  <si>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</si>
  <si>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</si>
  <si>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</si>
  <si>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</si>
  <si>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</si>
  <si>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</si>
  <si>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</si>
  <si>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</si>
  <si>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</si>
  <si>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</si>
  <si>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</si>
  <si>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</si>
  <si>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</si>
  <si>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</si>
  <si>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</si>
  <si>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1362-1365</t>
  </si>
  <si>
    <t>1390-1415</t>
  </si>
  <si>
    <t>OFSS SEPT FUT</t>
  </si>
  <si>
    <t>4210-4250</t>
  </si>
  <si>
    <t>3310-3410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</si>
  <si>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</si>
  <si>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</si>
  <si>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</si>
  <si>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</si>
  <si>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</si>
  <si>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</si>
  <si>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133.5-139.5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</si>
  <si>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</si>
  <si>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</si>
  <si>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</si>
  <si>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</si>
  <si>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</si>
  <si>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</si>
  <si>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</si>
  <si>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</si>
  <si>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</si>
  <si>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</si>
  <si>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NK SECURITIES RESEARCH PRIVATE LIMITED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</si>
  <si>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</si>
  <si>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</si>
  <si>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</si>
  <si>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</si>
  <si>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</si>
  <si>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</si>
  <si>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</si>
  <si>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</si>
  <si>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502-522</t>
  </si>
  <si>
    <t>560-590</t>
  </si>
  <si>
    <t>SHERWOOD SECURITIES PVT LTD</t>
  </si>
  <si>
    <t>VIKASLIFE</t>
  </si>
  <si>
    <t>Vikas Lifecare Limited</t>
  </si>
  <si>
    <t>HI GROWTH CORPORATE SERVICES PVT LTD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</si>
  <si>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</si>
  <si>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</si>
  <si>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</si>
  <si>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</si>
  <si>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</si>
  <si>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</si>
  <si>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15-16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</si>
  <si>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</si>
  <si>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</si>
  <si>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</si>
  <si>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</si>
  <si>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</si>
  <si>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</si>
  <si>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</si>
  <si>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7NR</t>
  </si>
  <si>
    <t>AGRAWAL NIKUNJ</t>
  </si>
  <si>
    <t>BNL</t>
  </si>
  <si>
    <t>GFIL</t>
  </si>
  <si>
    <t>GAURAV KUMAR</t>
  </si>
  <si>
    <t>ANKITA VISHAL SHAH</t>
  </si>
  <si>
    <t>JANUSCORP</t>
  </si>
  <si>
    <t>NARMADABEN VAGHELA</t>
  </si>
  <si>
    <t>ACHINTYA SECURITIES PRIVATE LIMITED</t>
  </si>
  <si>
    <t>MONOPHARMA</t>
  </si>
  <si>
    <t>Mono Pharmacare Limited</t>
  </si>
  <si>
    <t>B B COMMERCIAL LTD</t>
  </si>
  <si>
    <t>COLORCHIPS</t>
  </si>
  <si>
    <t>ARUN KUMAR GANERIWALA</t>
  </si>
  <si>
    <t>TIA ENTERPRISES PRIVATE LIMITED</t>
  </si>
  <si>
    <t>JYOTISTRUC</t>
  </si>
  <si>
    <t>FOLLIS ADVISORY LLP</t>
  </si>
  <si>
    <t>SYNEMATIC MEDIA AND CONSULTING PRIVATE LIMITED</t>
  </si>
  <si>
    <t>MSRINDIA</t>
  </si>
  <si>
    <t>GOPI KISHAN MALANI</t>
  </si>
  <si>
    <t>TOPGAIN FINANCE PRIVATE LIMITED</t>
  </si>
  <si>
    <t>CUPID</t>
  </si>
  <si>
    <t>Cupid Limited</t>
  </si>
  <si>
    <t>HITECH</t>
  </si>
  <si>
    <t>Hi-Tech Pipes Limited</t>
  </si>
  <si>
    <t>Infibeam Avenues Limited</t>
  </si>
  <si>
    <t>CITADEL SECURITIES INDIA MARKETS PRIVATE LIMITED</t>
  </si>
  <si>
    <t>Jyoti Structures Ltd</t>
  </si>
  <si>
    <t>ANANT WEALTH CONSULTANTS PRIVATE LIMITED</t>
  </si>
  <si>
    <t>RPOWER</t>
  </si>
  <si>
    <t>Reliance Power Limited</t>
  </si>
  <si>
    <t>SHRENIK</t>
  </si>
  <si>
    <t>Shrenik Limited</t>
  </si>
  <si>
    <t>AJAY  SALVI</t>
  </si>
  <si>
    <t>TREL</t>
  </si>
  <si>
    <t>Transindia Real Estate L</t>
  </si>
  <si>
    <t>CRONY VYAPAR PVT LTD</t>
  </si>
  <si>
    <t>TRU</t>
  </si>
  <si>
    <t>TruCap Finance Limited</t>
  </si>
  <si>
    <t>ESAAR (INDIA) LIMITED</t>
  </si>
  <si>
    <t>VCL</t>
  </si>
  <si>
    <t>Vaxtex Cotfab Limited</t>
  </si>
  <si>
    <t>MAKWANA DIXIT CHANDUBHAI</t>
  </si>
  <si>
    <t>SHIVANG R VACHHETA</t>
  </si>
  <si>
    <t>VIKASECO</t>
  </si>
  <si>
    <t>Vikas EcoTech Limited</t>
  </si>
  <si>
    <t>QE SECURITIES LLP</t>
  </si>
  <si>
    <t>VISHWAS FINCAP SERVICES PRIVATE LIMITED</t>
  </si>
  <si>
    <t>VICKY RAJESH JHAVERI</t>
  </si>
  <si>
    <t>113</t>
  </si>
  <si>
    <t>Profit of Rs.17/-</t>
  </si>
  <si>
    <t>TRENT 2120 CE 28-SEP</t>
  </si>
  <si>
    <t>53-55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</si>
  <si>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</si>
  <si>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</si>
  <si>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</si>
  <si>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</si>
  <si>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</si>
  <si>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</si>
  <si>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</si>
  <si>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</si>
  <si>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</si>
  <si>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1205-1245</t>
  </si>
  <si>
    <t>1320-1400</t>
  </si>
  <si>
    <t>COLPAL 2050 CE 28-SEP</t>
  </si>
  <si>
    <t>30-32</t>
  </si>
  <si>
    <t>45-55</t>
  </si>
  <si>
    <t>SIEMENS SEPT FUT</t>
  </si>
  <si>
    <t>3980-3985</t>
  </si>
  <si>
    <t>4040-4080</t>
  </si>
  <si>
    <t>Profit of Rs.3/-</t>
  </si>
  <si>
    <t>ICICIBANK 980 CE 28-SEP</t>
  </si>
  <si>
    <t>12.50-13.50</t>
  </si>
  <si>
    <t>18-20</t>
  </si>
  <si>
    <t>AXISBANK SEPT FUT</t>
  </si>
  <si>
    <t>999-1001</t>
  </si>
  <si>
    <t>1022-1040</t>
  </si>
  <si>
    <t>NIFTY 20000 CE 14-SEP</t>
  </si>
  <si>
    <t>68-70</t>
  </si>
  <si>
    <t>100-130</t>
  </si>
  <si>
    <t>ACEMEN</t>
  </si>
  <si>
    <t>APURVABHAI DILIPBHAI SHAH</t>
  </si>
  <si>
    <t>AGIIL</t>
  </si>
  <si>
    <t>ESCORP ASSET MANAGEMENT LIMITED</t>
  </si>
  <si>
    <t>SAJANKUMAR RAMESHWARLAL BAJAJ</t>
  </si>
  <si>
    <t>ANERI</t>
  </si>
  <si>
    <t>MENDESRIRAMULU</t>
  </si>
  <si>
    <t>BAZELINTER</t>
  </si>
  <si>
    <t>VISAGAR FINANCIAL SERVICES LIMITED</t>
  </si>
  <si>
    <t>NATVARLAL BHURABHAI PATEL</t>
  </si>
  <si>
    <t>CRESSAN</t>
  </si>
  <si>
    <t>PARAG COMMOSALES</t>
  </si>
  <si>
    <t>DECCAN</t>
  </si>
  <si>
    <t>SAUMIK KETAN DOSHI</t>
  </si>
  <si>
    <t>DHANBANK</t>
  </si>
  <si>
    <t>GOVINDAN BHIMA BHATTAR</t>
  </si>
  <si>
    <t>DHANI</t>
  </si>
  <si>
    <t>MAYBANK KIM ENG SECURITIES PTE LTD</t>
  </si>
  <si>
    <t>ESCORP</t>
  </si>
  <si>
    <t>BLACKBERRY SAREES PRIVATE LIMITED</t>
  </si>
  <si>
    <t>VEDANKIT TRADERS PRIVATE LIMITED</t>
  </si>
  <si>
    <t>AMIT BAJAJ</t>
  </si>
  <si>
    <t>HARIAAPL</t>
  </si>
  <si>
    <t>SUMANCHEPURI</t>
  </si>
  <si>
    <t>INDONG</t>
  </si>
  <si>
    <t>YOGESH KUMAR SHARMA</t>
  </si>
  <si>
    <t>JOHNPHARMA</t>
  </si>
  <si>
    <t>MOHIT GOYAL</t>
  </si>
  <si>
    <t>HDFC MUTUAL FUND</t>
  </si>
  <si>
    <t>KRRAIL</t>
  </si>
  <si>
    <t>GUPTA JEE TENT SERVICES PRIVATE LIMITED</t>
  </si>
  <si>
    <t>MODINATUR</t>
  </si>
  <si>
    <t>CHAITALI N VORA</t>
  </si>
  <si>
    <t>NIKHIL VORA</t>
  </si>
  <si>
    <t>NEOINFRA</t>
  </si>
  <si>
    <t>KAVITA MUKESH KUMAR CHANDAN</t>
  </si>
  <si>
    <t>QUESTCAP</t>
  </si>
  <si>
    <t>MUNISH FINANCIAL</t>
  </si>
  <si>
    <t>DOVETAIL INDIA FUND</t>
  </si>
  <si>
    <t>RITESHIN</t>
  </si>
  <si>
    <t>RITESH ARORA</t>
  </si>
  <si>
    <t>SKSE SECURITIES LIMITED CORP CM/TM PROP A/C</t>
  </si>
  <si>
    <t>RINKUBEN VAGHELA</t>
  </si>
  <si>
    <t>ASHISH PANCHAL</t>
  </si>
  <si>
    <t>HIRAL VAGHELA</t>
  </si>
  <si>
    <t>DIPALIBEN JITESHKUMAR TIKDIA</t>
  </si>
  <si>
    <t>SANDEEP VINODKUMAR JADAV</t>
  </si>
  <si>
    <t>SCBL</t>
  </si>
  <si>
    <t>D K C G AND ASSOCIATES</t>
  </si>
  <si>
    <t>ALPESHBHAI RASIKLAL SHAH</t>
  </si>
  <si>
    <t>SMIFS</t>
  </si>
  <si>
    <t>DIVYRAJSINH NARENDRASINH SOLANKI</t>
  </si>
  <si>
    <t>SUDARSHAN</t>
  </si>
  <si>
    <t>CORE INC</t>
  </si>
  <si>
    <t>MAVEN INDIA FUND</t>
  </si>
  <si>
    <t>SWADEIN</t>
  </si>
  <si>
    <t>SANDEEP GIRI</t>
  </si>
  <si>
    <t>AMAN PAL</t>
  </si>
  <si>
    <t>NARESH POONAMCHAND JAIN</t>
  </si>
  <si>
    <t>AMIT POONAMCHAND JAIN</t>
  </si>
  <si>
    <t>TARAPUR</t>
  </si>
  <si>
    <t>SHREE CHEMOPHARMA ANKLESHWAR PRIVATE LIMITED</t>
  </si>
  <si>
    <t>THINKINK</t>
  </si>
  <si>
    <t>RAJIV KUMAR</t>
  </si>
  <si>
    <t>RASHI AGRAWAL</t>
  </si>
  <si>
    <t>RATI SAWHNEY</t>
  </si>
  <si>
    <t>STFL TRADING AND FINANCE PRIVATE LIMITED</t>
  </si>
  <si>
    <t>VASUDHAGAM</t>
  </si>
  <si>
    <t>BP EQUITIES PVT. LTD.</t>
  </si>
  <si>
    <t>VISAGAR</t>
  </si>
  <si>
    <t>SAUMIL ARVINDBHAI BHAVNAGARI</t>
  </si>
  <si>
    <t>AJAY SALVI</t>
  </si>
  <si>
    <t>VISESHINFO</t>
  </si>
  <si>
    <t>SAHASTRAA ADVISORS PRIVATE LIMITED</t>
  </si>
  <si>
    <t>AMJLAND</t>
  </si>
  <si>
    <t>AMJ Land Holdings Limited</t>
  </si>
  <si>
    <t>MITTAL RIMPY</t>
  </si>
  <si>
    <t>ANDHRAPAP</t>
  </si>
  <si>
    <t>ANDHRA PAPER LIMITED</t>
  </si>
  <si>
    <t>CD EQUIFINANCE PRIVATE LIMITED</t>
  </si>
  <si>
    <t>BASILIC</t>
  </si>
  <si>
    <t>Basilic Fly Studio Ltd</t>
  </si>
  <si>
    <t>VIJIT GLOBAL SECURITIES PRIVATE LIMITED</t>
  </si>
  <si>
    <t>Central Depo Ser (I) Ltd</t>
  </si>
  <si>
    <t>CLSL</t>
  </si>
  <si>
    <t>Crop Life Science Limited</t>
  </si>
  <si>
    <t>NEOMILE CORPORATE ADVISORY LIMITED</t>
  </si>
  <si>
    <t>GARG BROTHERS PRIVATE LIMITED</t>
  </si>
  <si>
    <t>Dhani Services Limited</t>
  </si>
  <si>
    <t>MAYBANK SECURITIES PTE LTD</t>
  </si>
  <si>
    <t>FCSSOFT</t>
  </si>
  <si>
    <t>FCS Software Solutions Li</t>
  </si>
  <si>
    <t>GIPCL</t>
  </si>
  <si>
    <t>Gujarat Ind Power Ltd</t>
  </si>
  <si>
    <t>GMDCLTD</t>
  </si>
  <si>
    <t>Gujarat Min. Dev. Corpn</t>
  </si>
  <si>
    <t>GSLSU</t>
  </si>
  <si>
    <t>Global Surfaces Limited</t>
  </si>
  <si>
    <t>INVENTURE</t>
  </si>
  <si>
    <t>Inventure Gro &amp; Sec Ltd</t>
  </si>
  <si>
    <t>NDTV</t>
  </si>
  <si>
    <t>New Delhi Television Limi</t>
  </si>
  <si>
    <t>YUGA STOCKS AND COMMODITIES PRIVATE LIMITED  .</t>
  </si>
  <si>
    <t>NIITLTD</t>
  </si>
  <si>
    <t>NIIT Limited</t>
  </si>
  <si>
    <t>ORIANA</t>
  </si>
  <si>
    <t>Oriana Power Limited</t>
  </si>
  <si>
    <t>SUMICKSHA BANSAL</t>
  </si>
  <si>
    <t>PANACEABIO</t>
  </si>
  <si>
    <t>Panacea Biotec Ltd.</t>
  </si>
  <si>
    <t>Praj Industries Ltd</t>
  </si>
  <si>
    <t>RATNAVEER</t>
  </si>
  <si>
    <t>Ratnaveer Precision Eng L</t>
  </si>
  <si>
    <t>RBMINFRA</t>
  </si>
  <si>
    <t>Rbm Infracon Limited</t>
  </si>
  <si>
    <t>RISHABH</t>
  </si>
  <si>
    <t>Rishabh Instruments Ltd</t>
  </si>
  <si>
    <t>BANDHAN MUTUAL FUND A/C  SMALL AND MIDCAP EQUITY SME FUND</t>
  </si>
  <si>
    <t>MUSIGMA SECURITIES</t>
  </si>
  <si>
    <t>QUANT MUTUAL FUND</t>
  </si>
  <si>
    <t>NIPPON INDIA MUTUAL FUND</t>
  </si>
  <si>
    <t>Rail Vikas Nigam Limited</t>
  </si>
  <si>
    <t>JUMP TRADING FINANCIAL INDIA PRIVATE LIMITED</t>
  </si>
  <si>
    <t>SERVICE</t>
  </si>
  <si>
    <t>Service Care Limited</t>
  </si>
  <si>
    <t>RIKHAV SECURITIES LIMITED</t>
  </si>
  <si>
    <t>STEELXIND</t>
  </si>
  <si>
    <t>Steel Exchange India Ltd</t>
  </si>
  <si>
    <t>MSB E TRADE SECURITIES LIMITED</t>
  </si>
  <si>
    <t>SUPREMEENG</t>
  </si>
  <si>
    <t>Supreme Engineering Ltd</t>
  </si>
  <si>
    <t>MEHUL H SHAH</t>
  </si>
  <si>
    <t>TRIL</t>
  </si>
  <si>
    <t>Transformers And Rectifie</t>
  </si>
  <si>
    <t>UGROCAP</t>
  </si>
  <si>
    <t>Ugro Capital Limited</t>
  </si>
  <si>
    <t>R.B.A.FINANCE &amp; INVT. CO</t>
  </si>
  <si>
    <t>VAKRANGEE</t>
  </si>
  <si>
    <t>Vakrangee Limited</t>
  </si>
  <si>
    <t>SHANI  BHATI</t>
  </si>
  <si>
    <t>SILONI UPPAL</t>
  </si>
  <si>
    <t>Visesh Infotecnics Limite</t>
  </si>
  <si>
    <t>ANLON</t>
  </si>
  <si>
    <t>Anlon Technology Sol Ltd</t>
  </si>
  <si>
    <t>SHUBHAM FINANCIAL SERVICES</t>
  </si>
  <si>
    <t>NIKUNJ STOCK BROKERS LTD</t>
  </si>
  <si>
    <t>CMICABLES</t>
  </si>
  <si>
    <t>CMI Limited</t>
  </si>
  <si>
    <t>SANJAY SHUKLA</t>
  </si>
  <si>
    <t>CMNL</t>
  </si>
  <si>
    <t>Chaman Metallics Limited</t>
  </si>
  <si>
    <t>VINOD SOMANI</t>
  </si>
  <si>
    <t>DHEERAJ LOHIA</t>
  </si>
  <si>
    <t>IDFC First Bank Limited</t>
  </si>
  <si>
    <t>VEMBU VAIDYANATHAN</t>
  </si>
  <si>
    <t>Mahanagar Gas Ltd.</t>
  </si>
  <si>
    <t>NORGES BANK ON ACCOUNT OF THE GOVERNMENT PENSION FUND GLOBAL</t>
  </si>
  <si>
    <t>PENTAGOLD</t>
  </si>
  <si>
    <t>Penta Gold Limited</t>
  </si>
  <si>
    <t>MOKSH FINVEST &amp; ADVISORS LLP</t>
  </si>
  <si>
    <t>LA RICHESSE ADVISORS PRIVATE LIMITED</t>
  </si>
  <si>
    <t>THOMASCOTT</t>
  </si>
  <si>
    <t>Thomas Scott (India) Ltd</t>
  </si>
  <si>
    <t>RADHESHYAM RATHI</t>
  </si>
  <si>
    <t>TNPL</t>
  </si>
  <si>
    <t>Tamil Nadu Newsprint</t>
  </si>
  <si>
    <t>SAMENA SPECIAL SITUATIONS MAURITIUS</t>
  </si>
  <si>
    <t>SUNRISE GILTS &amp; SECURITIES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</si>
</sst>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3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1" fillId="11" borderId="3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right" vertical="top"/>
    </xf>
    <xf numFmtId="2" fontId="28" fillId="2" borderId="24" xfId="0" applyNumberFormat="1" applyFont="1" applyFill="1" applyBorder="1" applyAlignment="1">
      <alignment horizontal="center" vertical="center" wrapText="1"/>
    </xf>
    <xf numFmtId="164" fontId="28" fillId="2" borderId="24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1" xfId="0" applyFont="1" applyFill="1" applyBorder="1" applyAlignment="1">
      <alignment horizontal="center" vertical="center"/>
    </xf>
    <xf numFmtId="165" fontId="35" fillId="14" borderId="31" xfId="0" applyNumberFormat="1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left" vertical="center"/>
    </xf>
    <xf numFmtId="49" fontId="36" fillId="14" borderId="31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7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45181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45181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2" t="s">
        <v>16</v>
      </c>
      <c r="B9" s="324" t="s">
        <v>17</v>
      </c>
      <c r="C9" s="324" t="s">
        <v>18</v>
      </c>
      <c r="D9" s="324" t="s">
        <v>19</v>
      </c>
      <c r="E9" s="26" t="s">
        <v>20</v>
      </c>
      <c r="F9" s="26" t="s">
        <v>21</v>
      </c>
      <c r="G9" s="319" t="s">
        <v>22</v>
      </c>
      <c r="H9" s="320"/>
      <c r="I9" s="321"/>
      <c r="J9" s="319" t="s">
        <v>23</v>
      </c>
      <c r="K9" s="320"/>
      <c r="L9" s="321"/>
      <c r="M9" s="26"/>
      <c r="N9" s="27"/>
      <c r="O9" s="27"/>
      <c r="P9" s="27"/>
    </row>
    <row r="10" spans="1:16" ht="38.25">
      <c r="A10" s="323"/>
      <c r="B10" s="325"/>
      <c r="C10" s="325"/>
      <c r="D10" s="32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863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45197</v>
      </c>
      <c r="E11" s="35">
        <v>20036.7</v>
      </c>
      <c r="F11" s="35">
        <v>19993.233333333334</v>
      </c>
      <c r="G11" s="36">
        <v>19935.466666666667</v>
      </c>
      <c r="H11" s="36">
        <v>19834.233333333334</v>
      </c>
      <c r="I11" s="36">
        <v>19776.466666666667</v>
      </c>
      <c r="J11" s="36">
        <v>20094.466666666667</v>
      </c>
      <c r="K11" s="36">
        <v>20152.233333333337</v>
      </c>
      <c r="L11" s="36">
        <v>20253.466666666667</v>
      </c>
      <c r="M11" s="37">
        <v>20051</v>
      </c>
      <c r="N11" s="37">
        <v>19892</v>
      </c>
      <c r="O11" s="242">
        <v>11157650</v>
      </c>
      <c r="P11" s="244">
        <v>6.7673345273919147E-3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45197</v>
      </c>
      <c r="E12" s="38">
        <v>45697.85</v>
      </c>
      <c r="F12" s="38">
        <v>45614.583333333336</v>
      </c>
      <c r="G12" s="39">
        <v>45464.166666666672</v>
      </c>
      <c r="H12" s="39">
        <v>45230.483333333337</v>
      </c>
      <c r="I12" s="39">
        <v>45080.066666666673</v>
      </c>
      <c r="J12" s="39">
        <v>45848.26666666667</v>
      </c>
      <c r="K12" s="39">
        <v>45998.683333333342</v>
      </c>
      <c r="L12" s="39">
        <v>46232.366666666669</v>
      </c>
      <c r="M12" s="31">
        <v>45765</v>
      </c>
      <c r="N12" s="31">
        <v>45380.9</v>
      </c>
      <c r="O12" s="243">
        <v>2214780</v>
      </c>
      <c r="P12" s="244">
        <v>-2.4935943154502468E-2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20348.150000000001</v>
      </c>
      <c r="F13" s="38">
        <v>20316.466666666667</v>
      </c>
      <c r="G13" s="39">
        <v>20265.933333333334</v>
      </c>
      <c r="H13" s="39">
        <v>20183.716666666667</v>
      </c>
      <c r="I13" s="39">
        <v>20133.183333333334</v>
      </c>
      <c r="J13" s="39">
        <v>20398.683333333334</v>
      </c>
      <c r="K13" s="39">
        <v>20449.216666666667</v>
      </c>
      <c r="L13" s="39">
        <v>20531.433333333334</v>
      </c>
      <c r="M13" s="31">
        <v>20367</v>
      </c>
      <c r="N13" s="31">
        <v>20234.25</v>
      </c>
      <c r="O13" s="243">
        <v>82720</v>
      </c>
      <c r="P13" s="245">
        <v>4.3917213528520946E-2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9197.5</v>
      </c>
      <c r="F14" s="38">
        <v>9185.9166666666661</v>
      </c>
      <c r="G14" s="39">
        <v>9159.8333333333321</v>
      </c>
      <c r="H14" s="39">
        <v>9122.1666666666661</v>
      </c>
      <c r="I14" s="39">
        <v>9096.0833333333321</v>
      </c>
      <c r="J14" s="39">
        <v>9223.5833333333321</v>
      </c>
      <c r="K14" s="39">
        <v>9249.6666666666642</v>
      </c>
      <c r="L14" s="39">
        <v>9287.3333333333321</v>
      </c>
      <c r="M14" s="31">
        <v>9212</v>
      </c>
      <c r="N14" s="31">
        <v>9148.25</v>
      </c>
      <c r="O14" s="243">
        <v>211650</v>
      </c>
      <c r="P14" s="245">
        <v>0.12564818508177103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45197</v>
      </c>
      <c r="E15" s="38">
        <v>518.70000000000005</v>
      </c>
      <c r="F15" s="38">
        <v>520</v>
      </c>
      <c r="G15" s="39">
        <v>516.20000000000005</v>
      </c>
      <c r="H15" s="39">
        <v>513.70000000000005</v>
      </c>
      <c r="I15" s="39">
        <v>509.90000000000009</v>
      </c>
      <c r="J15" s="39">
        <v>522.5</v>
      </c>
      <c r="K15" s="39">
        <v>526.29999999999995</v>
      </c>
      <c r="L15" s="39">
        <v>528.79999999999995</v>
      </c>
      <c r="M15" s="31">
        <v>523.79999999999995</v>
      </c>
      <c r="N15" s="31">
        <v>517.5</v>
      </c>
      <c r="O15" s="243">
        <v>12855000</v>
      </c>
      <c r="P15" s="244">
        <v>1.2284431845027168E-2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45197</v>
      </c>
      <c r="E16" s="38">
        <v>4628.8999999999996</v>
      </c>
      <c r="F16" s="38">
        <v>4610.166666666667</v>
      </c>
      <c r="G16" s="39">
        <v>4522.5833333333339</v>
      </c>
      <c r="H16" s="39">
        <v>4416.2666666666673</v>
      </c>
      <c r="I16" s="39">
        <v>4328.6833333333343</v>
      </c>
      <c r="J16" s="39">
        <v>4716.4833333333336</v>
      </c>
      <c r="K16" s="39">
        <v>4804.0666666666675</v>
      </c>
      <c r="L16" s="39">
        <v>4910.3833333333332</v>
      </c>
      <c r="M16" s="31">
        <v>4697.75</v>
      </c>
      <c r="N16" s="31">
        <v>4503.8500000000004</v>
      </c>
      <c r="O16" s="243">
        <v>1241500</v>
      </c>
      <c r="P16" s="244">
        <v>2.0970394736842105E-2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45197</v>
      </c>
      <c r="E17" s="38">
        <v>23091.599999999999</v>
      </c>
      <c r="F17" s="38">
        <v>23093.95</v>
      </c>
      <c r="G17" s="39">
        <v>22962.9</v>
      </c>
      <c r="H17" s="39">
        <v>22834.2</v>
      </c>
      <c r="I17" s="39">
        <v>22703.15</v>
      </c>
      <c r="J17" s="39">
        <v>23222.65</v>
      </c>
      <c r="K17" s="39">
        <v>23353.699999999997</v>
      </c>
      <c r="L17" s="39">
        <v>23482.400000000001</v>
      </c>
      <c r="M17" s="31">
        <v>23225</v>
      </c>
      <c r="N17" s="31">
        <v>22965.25</v>
      </c>
      <c r="O17" s="243">
        <v>74720</v>
      </c>
      <c r="P17" s="244">
        <v>7.551240560949299E-3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45197</v>
      </c>
      <c r="E18" s="38">
        <v>191.4</v>
      </c>
      <c r="F18" s="38">
        <v>190.63333333333333</v>
      </c>
      <c r="G18" s="39">
        <v>188.76666666666665</v>
      </c>
      <c r="H18" s="39">
        <v>186.13333333333333</v>
      </c>
      <c r="I18" s="39">
        <v>184.26666666666665</v>
      </c>
      <c r="J18" s="39">
        <v>193.26666666666665</v>
      </c>
      <c r="K18" s="39">
        <v>195.13333333333333</v>
      </c>
      <c r="L18" s="39">
        <v>197.76666666666665</v>
      </c>
      <c r="M18" s="31">
        <v>192.5</v>
      </c>
      <c r="N18" s="31">
        <v>188</v>
      </c>
      <c r="O18" s="243">
        <v>37767600</v>
      </c>
      <c r="P18" s="244">
        <v>-1.5899817081750388E-2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45197</v>
      </c>
      <c r="E19" s="38">
        <v>233.15</v>
      </c>
      <c r="F19" s="38">
        <v>232.6</v>
      </c>
      <c r="G19" s="39">
        <v>230.25</v>
      </c>
      <c r="H19" s="39">
        <v>227.35</v>
      </c>
      <c r="I19" s="39">
        <v>225</v>
      </c>
      <c r="J19" s="39">
        <v>235.5</v>
      </c>
      <c r="K19" s="39">
        <v>237.84999999999997</v>
      </c>
      <c r="L19" s="39">
        <v>240.75</v>
      </c>
      <c r="M19" s="31">
        <v>234.95</v>
      </c>
      <c r="N19" s="31">
        <v>229.7</v>
      </c>
      <c r="O19" s="243">
        <v>28909400</v>
      </c>
      <c r="P19" s="244">
        <v>-4.1300224176582169E-2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45197</v>
      </c>
      <c r="E20" s="38">
        <v>2060.1999999999998</v>
      </c>
      <c r="F20" s="38">
        <v>2053.75</v>
      </c>
      <c r="G20" s="39">
        <v>2029.5</v>
      </c>
      <c r="H20" s="39">
        <v>1998.8</v>
      </c>
      <c r="I20" s="39">
        <v>1974.55</v>
      </c>
      <c r="J20" s="39">
        <v>2084.4499999999998</v>
      </c>
      <c r="K20" s="39">
        <v>2108.6999999999998</v>
      </c>
      <c r="L20" s="39">
        <v>2139.4</v>
      </c>
      <c r="M20" s="31">
        <v>2078</v>
      </c>
      <c r="N20" s="31">
        <v>2023.05</v>
      </c>
      <c r="O20" s="243">
        <v>6237900</v>
      </c>
      <c r="P20" s="244">
        <v>3.8138457082166652E-3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45197</v>
      </c>
      <c r="E21" s="38">
        <v>2625.5</v>
      </c>
      <c r="F21" s="38">
        <v>2607.1</v>
      </c>
      <c r="G21" s="39">
        <v>2570.1499999999996</v>
      </c>
      <c r="H21" s="39">
        <v>2514.7999999999997</v>
      </c>
      <c r="I21" s="39">
        <v>2477.8499999999995</v>
      </c>
      <c r="J21" s="39">
        <v>2662.45</v>
      </c>
      <c r="K21" s="39">
        <v>2699.3999999999996</v>
      </c>
      <c r="L21" s="39">
        <v>2754.75</v>
      </c>
      <c r="M21" s="31">
        <v>2644.05</v>
      </c>
      <c r="N21" s="31">
        <v>2551.75</v>
      </c>
      <c r="O21" s="243">
        <v>10548000</v>
      </c>
      <c r="P21" s="244">
        <v>3.2993507065840116E-2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45197</v>
      </c>
      <c r="E22" s="38">
        <v>886.25</v>
      </c>
      <c r="F22" s="38">
        <v>869.43333333333339</v>
      </c>
      <c r="G22" s="39">
        <v>847.41666666666674</v>
      </c>
      <c r="H22" s="39">
        <v>808.58333333333337</v>
      </c>
      <c r="I22" s="39">
        <v>786.56666666666672</v>
      </c>
      <c r="J22" s="39">
        <v>908.26666666666677</v>
      </c>
      <c r="K22" s="39">
        <v>930.28333333333342</v>
      </c>
      <c r="L22" s="39">
        <v>969.11666666666679</v>
      </c>
      <c r="M22" s="31">
        <v>891.45</v>
      </c>
      <c r="N22" s="31">
        <v>830.6</v>
      </c>
      <c r="O22" s="243">
        <v>46218400</v>
      </c>
      <c r="P22" s="244">
        <v>5.2734197051695547E-2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45197</v>
      </c>
      <c r="E23" s="38">
        <v>3648.35</v>
      </c>
      <c r="F23" s="38">
        <v>3657.9333333333329</v>
      </c>
      <c r="G23" s="39">
        <v>3626.5666666666657</v>
      </c>
      <c r="H23" s="39">
        <v>3604.7833333333328</v>
      </c>
      <c r="I23" s="39">
        <v>3573.4166666666656</v>
      </c>
      <c r="J23" s="39">
        <v>3679.7166666666658</v>
      </c>
      <c r="K23" s="39">
        <v>3711.0833333333335</v>
      </c>
      <c r="L23" s="39">
        <v>3732.8666666666659</v>
      </c>
      <c r="M23" s="31">
        <v>3689.3</v>
      </c>
      <c r="N23" s="31">
        <v>3636.15</v>
      </c>
      <c r="O23" s="243">
        <v>831200</v>
      </c>
      <c r="P23" s="244">
        <v>8.9955415683189086E-2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45197</v>
      </c>
      <c r="E24" s="38">
        <v>451.95</v>
      </c>
      <c r="F24" s="38">
        <v>449.41666666666669</v>
      </c>
      <c r="G24" s="39">
        <v>443.83333333333337</v>
      </c>
      <c r="H24" s="39">
        <v>435.7166666666667</v>
      </c>
      <c r="I24" s="39">
        <v>430.13333333333338</v>
      </c>
      <c r="J24" s="39">
        <v>457.53333333333336</v>
      </c>
      <c r="K24" s="39">
        <v>463.11666666666673</v>
      </c>
      <c r="L24" s="39">
        <v>471.23333333333335</v>
      </c>
      <c r="M24" s="31">
        <v>455</v>
      </c>
      <c r="N24" s="31">
        <v>441.3</v>
      </c>
      <c r="O24" s="243">
        <v>68668200</v>
      </c>
      <c r="P24" s="244">
        <v>6.1982381178456508E-3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45197</v>
      </c>
      <c r="E25" s="38">
        <v>5108.75</v>
      </c>
      <c r="F25" s="38">
        <v>5087.2666666666664</v>
      </c>
      <c r="G25" s="39">
        <v>5051.5333333333328</v>
      </c>
      <c r="H25" s="39">
        <v>4994.3166666666666</v>
      </c>
      <c r="I25" s="39">
        <v>4958.583333333333</v>
      </c>
      <c r="J25" s="39">
        <v>5144.4833333333327</v>
      </c>
      <c r="K25" s="39">
        <v>5180.2166666666662</v>
      </c>
      <c r="L25" s="39">
        <v>5237.4333333333325</v>
      </c>
      <c r="M25" s="31">
        <v>5123</v>
      </c>
      <c r="N25" s="31">
        <v>5030.05</v>
      </c>
      <c r="O25" s="243">
        <v>2207500</v>
      </c>
      <c r="P25" s="244">
        <v>8.8546129677235068E-3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45197</v>
      </c>
      <c r="E26" s="38">
        <v>385.35</v>
      </c>
      <c r="F26" s="38">
        <v>385.10000000000008</v>
      </c>
      <c r="G26" s="39">
        <v>383.65000000000015</v>
      </c>
      <c r="H26" s="39">
        <v>381.95000000000005</v>
      </c>
      <c r="I26" s="39">
        <v>380.50000000000011</v>
      </c>
      <c r="J26" s="39">
        <v>386.80000000000018</v>
      </c>
      <c r="K26" s="39">
        <v>388.25000000000011</v>
      </c>
      <c r="L26" s="39">
        <v>389.95000000000022</v>
      </c>
      <c r="M26" s="31">
        <v>386.55</v>
      </c>
      <c r="N26" s="31">
        <v>383.4</v>
      </c>
      <c r="O26" s="243">
        <v>10432900</v>
      </c>
      <c r="P26" s="244">
        <v>8.2142270412354189E-3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45197</v>
      </c>
      <c r="E27" s="38">
        <v>185.6</v>
      </c>
      <c r="F27" s="38">
        <v>185.36666666666667</v>
      </c>
      <c r="G27" s="39">
        <v>184.73333333333335</v>
      </c>
      <c r="H27" s="39">
        <v>183.86666666666667</v>
      </c>
      <c r="I27" s="39">
        <v>183.23333333333335</v>
      </c>
      <c r="J27" s="39">
        <v>186.23333333333335</v>
      </c>
      <c r="K27" s="39">
        <v>186.86666666666667</v>
      </c>
      <c r="L27" s="39">
        <v>187.73333333333335</v>
      </c>
      <c r="M27" s="31">
        <v>186</v>
      </c>
      <c r="N27" s="31">
        <v>184.5</v>
      </c>
      <c r="O27" s="243">
        <v>85815000</v>
      </c>
      <c r="P27" s="244">
        <v>-1.8247340121267591E-2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45197</v>
      </c>
      <c r="E28" s="38">
        <v>3266.4</v>
      </c>
      <c r="F28" s="38">
        <v>3259.8333333333335</v>
      </c>
      <c r="G28" s="39">
        <v>3246.5666666666671</v>
      </c>
      <c r="H28" s="39">
        <v>3226.7333333333336</v>
      </c>
      <c r="I28" s="39">
        <v>3213.4666666666672</v>
      </c>
      <c r="J28" s="39">
        <v>3279.666666666667</v>
      </c>
      <c r="K28" s="39">
        <v>3292.9333333333334</v>
      </c>
      <c r="L28" s="39">
        <v>3312.7666666666669</v>
      </c>
      <c r="M28" s="31">
        <v>3273.1</v>
      </c>
      <c r="N28" s="31">
        <v>3240</v>
      </c>
      <c r="O28" s="243">
        <v>4555200</v>
      </c>
      <c r="P28" s="244">
        <v>5.4297444047146076E-3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45197</v>
      </c>
      <c r="E29" s="38">
        <v>1924.15</v>
      </c>
      <c r="F29" s="38">
        <v>1921.3333333333333</v>
      </c>
      <c r="G29" s="39">
        <v>1909.3666666666666</v>
      </c>
      <c r="H29" s="39">
        <v>1894.5833333333333</v>
      </c>
      <c r="I29" s="39">
        <v>1882.6166666666666</v>
      </c>
      <c r="J29" s="39">
        <v>1936.1166666666666</v>
      </c>
      <c r="K29" s="39">
        <v>1948.0833333333333</v>
      </c>
      <c r="L29" s="39">
        <v>1962.8666666666666</v>
      </c>
      <c r="M29" s="31">
        <v>1933.3</v>
      </c>
      <c r="N29" s="31">
        <v>1906.55</v>
      </c>
      <c r="O29" s="243">
        <v>4121777</v>
      </c>
      <c r="P29" s="244">
        <v>-1.1181546046839233E-2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45197</v>
      </c>
      <c r="E30" s="38">
        <v>7531.3</v>
      </c>
      <c r="F30" s="38">
        <v>7511.833333333333</v>
      </c>
      <c r="G30" s="39">
        <v>7470.7166666666662</v>
      </c>
      <c r="H30" s="39">
        <v>7410.1333333333332</v>
      </c>
      <c r="I30" s="39">
        <v>7369.0166666666664</v>
      </c>
      <c r="J30" s="39">
        <v>7572.4166666666661</v>
      </c>
      <c r="K30" s="39">
        <v>7613.5333333333328</v>
      </c>
      <c r="L30" s="39">
        <v>7674.1166666666659</v>
      </c>
      <c r="M30" s="31">
        <v>7552.95</v>
      </c>
      <c r="N30" s="31">
        <v>7451.25</v>
      </c>
      <c r="O30" s="243">
        <v>326550</v>
      </c>
      <c r="P30" s="244">
        <v>-5.9360730593607308E-3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45197</v>
      </c>
      <c r="E31" s="38">
        <v>735</v>
      </c>
      <c r="F31" s="38">
        <v>736.19999999999993</v>
      </c>
      <c r="G31" s="39">
        <v>730.84999999999991</v>
      </c>
      <c r="H31" s="39">
        <v>726.69999999999993</v>
      </c>
      <c r="I31" s="39">
        <v>721.34999999999991</v>
      </c>
      <c r="J31" s="39">
        <v>740.34999999999991</v>
      </c>
      <c r="K31" s="39">
        <v>745.7</v>
      </c>
      <c r="L31" s="39">
        <v>749.84999999999991</v>
      </c>
      <c r="M31" s="31">
        <v>741.55</v>
      </c>
      <c r="N31" s="31">
        <v>732.05</v>
      </c>
      <c r="O31" s="243">
        <v>13819000</v>
      </c>
      <c r="P31" s="244">
        <v>-2.8142589118198874E-3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45197</v>
      </c>
      <c r="E32" s="38">
        <v>871.95</v>
      </c>
      <c r="F32" s="38">
        <v>869.76666666666677</v>
      </c>
      <c r="G32" s="39">
        <v>862.23333333333358</v>
      </c>
      <c r="H32" s="39">
        <v>852.51666666666677</v>
      </c>
      <c r="I32" s="39">
        <v>844.98333333333358</v>
      </c>
      <c r="J32" s="39">
        <v>879.48333333333358</v>
      </c>
      <c r="K32" s="39">
        <v>887.01666666666665</v>
      </c>
      <c r="L32" s="39">
        <v>896.73333333333358</v>
      </c>
      <c r="M32" s="31">
        <v>877.3</v>
      </c>
      <c r="N32" s="31">
        <v>860.05</v>
      </c>
      <c r="O32" s="243">
        <v>14130600</v>
      </c>
      <c r="P32" s="244">
        <v>-2.7171803431410603E-3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45197</v>
      </c>
      <c r="E33" s="38">
        <v>1004.7</v>
      </c>
      <c r="F33" s="38">
        <v>998.4</v>
      </c>
      <c r="G33" s="39">
        <v>989.3</v>
      </c>
      <c r="H33" s="39">
        <v>973.9</v>
      </c>
      <c r="I33" s="39">
        <v>964.8</v>
      </c>
      <c r="J33" s="39">
        <v>1013.8</v>
      </c>
      <c r="K33" s="39">
        <v>1022.9000000000001</v>
      </c>
      <c r="L33" s="39">
        <v>1038.3</v>
      </c>
      <c r="M33" s="31">
        <v>1007.5</v>
      </c>
      <c r="N33" s="31">
        <v>983</v>
      </c>
      <c r="O33" s="243">
        <v>42796875</v>
      </c>
      <c r="P33" s="244">
        <v>3.1056355565972781E-3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45197</v>
      </c>
      <c r="E34" s="38">
        <v>4815.05</v>
      </c>
      <c r="F34" s="38">
        <v>4802.7666666666664</v>
      </c>
      <c r="G34" s="39">
        <v>4782.2833333333328</v>
      </c>
      <c r="H34" s="39">
        <v>4749.5166666666664</v>
      </c>
      <c r="I34" s="39">
        <v>4729.0333333333328</v>
      </c>
      <c r="J34" s="39">
        <v>4835.5333333333328</v>
      </c>
      <c r="K34" s="39">
        <v>4856.0166666666664</v>
      </c>
      <c r="L34" s="39">
        <v>4888.7833333333328</v>
      </c>
      <c r="M34" s="31">
        <v>4823.25</v>
      </c>
      <c r="N34" s="31">
        <v>4770</v>
      </c>
      <c r="O34" s="243">
        <v>2336750</v>
      </c>
      <c r="P34" s="244">
        <v>-2.0641240569991618E-2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45197</v>
      </c>
      <c r="E35" s="38">
        <v>1554.8</v>
      </c>
      <c r="F35" s="38">
        <v>1551.3666666666666</v>
      </c>
      <c r="G35" s="39">
        <v>1543.1333333333332</v>
      </c>
      <c r="H35" s="39">
        <v>1531.4666666666667</v>
      </c>
      <c r="I35" s="39">
        <v>1523.2333333333333</v>
      </c>
      <c r="J35" s="39">
        <v>1563.0333333333331</v>
      </c>
      <c r="K35" s="39">
        <v>1571.2666666666662</v>
      </c>
      <c r="L35" s="39">
        <v>1582.9333333333329</v>
      </c>
      <c r="M35" s="31">
        <v>1559.6</v>
      </c>
      <c r="N35" s="31">
        <v>1539.7</v>
      </c>
      <c r="O35" s="243">
        <v>10451000</v>
      </c>
      <c r="P35" s="244">
        <v>3.0518167923877137E-2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45197</v>
      </c>
      <c r="E36" s="38">
        <v>7397.3</v>
      </c>
      <c r="F36" s="38">
        <v>7406.0166666666664</v>
      </c>
      <c r="G36" s="39">
        <v>7362.083333333333</v>
      </c>
      <c r="H36" s="39">
        <v>7326.8666666666668</v>
      </c>
      <c r="I36" s="39">
        <v>7282.9333333333334</v>
      </c>
      <c r="J36" s="39">
        <v>7441.2333333333327</v>
      </c>
      <c r="K36" s="39">
        <v>7485.166666666667</v>
      </c>
      <c r="L36" s="39">
        <v>7520.3833333333323</v>
      </c>
      <c r="M36" s="31">
        <v>7449.95</v>
      </c>
      <c r="N36" s="31">
        <v>7370.8</v>
      </c>
      <c r="O36" s="243">
        <v>4311500</v>
      </c>
      <c r="P36" s="244">
        <v>1.0932325097453031E-2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45197</v>
      </c>
      <c r="E37" s="38">
        <v>2443.1999999999998</v>
      </c>
      <c r="F37" s="38">
        <v>2431.1333333333332</v>
      </c>
      <c r="G37" s="39">
        <v>2413.5166666666664</v>
      </c>
      <c r="H37" s="39">
        <v>2383.833333333333</v>
      </c>
      <c r="I37" s="39">
        <v>2366.2166666666662</v>
      </c>
      <c r="J37" s="39">
        <v>2460.8166666666666</v>
      </c>
      <c r="K37" s="39">
        <v>2478.4333333333334</v>
      </c>
      <c r="L37" s="39">
        <v>2508.1166666666668</v>
      </c>
      <c r="M37" s="31">
        <v>2448.75</v>
      </c>
      <c r="N37" s="31">
        <v>2401.4499999999998</v>
      </c>
      <c r="O37" s="243">
        <v>1878000</v>
      </c>
      <c r="P37" s="244">
        <v>3.0443839128344815E-3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45197</v>
      </c>
      <c r="E38" s="38">
        <v>422.8</v>
      </c>
      <c r="F38" s="38">
        <v>421.0333333333333</v>
      </c>
      <c r="G38" s="39">
        <v>416.41666666666663</v>
      </c>
      <c r="H38" s="39">
        <v>410.0333333333333</v>
      </c>
      <c r="I38" s="39">
        <v>405.41666666666663</v>
      </c>
      <c r="J38" s="39">
        <v>427.41666666666663</v>
      </c>
      <c r="K38" s="39">
        <v>432.0333333333333</v>
      </c>
      <c r="L38" s="39">
        <v>438.41666666666663</v>
      </c>
      <c r="M38" s="31">
        <v>425.65</v>
      </c>
      <c r="N38" s="31">
        <v>414.65</v>
      </c>
      <c r="O38" s="243">
        <v>11907200</v>
      </c>
      <c r="P38" s="244">
        <v>-6.1301715438950556E-2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45197</v>
      </c>
      <c r="E39" s="38">
        <v>243.5</v>
      </c>
      <c r="F39" s="38">
        <v>243.18333333333331</v>
      </c>
      <c r="G39" s="39">
        <v>240.96666666666661</v>
      </c>
      <c r="H39" s="39">
        <v>238.43333333333331</v>
      </c>
      <c r="I39" s="39">
        <v>236.21666666666661</v>
      </c>
      <c r="J39" s="39">
        <v>245.71666666666661</v>
      </c>
      <c r="K39" s="39">
        <v>247.93333333333331</v>
      </c>
      <c r="L39" s="39">
        <v>250.46666666666661</v>
      </c>
      <c r="M39" s="31">
        <v>245.4</v>
      </c>
      <c r="N39" s="31">
        <v>240.65</v>
      </c>
      <c r="O39" s="243">
        <v>79195000</v>
      </c>
      <c r="P39" s="244">
        <v>-6.7412911924246699E-3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45197</v>
      </c>
      <c r="E40" s="38">
        <v>203.65</v>
      </c>
      <c r="F40" s="38">
        <v>202.7166666666667</v>
      </c>
      <c r="G40" s="39">
        <v>199.73333333333341</v>
      </c>
      <c r="H40" s="39">
        <v>195.81666666666672</v>
      </c>
      <c r="I40" s="39">
        <v>192.83333333333343</v>
      </c>
      <c r="J40" s="39">
        <v>206.63333333333338</v>
      </c>
      <c r="K40" s="39">
        <v>209.61666666666667</v>
      </c>
      <c r="L40" s="39">
        <v>213.53333333333336</v>
      </c>
      <c r="M40" s="31">
        <v>205.7</v>
      </c>
      <c r="N40" s="31">
        <v>198.8</v>
      </c>
      <c r="O40" s="243">
        <v>129840750</v>
      </c>
      <c r="P40" s="244">
        <v>-6.0456784594715629E-3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45197</v>
      </c>
      <c r="E41" s="38">
        <v>1724.75</v>
      </c>
      <c r="F41" s="38">
        <v>1724.5833333333333</v>
      </c>
      <c r="G41" s="39">
        <v>1717.6666666666665</v>
      </c>
      <c r="H41" s="39">
        <v>1710.5833333333333</v>
      </c>
      <c r="I41" s="39">
        <v>1703.6666666666665</v>
      </c>
      <c r="J41" s="39">
        <v>1731.6666666666665</v>
      </c>
      <c r="K41" s="39">
        <v>1738.583333333333</v>
      </c>
      <c r="L41" s="39">
        <v>1745.6666666666665</v>
      </c>
      <c r="M41" s="31">
        <v>1731.5</v>
      </c>
      <c r="N41" s="31">
        <v>1717.5</v>
      </c>
      <c r="O41" s="243">
        <v>1391250</v>
      </c>
      <c r="P41" s="244">
        <v>0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45197</v>
      </c>
      <c r="E42" s="38">
        <v>144.9</v>
      </c>
      <c r="F42" s="38">
        <v>145.33333333333334</v>
      </c>
      <c r="G42" s="39">
        <v>143.11666666666667</v>
      </c>
      <c r="H42" s="39">
        <v>141.33333333333334</v>
      </c>
      <c r="I42" s="39">
        <v>139.11666666666667</v>
      </c>
      <c r="J42" s="39">
        <v>147.11666666666667</v>
      </c>
      <c r="K42" s="39">
        <v>149.33333333333331</v>
      </c>
      <c r="L42" s="39">
        <v>151.11666666666667</v>
      </c>
      <c r="M42" s="31">
        <v>147.55000000000001</v>
      </c>
      <c r="N42" s="31">
        <v>143.55000000000001</v>
      </c>
      <c r="O42" s="243">
        <v>74100000</v>
      </c>
      <c r="P42" s="244">
        <v>-1.2983068863412042E-2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45197</v>
      </c>
      <c r="E43" s="38">
        <v>712.4</v>
      </c>
      <c r="F43" s="38">
        <v>709.91666666666663</v>
      </c>
      <c r="G43" s="39">
        <v>706.08333333333326</v>
      </c>
      <c r="H43" s="39">
        <v>699.76666666666665</v>
      </c>
      <c r="I43" s="39">
        <v>695.93333333333328</v>
      </c>
      <c r="J43" s="39">
        <v>716.23333333333323</v>
      </c>
      <c r="K43" s="39">
        <v>720.06666666666649</v>
      </c>
      <c r="L43" s="39">
        <v>726.38333333333321</v>
      </c>
      <c r="M43" s="31">
        <v>713.75</v>
      </c>
      <c r="N43" s="31">
        <v>703.6</v>
      </c>
      <c r="O43" s="243">
        <v>8829700</v>
      </c>
      <c r="P43" s="244">
        <v>-1.7262487757100882E-2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45197</v>
      </c>
      <c r="E44" s="38">
        <v>1117.9000000000001</v>
      </c>
      <c r="F44" s="38">
        <v>1114.1000000000001</v>
      </c>
      <c r="G44" s="39">
        <v>1108.7000000000003</v>
      </c>
      <c r="H44" s="39">
        <v>1099.5000000000002</v>
      </c>
      <c r="I44" s="39">
        <v>1094.1000000000004</v>
      </c>
      <c r="J44" s="39">
        <v>1123.3000000000002</v>
      </c>
      <c r="K44" s="39">
        <v>1128.7000000000003</v>
      </c>
      <c r="L44" s="39">
        <v>1137.9000000000001</v>
      </c>
      <c r="M44" s="31">
        <v>1119.5</v>
      </c>
      <c r="N44" s="31">
        <v>1104.9000000000001</v>
      </c>
      <c r="O44" s="243">
        <v>8510000</v>
      </c>
      <c r="P44" s="244">
        <v>-3.4161843150607198E-2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45197</v>
      </c>
      <c r="E45" s="38">
        <v>890.7</v>
      </c>
      <c r="F45" s="38">
        <v>889.5333333333333</v>
      </c>
      <c r="G45" s="39">
        <v>887.16666666666663</v>
      </c>
      <c r="H45" s="39">
        <v>883.63333333333333</v>
      </c>
      <c r="I45" s="39">
        <v>881.26666666666665</v>
      </c>
      <c r="J45" s="39">
        <v>893.06666666666661</v>
      </c>
      <c r="K45" s="39">
        <v>895.43333333333339</v>
      </c>
      <c r="L45" s="39">
        <v>898.96666666666658</v>
      </c>
      <c r="M45" s="31">
        <v>891.9</v>
      </c>
      <c r="N45" s="31">
        <v>886</v>
      </c>
      <c r="O45" s="243">
        <v>40907000</v>
      </c>
      <c r="P45" s="244">
        <v>-2.3863030836596159E-3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45197</v>
      </c>
      <c r="E46" s="38">
        <v>140.5</v>
      </c>
      <c r="F46" s="38">
        <v>143.25</v>
      </c>
      <c r="G46" s="39">
        <v>136.9</v>
      </c>
      <c r="H46" s="39">
        <v>133.30000000000001</v>
      </c>
      <c r="I46" s="39">
        <v>126.95000000000002</v>
      </c>
      <c r="J46" s="39">
        <v>146.85</v>
      </c>
      <c r="K46" s="39">
        <v>153.20000000000002</v>
      </c>
      <c r="L46" s="39">
        <v>156.79999999999998</v>
      </c>
      <c r="M46" s="31">
        <v>149.6</v>
      </c>
      <c r="N46" s="31">
        <v>139.65</v>
      </c>
      <c r="O46" s="243">
        <v>96673500</v>
      </c>
      <c r="P46" s="244">
        <v>9.6071428571428572E-2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45197</v>
      </c>
      <c r="E47" s="38">
        <v>277.8</v>
      </c>
      <c r="F47" s="38">
        <v>275.18333333333334</v>
      </c>
      <c r="G47" s="39">
        <v>270.9666666666667</v>
      </c>
      <c r="H47" s="39">
        <v>264.13333333333338</v>
      </c>
      <c r="I47" s="39">
        <v>259.91666666666674</v>
      </c>
      <c r="J47" s="39">
        <v>282.01666666666665</v>
      </c>
      <c r="K47" s="39">
        <v>286.23333333333323</v>
      </c>
      <c r="L47" s="39">
        <v>293.06666666666661</v>
      </c>
      <c r="M47" s="31">
        <v>279.39999999999998</v>
      </c>
      <c r="N47" s="31">
        <v>268.35000000000002</v>
      </c>
      <c r="O47" s="243">
        <v>31215000</v>
      </c>
      <c r="P47" s="244">
        <v>5.8809312817207767E-3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45197</v>
      </c>
      <c r="E48" s="38">
        <v>19487.349999999999</v>
      </c>
      <c r="F48" s="38">
        <v>19442.533333333333</v>
      </c>
      <c r="G48" s="39">
        <v>19369.066666666666</v>
      </c>
      <c r="H48" s="39">
        <v>19250.783333333333</v>
      </c>
      <c r="I48" s="39">
        <v>19177.316666666666</v>
      </c>
      <c r="J48" s="39">
        <v>19560.816666666666</v>
      </c>
      <c r="K48" s="39">
        <v>19634.283333333333</v>
      </c>
      <c r="L48" s="39">
        <v>19752.566666666666</v>
      </c>
      <c r="M48" s="31">
        <v>19516</v>
      </c>
      <c r="N48" s="31">
        <v>19324.25</v>
      </c>
      <c r="O48" s="243">
        <v>105000</v>
      </c>
      <c r="P48" s="244">
        <v>-7.407407407407407E-2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45197</v>
      </c>
      <c r="E49" s="38">
        <v>365.1</v>
      </c>
      <c r="F49" s="38">
        <v>365.66666666666669</v>
      </c>
      <c r="G49" s="39">
        <v>361.38333333333338</v>
      </c>
      <c r="H49" s="39">
        <v>357.66666666666669</v>
      </c>
      <c r="I49" s="39">
        <v>353.38333333333338</v>
      </c>
      <c r="J49" s="39">
        <v>369.38333333333338</v>
      </c>
      <c r="K49" s="39">
        <v>373.66666666666669</v>
      </c>
      <c r="L49" s="39">
        <v>377.38333333333338</v>
      </c>
      <c r="M49" s="31">
        <v>369.95</v>
      </c>
      <c r="N49" s="31">
        <v>361.95</v>
      </c>
      <c r="O49" s="243">
        <v>27412200</v>
      </c>
      <c r="P49" s="244">
        <v>1.1557622052474261E-2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45197</v>
      </c>
      <c r="E50" s="38">
        <v>4575.7</v>
      </c>
      <c r="F50" s="38">
        <v>4564.1000000000004</v>
      </c>
      <c r="G50" s="39">
        <v>4548.2000000000007</v>
      </c>
      <c r="H50" s="39">
        <v>4520.7000000000007</v>
      </c>
      <c r="I50" s="39">
        <v>4504.8000000000011</v>
      </c>
      <c r="J50" s="39">
        <v>4591.6000000000004</v>
      </c>
      <c r="K50" s="39">
        <v>4607.5</v>
      </c>
      <c r="L50" s="39">
        <v>4635</v>
      </c>
      <c r="M50" s="31">
        <v>4580</v>
      </c>
      <c r="N50" s="31">
        <v>4536.6000000000004</v>
      </c>
      <c r="O50" s="243">
        <v>2200800</v>
      </c>
      <c r="P50" s="244">
        <v>-3.0802681645225585E-3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45197</v>
      </c>
      <c r="E51" s="38">
        <v>510.6</v>
      </c>
      <c r="F51" s="38">
        <v>513.6</v>
      </c>
      <c r="G51" s="39">
        <v>505.20000000000005</v>
      </c>
      <c r="H51" s="39">
        <v>499.8</v>
      </c>
      <c r="I51" s="39">
        <v>491.40000000000003</v>
      </c>
      <c r="J51" s="39">
        <v>519</v>
      </c>
      <c r="K51" s="39">
        <v>527.39999999999986</v>
      </c>
      <c r="L51" s="39">
        <v>532.80000000000007</v>
      </c>
      <c r="M51" s="31">
        <v>522</v>
      </c>
      <c r="N51" s="31">
        <v>508.2</v>
      </c>
      <c r="O51" s="243">
        <v>8542000</v>
      </c>
      <c r="P51" s="244">
        <v>4.0692007797270953E-2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45197</v>
      </c>
      <c r="E52" s="38">
        <v>361.3</v>
      </c>
      <c r="F52" s="38">
        <v>355.90000000000003</v>
      </c>
      <c r="G52" s="39">
        <v>347.15000000000009</v>
      </c>
      <c r="H52" s="39">
        <v>333.00000000000006</v>
      </c>
      <c r="I52" s="39">
        <v>324.25000000000011</v>
      </c>
      <c r="J52" s="39">
        <v>370.05000000000007</v>
      </c>
      <c r="K52" s="39">
        <v>378.79999999999995</v>
      </c>
      <c r="L52" s="39">
        <v>392.95000000000005</v>
      </c>
      <c r="M52" s="31">
        <v>364.65</v>
      </c>
      <c r="N52" s="31">
        <v>341.75</v>
      </c>
      <c r="O52" s="243">
        <v>62486100</v>
      </c>
      <c r="P52" s="244">
        <v>2.7436182019977804E-2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45197</v>
      </c>
      <c r="E53" s="38">
        <v>791.7</v>
      </c>
      <c r="F53" s="38">
        <v>788.75</v>
      </c>
      <c r="G53" s="39">
        <v>779.9</v>
      </c>
      <c r="H53" s="39">
        <v>768.1</v>
      </c>
      <c r="I53" s="39">
        <v>759.25</v>
      </c>
      <c r="J53" s="39">
        <v>800.55</v>
      </c>
      <c r="K53" s="39">
        <v>809.39999999999986</v>
      </c>
      <c r="L53" s="39">
        <v>821.19999999999993</v>
      </c>
      <c r="M53" s="31">
        <v>797.6</v>
      </c>
      <c r="N53" s="31">
        <v>776.95</v>
      </c>
      <c r="O53" s="243">
        <v>4500600</v>
      </c>
      <c r="P53" s="244">
        <v>1.6964089006389071E-2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45197</v>
      </c>
      <c r="E54" s="38">
        <v>284.5</v>
      </c>
      <c r="F54" s="38">
        <v>283.23333333333335</v>
      </c>
      <c r="G54" s="39">
        <v>281.01666666666671</v>
      </c>
      <c r="H54" s="39">
        <v>277.53333333333336</v>
      </c>
      <c r="I54" s="39">
        <v>275.31666666666672</v>
      </c>
      <c r="J54" s="39">
        <v>286.7166666666667</v>
      </c>
      <c r="K54" s="39">
        <v>288.93333333333339</v>
      </c>
      <c r="L54" s="39">
        <v>292.41666666666669</v>
      </c>
      <c r="M54" s="31">
        <v>285.45</v>
      </c>
      <c r="N54" s="31">
        <v>279.75</v>
      </c>
      <c r="O54" s="243">
        <v>15963800</v>
      </c>
      <c r="P54" s="244">
        <v>-4.739229024943311E-2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45197</v>
      </c>
      <c r="E55" s="38">
        <v>1183.4000000000001</v>
      </c>
      <c r="F55" s="38">
        <v>1182.3166666666666</v>
      </c>
      <c r="G55" s="39">
        <v>1165.0833333333333</v>
      </c>
      <c r="H55" s="39">
        <v>1146.7666666666667</v>
      </c>
      <c r="I55" s="39">
        <v>1129.5333333333333</v>
      </c>
      <c r="J55" s="39">
        <v>1200.6333333333332</v>
      </c>
      <c r="K55" s="39">
        <v>1217.8666666666668</v>
      </c>
      <c r="L55" s="39">
        <v>1236.1833333333332</v>
      </c>
      <c r="M55" s="31">
        <v>1199.55</v>
      </c>
      <c r="N55" s="31">
        <v>1164</v>
      </c>
      <c r="O55" s="243">
        <v>13621250</v>
      </c>
      <c r="P55" s="244">
        <v>-3.4210759549765137E-2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45197</v>
      </c>
      <c r="E56" s="38">
        <v>1252.3</v>
      </c>
      <c r="F56" s="38">
        <v>1249.25</v>
      </c>
      <c r="G56" s="39">
        <v>1244.5</v>
      </c>
      <c r="H56" s="39">
        <v>1236.7</v>
      </c>
      <c r="I56" s="39">
        <v>1231.95</v>
      </c>
      <c r="J56" s="39">
        <v>1257.05</v>
      </c>
      <c r="K56" s="39">
        <v>1261.8</v>
      </c>
      <c r="L56" s="39">
        <v>1269.5999999999999</v>
      </c>
      <c r="M56" s="31">
        <v>1254</v>
      </c>
      <c r="N56" s="31">
        <v>1241.45</v>
      </c>
      <c r="O56" s="243">
        <v>9920300</v>
      </c>
      <c r="P56" s="244">
        <v>-1.0951979780960405E-2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45197</v>
      </c>
      <c r="E57" s="38">
        <v>280</v>
      </c>
      <c r="F57" s="38">
        <v>280.7833333333333</v>
      </c>
      <c r="G57" s="39">
        <v>277.16666666666663</v>
      </c>
      <c r="H57" s="39">
        <v>274.33333333333331</v>
      </c>
      <c r="I57" s="39">
        <v>270.71666666666664</v>
      </c>
      <c r="J57" s="39">
        <v>283.61666666666662</v>
      </c>
      <c r="K57" s="39">
        <v>287.23333333333329</v>
      </c>
      <c r="L57" s="39">
        <v>290.06666666666661</v>
      </c>
      <c r="M57" s="31">
        <v>284.39999999999998</v>
      </c>
      <c r="N57" s="31">
        <v>277.95</v>
      </c>
      <c r="O57" s="243">
        <v>79766400</v>
      </c>
      <c r="P57" s="244">
        <v>-4.982989793876326E-2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45197</v>
      </c>
      <c r="E58" s="38">
        <v>5527.4</v>
      </c>
      <c r="F58" s="38">
        <v>5523.2666666666664</v>
      </c>
      <c r="G58" s="39">
        <v>5464.1833333333325</v>
      </c>
      <c r="H58" s="39">
        <v>5400.9666666666662</v>
      </c>
      <c r="I58" s="39">
        <v>5341.8833333333323</v>
      </c>
      <c r="J58" s="39">
        <v>5586.4833333333327</v>
      </c>
      <c r="K58" s="39">
        <v>5645.5666666666666</v>
      </c>
      <c r="L58" s="39">
        <v>5708.7833333333328</v>
      </c>
      <c r="M58" s="31">
        <v>5582.35</v>
      </c>
      <c r="N58" s="31">
        <v>5460.05</v>
      </c>
      <c r="O58" s="243">
        <v>1597050</v>
      </c>
      <c r="P58" s="244">
        <v>-8.1050866405813302E-3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45197</v>
      </c>
      <c r="E59" s="38">
        <v>2018.9</v>
      </c>
      <c r="F59" s="38">
        <v>2022.5833333333333</v>
      </c>
      <c r="G59" s="39">
        <v>2006.1666666666665</v>
      </c>
      <c r="H59" s="39">
        <v>1993.4333333333332</v>
      </c>
      <c r="I59" s="39">
        <v>1977.0166666666664</v>
      </c>
      <c r="J59" s="39">
        <v>2035.3166666666666</v>
      </c>
      <c r="K59" s="39">
        <v>2051.7333333333331</v>
      </c>
      <c r="L59" s="39">
        <v>2064.4666666666667</v>
      </c>
      <c r="M59" s="31">
        <v>2039</v>
      </c>
      <c r="N59" s="31">
        <v>2009.85</v>
      </c>
      <c r="O59" s="243">
        <v>2631650</v>
      </c>
      <c r="P59" s="244">
        <v>-9.3010895562051557E-4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45197</v>
      </c>
      <c r="E60" s="38">
        <v>734.75</v>
      </c>
      <c r="F60" s="38">
        <v>732.44999999999993</v>
      </c>
      <c r="G60" s="39">
        <v>717.44999999999982</v>
      </c>
      <c r="H60" s="39">
        <v>700.14999999999986</v>
      </c>
      <c r="I60" s="39">
        <v>685.14999999999975</v>
      </c>
      <c r="J60" s="39">
        <v>749.74999999999989</v>
      </c>
      <c r="K60" s="39">
        <v>764.75000000000011</v>
      </c>
      <c r="L60" s="39">
        <v>782.05</v>
      </c>
      <c r="M60" s="31">
        <v>747.45</v>
      </c>
      <c r="N60" s="31">
        <v>715.15</v>
      </c>
      <c r="O60" s="243">
        <v>7363000</v>
      </c>
      <c r="P60" s="244">
        <v>0.1122356495468278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45197</v>
      </c>
      <c r="E61" s="38">
        <v>1127.5</v>
      </c>
      <c r="F61" s="38">
        <v>1128.4833333333333</v>
      </c>
      <c r="G61" s="39">
        <v>1118.0166666666667</v>
      </c>
      <c r="H61" s="39">
        <v>1108.5333333333333</v>
      </c>
      <c r="I61" s="39">
        <v>1098.0666666666666</v>
      </c>
      <c r="J61" s="39">
        <v>1137.9666666666667</v>
      </c>
      <c r="K61" s="39">
        <v>1148.4333333333334</v>
      </c>
      <c r="L61" s="39">
        <v>1157.9166666666667</v>
      </c>
      <c r="M61" s="31">
        <v>1138.95</v>
      </c>
      <c r="N61" s="31">
        <v>1119</v>
      </c>
      <c r="O61" s="243">
        <v>1634500</v>
      </c>
      <c r="P61" s="244">
        <v>-1.4767932489451477E-2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45197</v>
      </c>
      <c r="E62" s="38">
        <v>317.95</v>
      </c>
      <c r="F62" s="38">
        <v>317.91666666666663</v>
      </c>
      <c r="G62" s="39">
        <v>316.18333333333328</v>
      </c>
      <c r="H62" s="39">
        <v>314.41666666666663</v>
      </c>
      <c r="I62" s="39">
        <v>312.68333333333328</v>
      </c>
      <c r="J62" s="39">
        <v>319.68333333333328</v>
      </c>
      <c r="K62" s="39">
        <v>321.41666666666663</v>
      </c>
      <c r="L62" s="39">
        <v>323.18333333333328</v>
      </c>
      <c r="M62" s="31">
        <v>319.64999999999998</v>
      </c>
      <c r="N62" s="31">
        <v>316.14999999999998</v>
      </c>
      <c r="O62" s="243">
        <v>12772800</v>
      </c>
      <c r="P62" s="244">
        <v>-1.8262313226342003E-2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45197</v>
      </c>
      <c r="E63" s="38">
        <v>136.25</v>
      </c>
      <c r="F63" s="38">
        <v>136.04999999999998</v>
      </c>
      <c r="G63" s="39">
        <v>133.54999999999995</v>
      </c>
      <c r="H63" s="39">
        <v>130.84999999999997</v>
      </c>
      <c r="I63" s="39">
        <v>128.34999999999994</v>
      </c>
      <c r="J63" s="39">
        <v>138.74999999999997</v>
      </c>
      <c r="K63" s="39">
        <v>141.25000000000003</v>
      </c>
      <c r="L63" s="39">
        <v>143.94999999999999</v>
      </c>
      <c r="M63" s="31">
        <v>138.55000000000001</v>
      </c>
      <c r="N63" s="31">
        <v>133.35</v>
      </c>
      <c r="O63" s="243">
        <v>41100000</v>
      </c>
      <c r="P63" s="244">
        <v>2.3151605675877519E-2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45197</v>
      </c>
      <c r="E64" s="38">
        <v>1771.55</v>
      </c>
      <c r="F64" s="38">
        <v>1771.5166666666667</v>
      </c>
      <c r="G64" s="39">
        <v>1760.0333333333333</v>
      </c>
      <c r="H64" s="39">
        <v>1748.5166666666667</v>
      </c>
      <c r="I64" s="39">
        <v>1737.0333333333333</v>
      </c>
      <c r="J64" s="39">
        <v>1783.0333333333333</v>
      </c>
      <c r="K64" s="39">
        <v>1794.5166666666664</v>
      </c>
      <c r="L64" s="39">
        <v>1806.0333333333333</v>
      </c>
      <c r="M64" s="31">
        <v>1783</v>
      </c>
      <c r="N64" s="31">
        <v>1760</v>
      </c>
      <c r="O64" s="243">
        <v>6214800</v>
      </c>
      <c r="P64" s="244">
        <v>-3.6285820617789358E-2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45197</v>
      </c>
      <c r="E65" s="38">
        <v>571.04999999999995</v>
      </c>
      <c r="F65" s="38">
        <v>570.7833333333333</v>
      </c>
      <c r="G65" s="39">
        <v>569.06666666666661</v>
      </c>
      <c r="H65" s="39">
        <v>567.08333333333326</v>
      </c>
      <c r="I65" s="39">
        <v>565.36666666666656</v>
      </c>
      <c r="J65" s="39">
        <v>572.76666666666665</v>
      </c>
      <c r="K65" s="39">
        <v>574.48333333333335</v>
      </c>
      <c r="L65" s="39">
        <v>576.4666666666667</v>
      </c>
      <c r="M65" s="31">
        <v>572.5</v>
      </c>
      <c r="N65" s="31">
        <v>568.79999999999995</v>
      </c>
      <c r="O65" s="243">
        <v>17638750</v>
      </c>
      <c r="P65" s="244">
        <v>-5.2869025800084592E-3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45197</v>
      </c>
      <c r="E66" s="38">
        <v>2384.3000000000002</v>
      </c>
      <c r="F66" s="38">
        <v>2369.3000000000002</v>
      </c>
      <c r="G66" s="39">
        <v>2345.3000000000002</v>
      </c>
      <c r="H66" s="39">
        <v>2306.3000000000002</v>
      </c>
      <c r="I66" s="39">
        <v>2282.3000000000002</v>
      </c>
      <c r="J66" s="39">
        <v>2408.3000000000002</v>
      </c>
      <c r="K66" s="39">
        <v>2432.3000000000002</v>
      </c>
      <c r="L66" s="39">
        <v>2471.3000000000002</v>
      </c>
      <c r="M66" s="31">
        <v>2393.3000000000002</v>
      </c>
      <c r="N66" s="31">
        <v>2330.3000000000002</v>
      </c>
      <c r="O66" s="243">
        <v>1643500</v>
      </c>
      <c r="P66" s="244">
        <v>5.2176696542893725E-2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45197</v>
      </c>
      <c r="E67" s="38">
        <v>2345.4499999999998</v>
      </c>
      <c r="F67" s="38">
        <v>2338.9833333333331</v>
      </c>
      <c r="G67" s="39">
        <v>2322.4666666666662</v>
      </c>
      <c r="H67" s="39">
        <v>2299.4833333333331</v>
      </c>
      <c r="I67" s="39">
        <v>2282.9666666666662</v>
      </c>
      <c r="J67" s="39">
        <v>2361.9666666666662</v>
      </c>
      <c r="K67" s="39">
        <v>2378.4833333333336</v>
      </c>
      <c r="L67" s="39">
        <v>2401.4666666666662</v>
      </c>
      <c r="M67" s="31">
        <v>2355.5</v>
      </c>
      <c r="N67" s="31">
        <v>2316</v>
      </c>
      <c r="O67" s="243">
        <v>2471400</v>
      </c>
      <c r="P67" s="244">
        <v>-1.4711158952278435E-2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45197</v>
      </c>
      <c r="E68" s="38">
        <v>185.15</v>
      </c>
      <c r="F68" s="38">
        <v>185.65</v>
      </c>
      <c r="G68" s="39">
        <v>183.5</v>
      </c>
      <c r="H68" s="39">
        <v>181.85</v>
      </c>
      <c r="I68" s="39">
        <v>179.7</v>
      </c>
      <c r="J68" s="39">
        <v>187.3</v>
      </c>
      <c r="K68" s="39">
        <v>189.45000000000005</v>
      </c>
      <c r="L68" s="39">
        <v>191.10000000000002</v>
      </c>
      <c r="M68" s="31">
        <v>187.8</v>
      </c>
      <c r="N68" s="31">
        <v>184</v>
      </c>
      <c r="O68" s="243">
        <v>17516800</v>
      </c>
      <c r="P68" s="244">
        <v>-2.1888680425265792E-2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45197</v>
      </c>
      <c r="E69" s="38">
        <v>3738.15</v>
      </c>
      <c r="F69" s="38">
        <v>3727.8500000000004</v>
      </c>
      <c r="G69" s="39">
        <v>3702.6500000000005</v>
      </c>
      <c r="H69" s="39">
        <v>3667.15</v>
      </c>
      <c r="I69" s="39">
        <v>3641.9500000000003</v>
      </c>
      <c r="J69" s="39">
        <v>3763.3500000000008</v>
      </c>
      <c r="K69" s="39">
        <v>3788.5500000000006</v>
      </c>
      <c r="L69" s="39">
        <v>3824.0500000000011</v>
      </c>
      <c r="M69" s="31">
        <v>3753.05</v>
      </c>
      <c r="N69" s="31">
        <v>3692.35</v>
      </c>
      <c r="O69" s="243">
        <v>2432000</v>
      </c>
      <c r="P69" s="244">
        <v>-1.0094431781178768E-2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45197</v>
      </c>
      <c r="E70" s="38">
        <v>5193.75</v>
      </c>
      <c r="F70" s="38">
        <v>5171.166666666667</v>
      </c>
      <c r="G70" s="39">
        <v>5134.5833333333339</v>
      </c>
      <c r="H70" s="39">
        <v>5075.416666666667</v>
      </c>
      <c r="I70" s="39">
        <v>5038.8333333333339</v>
      </c>
      <c r="J70" s="39">
        <v>5230.3333333333339</v>
      </c>
      <c r="K70" s="39">
        <v>5266.9166666666679</v>
      </c>
      <c r="L70" s="39">
        <v>5326.0833333333339</v>
      </c>
      <c r="M70" s="31">
        <v>5207.75</v>
      </c>
      <c r="N70" s="31">
        <v>5112</v>
      </c>
      <c r="O70" s="243">
        <v>1351800</v>
      </c>
      <c r="P70" s="244">
        <v>-2.9437105112004595E-2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45197</v>
      </c>
      <c r="E71" s="38">
        <v>541.75</v>
      </c>
      <c r="F71" s="38">
        <v>541.73333333333335</v>
      </c>
      <c r="G71" s="39">
        <v>538.01666666666665</v>
      </c>
      <c r="H71" s="39">
        <v>534.2833333333333</v>
      </c>
      <c r="I71" s="39">
        <v>530.56666666666661</v>
      </c>
      <c r="J71" s="39">
        <v>545.4666666666667</v>
      </c>
      <c r="K71" s="39">
        <v>549.18333333333339</v>
      </c>
      <c r="L71" s="39">
        <v>552.91666666666674</v>
      </c>
      <c r="M71" s="31">
        <v>545.45000000000005</v>
      </c>
      <c r="N71" s="31">
        <v>538</v>
      </c>
      <c r="O71" s="243">
        <v>35745600</v>
      </c>
      <c r="P71" s="244">
        <v>-2.4759160889529126E-2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45197</v>
      </c>
      <c r="E72" s="38">
        <v>5638.4</v>
      </c>
      <c r="F72" s="38">
        <v>5644.5</v>
      </c>
      <c r="G72" s="39">
        <v>5614.5</v>
      </c>
      <c r="H72" s="39">
        <v>5590.6</v>
      </c>
      <c r="I72" s="39">
        <v>5560.6</v>
      </c>
      <c r="J72" s="39">
        <v>5668.4</v>
      </c>
      <c r="K72" s="39">
        <v>5698.4</v>
      </c>
      <c r="L72" s="39">
        <v>5722.2999999999993</v>
      </c>
      <c r="M72" s="31">
        <v>5674.5</v>
      </c>
      <c r="N72" s="31">
        <v>5620.6</v>
      </c>
      <c r="O72" s="243">
        <v>2924375</v>
      </c>
      <c r="P72" s="244">
        <v>-2.4304963329353575E-3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45197</v>
      </c>
      <c r="E73" s="38">
        <v>3418.9</v>
      </c>
      <c r="F73" s="38">
        <v>3405.9333333333329</v>
      </c>
      <c r="G73" s="39">
        <v>3387.9666666666658</v>
      </c>
      <c r="H73" s="39">
        <v>3357.0333333333328</v>
      </c>
      <c r="I73" s="39">
        <v>3339.0666666666657</v>
      </c>
      <c r="J73" s="39">
        <v>3436.8666666666659</v>
      </c>
      <c r="K73" s="39">
        <v>3454.833333333333</v>
      </c>
      <c r="L73" s="39">
        <v>3485.766666666666</v>
      </c>
      <c r="M73" s="31">
        <v>3423.9</v>
      </c>
      <c r="N73" s="31">
        <v>3375</v>
      </c>
      <c r="O73" s="243">
        <v>3892000</v>
      </c>
      <c r="P73" s="244">
        <v>1.1322813878404801E-2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45197</v>
      </c>
      <c r="E74" s="38">
        <v>3200.8</v>
      </c>
      <c r="F74" s="38">
        <v>3197.9333333333329</v>
      </c>
      <c r="G74" s="39">
        <v>3177.9166666666661</v>
      </c>
      <c r="H74" s="39">
        <v>3155.0333333333333</v>
      </c>
      <c r="I74" s="39">
        <v>3135.0166666666664</v>
      </c>
      <c r="J74" s="39">
        <v>3220.8166666666657</v>
      </c>
      <c r="K74" s="39">
        <v>3240.833333333333</v>
      </c>
      <c r="L74" s="39">
        <v>3263.7166666666653</v>
      </c>
      <c r="M74" s="31">
        <v>3217.95</v>
      </c>
      <c r="N74" s="31">
        <v>3175.05</v>
      </c>
      <c r="O74" s="243">
        <v>1683550</v>
      </c>
      <c r="P74" s="244">
        <v>-1.3058197646300177E-2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45197</v>
      </c>
      <c r="E75" s="38">
        <v>278.60000000000002</v>
      </c>
      <c r="F75" s="38">
        <v>277.93333333333334</v>
      </c>
      <c r="G75" s="39">
        <v>275.01666666666665</v>
      </c>
      <c r="H75" s="39">
        <v>271.43333333333334</v>
      </c>
      <c r="I75" s="39">
        <v>268.51666666666665</v>
      </c>
      <c r="J75" s="39">
        <v>281.51666666666665</v>
      </c>
      <c r="K75" s="39">
        <v>284.43333333333328</v>
      </c>
      <c r="L75" s="39">
        <v>288.01666666666665</v>
      </c>
      <c r="M75" s="31">
        <v>280.85000000000002</v>
      </c>
      <c r="N75" s="31">
        <v>274.35000000000002</v>
      </c>
      <c r="O75" s="243">
        <v>17827200</v>
      </c>
      <c r="P75" s="244">
        <v>-8.4100921105326396E-3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45197</v>
      </c>
      <c r="E76" s="38">
        <v>149.55000000000001</v>
      </c>
      <c r="F76" s="38">
        <v>149.33333333333334</v>
      </c>
      <c r="G76" s="39">
        <v>148.16666666666669</v>
      </c>
      <c r="H76" s="39">
        <v>146.78333333333333</v>
      </c>
      <c r="I76" s="39">
        <v>145.61666666666667</v>
      </c>
      <c r="J76" s="39">
        <v>150.7166666666667</v>
      </c>
      <c r="K76" s="39">
        <v>151.88333333333338</v>
      </c>
      <c r="L76" s="39">
        <v>153.26666666666671</v>
      </c>
      <c r="M76" s="31">
        <v>150.5</v>
      </c>
      <c r="N76" s="31">
        <v>147.94999999999999</v>
      </c>
      <c r="O76" s="243">
        <v>129820000</v>
      </c>
      <c r="P76" s="244">
        <v>7.7089115016959605E-4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45197</v>
      </c>
      <c r="E77" s="38">
        <v>128.94999999999999</v>
      </c>
      <c r="F77" s="38">
        <v>128.63333333333333</v>
      </c>
      <c r="G77" s="39">
        <v>127.46666666666664</v>
      </c>
      <c r="H77" s="39">
        <v>125.98333333333332</v>
      </c>
      <c r="I77" s="39">
        <v>124.81666666666663</v>
      </c>
      <c r="J77" s="39">
        <v>130.11666666666665</v>
      </c>
      <c r="K77" s="39">
        <v>131.28333333333333</v>
      </c>
      <c r="L77" s="39">
        <v>132.76666666666665</v>
      </c>
      <c r="M77" s="31">
        <v>129.80000000000001</v>
      </c>
      <c r="N77" s="31">
        <v>127.15</v>
      </c>
      <c r="O77" s="243">
        <v>137716650</v>
      </c>
      <c r="P77" s="244">
        <v>2.2000407414952128E-2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45197</v>
      </c>
      <c r="E78" s="38">
        <v>810</v>
      </c>
      <c r="F78" s="38">
        <v>801.63333333333333</v>
      </c>
      <c r="G78" s="39">
        <v>788.76666666666665</v>
      </c>
      <c r="H78" s="39">
        <v>767.5333333333333</v>
      </c>
      <c r="I78" s="39">
        <v>754.66666666666663</v>
      </c>
      <c r="J78" s="39">
        <v>822.86666666666667</v>
      </c>
      <c r="K78" s="39">
        <v>835.73333333333323</v>
      </c>
      <c r="L78" s="39">
        <v>856.9666666666667</v>
      </c>
      <c r="M78" s="31">
        <v>814.5</v>
      </c>
      <c r="N78" s="31">
        <v>780.4</v>
      </c>
      <c r="O78" s="243">
        <v>7982250</v>
      </c>
      <c r="P78" s="244">
        <v>-2.8072033898305086E-2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45197</v>
      </c>
      <c r="E79" s="38">
        <v>64.7</v>
      </c>
      <c r="F79" s="38">
        <v>64.55</v>
      </c>
      <c r="G79" s="39">
        <v>63.8</v>
      </c>
      <c r="H79" s="39">
        <v>62.9</v>
      </c>
      <c r="I79" s="39">
        <v>62.15</v>
      </c>
      <c r="J79" s="39">
        <v>65.449999999999989</v>
      </c>
      <c r="K79" s="39">
        <v>66.199999999999989</v>
      </c>
      <c r="L79" s="39">
        <v>67.099999999999994</v>
      </c>
      <c r="M79" s="31">
        <v>65.3</v>
      </c>
      <c r="N79" s="31">
        <v>63.65</v>
      </c>
      <c r="O79" s="243">
        <v>127507500</v>
      </c>
      <c r="P79" s="244">
        <v>1.814588573481854E-2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45197</v>
      </c>
      <c r="E80" s="38">
        <v>648.25</v>
      </c>
      <c r="F80" s="38">
        <v>646.73333333333335</v>
      </c>
      <c r="G80" s="39">
        <v>636.56666666666672</v>
      </c>
      <c r="H80" s="39">
        <v>624.88333333333333</v>
      </c>
      <c r="I80" s="39">
        <v>614.7166666666667</v>
      </c>
      <c r="J80" s="39">
        <v>658.41666666666674</v>
      </c>
      <c r="K80" s="39">
        <v>668.58333333333326</v>
      </c>
      <c r="L80" s="39">
        <v>680.26666666666677</v>
      </c>
      <c r="M80" s="31">
        <v>656.9</v>
      </c>
      <c r="N80" s="31">
        <v>635.04999999999995</v>
      </c>
      <c r="O80" s="243">
        <v>8251100</v>
      </c>
      <c r="P80" s="244">
        <v>4.2371489571358188E-2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45197</v>
      </c>
      <c r="E81" s="38">
        <v>1036.05</v>
      </c>
      <c r="F81" s="38">
        <v>1032.1833333333334</v>
      </c>
      <c r="G81" s="39">
        <v>1019.0666666666668</v>
      </c>
      <c r="H81" s="39">
        <v>1002.0833333333335</v>
      </c>
      <c r="I81" s="39">
        <v>988.96666666666692</v>
      </c>
      <c r="J81" s="39">
        <v>1049.1666666666667</v>
      </c>
      <c r="K81" s="39">
        <v>1062.2833333333335</v>
      </c>
      <c r="L81" s="39">
        <v>1079.2666666666667</v>
      </c>
      <c r="M81" s="31">
        <v>1045.3</v>
      </c>
      <c r="N81" s="31">
        <v>1015.2</v>
      </c>
      <c r="O81" s="243">
        <v>7831000</v>
      </c>
      <c r="P81" s="244">
        <v>-2.2224996878511673E-2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45197</v>
      </c>
      <c r="E82" s="38">
        <v>1693.1</v>
      </c>
      <c r="F82" s="38">
        <v>1693.1166666666668</v>
      </c>
      <c r="G82" s="39">
        <v>1677.9833333333336</v>
      </c>
      <c r="H82" s="39">
        <v>1662.8666666666668</v>
      </c>
      <c r="I82" s="39">
        <v>1647.7333333333336</v>
      </c>
      <c r="J82" s="39">
        <v>1708.2333333333336</v>
      </c>
      <c r="K82" s="39">
        <v>1723.3666666666668</v>
      </c>
      <c r="L82" s="39">
        <v>1738.4833333333336</v>
      </c>
      <c r="M82" s="31">
        <v>1708.25</v>
      </c>
      <c r="N82" s="31">
        <v>1678</v>
      </c>
      <c r="O82" s="243">
        <v>3384850</v>
      </c>
      <c r="P82" s="244">
        <v>1.2791358726549176E-2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45197</v>
      </c>
      <c r="E83" s="38">
        <v>315.25</v>
      </c>
      <c r="F83" s="38">
        <v>315.7166666666667</v>
      </c>
      <c r="G83" s="39">
        <v>312.98333333333341</v>
      </c>
      <c r="H83" s="39">
        <v>310.7166666666667</v>
      </c>
      <c r="I83" s="39">
        <v>307.98333333333341</v>
      </c>
      <c r="J83" s="39">
        <v>317.98333333333341</v>
      </c>
      <c r="K83" s="39">
        <v>320.71666666666675</v>
      </c>
      <c r="L83" s="39">
        <v>322.98333333333341</v>
      </c>
      <c r="M83" s="31">
        <v>318.45</v>
      </c>
      <c r="N83" s="31">
        <v>313.45</v>
      </c>
      <c r="O83" s="243">
        <v>9102000</v>
      </c>
      <c r="P83" s="244">
        <v>-3.7215411558669002E-3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45197</v>
      </c>
      <c r="E84" s="38">
        <v>1865.25</v>
      </c>
      <c r="F84" s="38">
        <v>1864.0333333333335</v>
      </c>
      <c r="G84" s="39">
        <v>1857.3166666666671</v>
      </c>
      <c r="H84" s="39">
        <v>1849.3833333333334</v>
      </c>
      <c r="I84" s="39">
        <v>1842.666666666667</v>
      </c>
      <c r="J84" s="39">
        <v>1871.9666666666672</v>
      </c>
      <c r="K84" s="39">
        <v>1878.6833333333338</v>
      </c>
      <c r="L84" s="39">
        <v>1886.6166666666672</v>
      </c>
      <c r="M84" s="31">
        <v>1870.75</v>
      </c>
      <c r="N84" s="31">
        <v>1856.1</v>
      </c>
      <c r="O84" s="243">
        <v>14611000</v>
      </c>
      <c r="P84" s="244">
        <v>-1.8172377985462098E-3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45197</v>
      </c>
      <c r="E85" s="38">
        <v>461.7</v>
      </c>
      <c r="F85" s="38">
        <v>460.56666666666666</v>
      </c>
      <c r="G85" s="39">
        <v>458.38333333333333</v>
      </c>
      <c r="H85" s="39">
        <v>455.06666666666666</v>
      </c>
      <c r="I85" s="39">
        <v>452.88333333333333</v>
      </c>
      <c r="J85" s="39">
        <v>463.88333333333333</v>
      </c>
      <c r="K85" s="39">
        <v>466.06666666666661</v>
      </c>
      <c r="L85" s="39">
        <v>469.38333333333333</v>
      </c>
      <c r="M85" s="31">
        <v>462.75</v>
      </c>
      <c r="N85" s="31">
        <v>457.25</v>
      </c>
      <c r="O85" s="243">
        <v>9071250</v>
      </c>
      <c r="P85" s="244">
        <v>1.4965034965034965E-2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45197</v>
      </c>
      <c r="E86" s="38">
        <v>4094.15</v>
      </c>
      <c r="F86" s="38">
        <v>4113.7166666666662</v>
      </c>
      <c r="G86" s="39">
        <v>4053.4333333333325</v>
      </c>
      <c r="H86" s="39">
        <v>4012.7166666666662</v>
      </c>
      <c r="I86" s="39">
        <v>3952.4333333333325</v>
      </c>
      <c r="J86" s="39">
        <v>4154.4333333333325</v>
      </c>
      <c r="K86" s="39">
        <v>4214.7166666666672</v>
      </c>
      <c r="L86" s="39">
        <v>4255.4333333333325</v>
      </c>
      <c r="M86" s="31">
        <v>4174</v>
      </c>
      <c r="N86" s="31">
        <v>4073</v>
      </c>
      <c r="O86" s="243">
        <v>4814100</v>
      </c>
      <c r="P86" s="244">
        <v>-1.1275415896487985E-2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45197</v>
      </c>
      <c r="E87" s="38">
        <v>1448.25</v>
      </c>
      <c r="F87" s="38">
        <v>1452.8833333333332</v>
      </c>
      <c r="G87" s="39">
        <v>1436.3666666666663</v>
      </c>
      <c r="H87" s="39">
        <v>1424.4833333333331</v>
      </c>
      <c r="I87" s="39">
        <v>1407.9666666666662</v>
      </c>
      <c r="J87" s="39">
        <v>1464.7666666666664</v>
      </c>
      <c r="K87" s="39">
        <v>1481.2833333333333</v>
      </c>
      <c r="L87" s="39">
        <v>1493.1666666666665</v>
      </c>
      <c r="M87" s="31">
        <v>1469.4</v>
      </c>
      <c r="N87" s="31">
        <v>1441</v>
      </c>
      <c r="O87" s="243">
        <v>5871500</v>
      </c>
      <c r="P87" s="244">
        <v>1.3725828729281768E-2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45197</v>
      </c>
      <c r="E88" s="38">
        <v>1281.8499999999999</v>
      </c>
      <c r="F88" s="38">
        <v>1279.5166666666667</v>
      </c>
      <c r="G88" s="39">
        <v>1274.0333333333333</v>
      </c>
      <c r="H88" s="39">
        <v>1266.2166666666667</v>
      </c>
      <c r="I88" s="39">
        <v>1260.7333333333333</v>
      </c>
      <c r="J88" s="39">
        <v>1287.3333333333333</v>
      </c>
      <c r="K88" s="39">
        <v>1292.8166666666664</v>
      </c>
      <c r="L88" s="39">
        <v>1300.6333333333332</v>
      </c>
      <c r="M88" s="31">
        <v>1285</v>
      </c>
      <c r="N88" s="31">
        <v>1271.7</v>
      </c>
      <c r="O88" s="243">
        <v>10987200</v>
      </c>
      <c r="P88" s="244">
        <v>0.10139639323556242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45197</v>
      </c>
      <c r="E89" s="38">
        <v>2663.7</v>
      </c>
      <c r="F89" s="38">
        <v>2632.6</v>
      </c>
      <c r="G89" s="39">
        <v>2572.85</v>
      </c>
      <c r="H89" s="39">
        <v>2482</v>
      </c>
      <c r="I89" s="39">
        <v>2422.25</v>
      </c>
      <c r="J89" s="39">
        <v>2723.45</v>
      </c>
      <c r="K89" s="39">
        <v>2783.2</v>
      </c>
      <c r="L89" s="39">
        <v>2874.0499999999997</v>
      </c>
      <c r="M89" s="31">
        <v>2692.35</v>
      </c>
      <c r="N89" s="31">
        <v>2541.75</v>
      </c>
      <c r="O89" s="243">
        <v>5283000</v>
      </c>
      <c r="P89" s="244">
        <v>-1.7189418461881906E-2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45197</v>
      </c>
      <c r="E90" s="38">
        <v>1634.8</v>
      </c>
      <c r="F90" s="38">
        <v>1633.4166666666667</v>
      </c>
      <c r="G90" s="39">
        <v>1628.2333333333336</v>
      </c>
      <c r="H90" s="39">
        <v>1621.6666666666667</v>
      </c>
      <c r="I90" s="39">
        <v>1616.4833333333336</v>
      </c>
      <c r="J90" s="39">
        <v>1639.9833333333336</v>
      </c>
      <c r="K90" s="39">
        <v>1645.1666666666665</v>
      </c>
      <c r="L90" s="39">
        <v>1651.7333333333336</v>
      </c>
      <c r="M90" s="31">
        <v>1638.6</v>
      </c>
      <c r="N90" s="31">
        <v>1626.85</v>
      </c>
      <c r="O90" s="243">
        <v>130818600</v>
      </c>
      <c r="P90" s="244">
        <v>-1.5215690171285198E-2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45197</v>
      </c>
      <c r="E91" s="38">
        <v>670.8</v>
      </c>
      <c r="F91" s="38">
        <v>669.51666666666665</v>
      </c>
      <c r="G91" s="39">
        <v>658.23333333333335</v>
      </c>
      <c r="H91" s="39">
        <v>645.66666666666674</v>
      </c>
      <c r="I91" s="39">
        <v>634.38333333333344</v>
      </c>
      <c r="J91" s="39">
        <v>682.08333333333326</v>
      </c>
      <c r="K91" s="39">
        <v>693.36666666666656</v>
      </c>
      <c r="L91" s="39">
        <v>705.93333333333317</v>
      </c>
      <c r="M91" s="31">
        <v>680.8</v>
      </c>
      <c r="N91" s="31">
        <v>656.95</v>
      </c>
      <c r="O91" s="243">
        <v>15670600</v>
      </c>
      <c r="P91" s="244">
        <v>-3.9638667925037077E-2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45197</v>
      </c>
      <c r="E92" s="38">
        <v>3053.6</v>
      </c>
      <c r="F92" s="38">
        <v>3040.25</v>
      </c>
      <c r="G92" s="39">
        <v>3022.85</v>
      </c>
      <c r="H92" s="39">
        <v>2992.1</v>
      </c>
      <c r="I92" s="39">
        <v>2974.7</v>
      </c>
      <c r="J92" s="39">
        <v>3071</v>
      </c>
      <c r="K92" s="39">
        <v>3088.3999999999996</v>
      </c>
      <c r="L92" s="39">
        <v>3119.15</v>
      </c>
      <c r="M92" s="31">
        <v>3057.65</v>
      </c>
      <c r="N92" s="31">
        <v>3009.5</v>
      </c>
      <c r="O92" s="243">
        <v>3717000</v>
      </c>
      <c r="P92" s="244">
        <v>-1.6120066703724293E-2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45197</v>
      </c>
      <c r="E93" s="38">
        <v>485.65</v>
      </c>
      <c r="F93" s="38">
        <v>483.89999999999992</v>
      </c>
      <c r="G93" s="39">
        <v>479.09999999999985</v>
      </c>
      <c r="H93" s="39">
        <v>472.54999999999995</v>
      </c>
      <c r="I93" s="39">
        <v>467.74999999999989</v>
      </c>
      <c r="J93" s="39">
        <v>490.44999999999982</v>
      </c>
      <c r="K93" s="39">
        <v>495.24999999999989</v>
      </c>
      <c r="L93" s="39">
        <v>501.79999999999978</v>
      </c>
      <c r="M93" s="31">
        <v>488.7</v>
      </c>
      <c r="N93" s="31">
        <v>477.35</v>
      </c>
      <c r="O93" s="243">
        <v>24854200</v>
      </c>
      <c r="P93" s="244">
        <v>-8.4892488131806752E-3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45197</v>
      </c>
      <c r="E94" s="38">
        <v>166.15</v>
      </c>
      <c r="F94" s="38">
        <v>167.58333333333334</v>
      </c>
      <c r="G94" s="39">
        <v>164.2166666666667</v>
      </c>
      <c r="H94" s="39">
        <v>162.28333333333336</v>
      </c>
      <c r="I94" s="39">
        <v>158.91666666666671</v>
      </c>
      <c r="J94" s="39">
        <v>169.51666666666668</v>
      </c>
      <c r="K94" s="39">
        <v>172.8833333333333</v>
      </c>
      <c r="L94" s="39">
        <v>174.81666666666666</v>
      </c>
      <c r="M94" s="31">
        <v>170.95</v>
      </c>
      <c r="N94" s="31">
        <v>165.65</v>
      </c>
      <c r="O94" s="243">
        <v>36326200</v>
      </c>
      <c r="P94" s="244">
        <v>-5.5136390017411488E-3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45197</v>
      </c>
      <c r="E95" s="38">
        <v>266.60000000000002</v>
      </c>
      <c r="F95" s="38">
        <v>265.76666666666665</v>
      </c>
      <c r="G95" s="39">
        <v>261.88333333333333</v>
      </c>
      <c r="H95" s="39">
        <v>257.16666666666669</v>
      </c>
      <c r="I95" s="39">
        <v>253.28333333333336</v>
      </c>
      <c r="J95" s="39">
        <v>270.48333333333329</v>
      </c>
      <c r="K95" s="39">
        <v>274.36666666666662</v>
      </c>
      <c r="L95" s="39">
        <v>279.08333333333326</v>
      </c>
      <c r="M95" s="31">
        <v>269.64999999999998</v>
      </c>
      <c r="N95" s="31">
        <v>261.05</v>
      </c>
      <c r="O95" s="243">
        <v>48297600</v>
      </c>
      <c r="P95" s="244">
        <v>1.1764705882352941E-2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45197</v>
      </c>
      <c r="E96" s="38">
        <v>2545.1</v>
      </c>
      <c r="F96" s="38">
        <v>2537.6166666666668</v>
      </c>
      <c r="G96" s="39">
        <v>2525.3333333333335</v>
      </c>
      <c r="H96" s="39">
        <v>2505.5666666666666</v>
      </c>
      <c r="I96" s="39">
        <v>2493.2833333333333</v>
      </c>
      <c r="J96" s="39">
        <v>2557.3833333333337</v>
      </c>
      <c r="K96" s="39">
        <v>2569.6666666666665</v>
      </c>
      <c r="L96" s="39">
        <v>2589.4333333333338</v>
      </c>
      <c r="M96" s="31">
        <v>2549.9</v>
      </c>
      <c r="N96" s="31">
        <v>2517.85</v>
      </c>
      <c r="O96" s="243">
        <v>8778000</v>
      </c>
      <c r="P96" s="244">
        <v>-4.287756074321105E-3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45197</v>
      </c>
      <c r="E97" s="38">
        <v>184.8</v>
      </c>
      <c r="F97" s="38">
        <v>185.66666666666666</v>
      </c>
      <c r="G97" s="39">
        <v>181.83333333333331</v>
      </c>
      <c r="H97" s="39">
        <v>178.86666666666665</v>
      </c>
      <c r="I97" s="39">
        <v>175.0333333333333</v>
      </c>
      <c r="J97" s="39">
        <v>188.63333333333333</v>
      </c>
      <c r="K97" s="39">
        <v>192.46666666666664</v>
      </c>
      <c r="L97" s="39">
        <v>195.43333333333334</v>
      </c>
      <c r="M97" s="31">
        <v>189.5</v>
      </c>
      <c r="N97" s="31">
        <v>182.7</v>
      </c>
      <c r="O97" s="243">
        <v>65142300</v>
      </c>
      <c r="P97" s="244">
        <v>-1.1224647778293854E-2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45197</v>
      </c>
      <c r="E98" s="38">
        <v>981.3</v>
      </c>
      <c r="F98" s="38">
        <v>979.26666666666677</v>
      </c>
      <c r="G98" s="39">
        <v>974.73333333333358</v>
      </c>
      <c r="H98" s="39">
        <v>968.16666666666686</v>
      </c>
      <c r="I98" s="39">
        <v>963.63333333333367</v>
      </c>
      <c r="J98" s="39">
        <v>985.83333333333348</v>
      </c>
      <c r="K98" s="39">
        <v>990.36666666666656</v>
      </c>
      <c r="L98" s="39">
        <v>996.93333333333339</v>
      </c>
      <c r="M98" s="31">
        <v>983.8</v>
      </c>
      <c r="N98" s="31">
        <v>972.7</v>
      </c>
      <c r="O98" s="243">
        <v>89072900</v>
      </c>
      <c r="P98" s="244">
        <v>-5.6653017847654178E-3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45197</v>
      </c>
      <c r="E99" s="38">
        <v>1368.6</v>
      </c>
      <c r="F99" s="38">
        <v>1364.2</v>
      </c>
      <c r="G99" s="39">
        <v>1356.4</v>
      </c>
      <c r="H99" s="39">
        <v>1344.2</v>
      </c>
      <c r="I99" s="39">
        <v>1336.4</v>
      </c>
      <c r="J99" s="39">
        <v>1376.4</v>
      </c>
      <c r="K99" s="39">
        <v>1384.1999999999998</v>
      </c>
      <c r="L99" s="39">
        <v>1396.4</v>
      </c>
      <c r="M99" s="31">
        <v>1372</v>
      </c>
      <c r="N99" s="31">
        <v>1352</v>
      </c>
      <c r="O99" s="243">
        <v>3192000</v>
      </c>
      <c r="P99" s="244">
        <v>6.6225165562913907E-3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45197</v>
      </c>
      <c r="E100" s="38">
        <v>577.25</v>
      </c>
      <c r="F100" s="38">
        <v>572.33333333333337</v>
      </c>
      <c r="G100" s="39">
        <v>563.81666666666672</v>
      </c>
      <c r="H100" s="39">
        <v>550.38333333333333</v>
      </c>
      <c r="I100" s="39">
        <v>541.86666666666667</v>
      </c>
      <c r="J100" s="39">
        <v>585.76666666666677</v>
      </c>
      <c r="K100" s="39">
        <v>594.28333333333342</v>
      </c>
      <c r="L100" s="39">
        <v>607.71666666666681</v>
      </c>
      <c r="M100" s="31">
        <v>580.85</v>
      </c>
      <c r="N100" s="31">
        <v>558.9</v>
      </c>
      <c r="O100" s="243">
        <v>7324500</v>
      </c>
      <c r="P100" s="244">
        <v>5.5099394987035435E-2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45197</v>
      </c>
      <c r="E101" s="38">
        <v>11.35</v>
      </c>
      <c r="F101" s="38">
        <v>11.166666666666666</v>
      </c>
      <c r="G101" s="39">
        <v>10.683333333333332</v>
      </c>
      <c r="H101" s="39">
        <v>10.016666666666666</v>
      </c>
      <c r="I101" s="39">
        <v>9.5333333333333314</v>
      </c>
      <c r="J101" s="39">
        <v>11.833333333333332</v>
      </c>
      <c r="K101" s="39">
        <v>12.316666666666666</v>
      </c>
      <c r="L101" s="39">
        <v>12.983333333333333</v>
      </c>
      <c r="M101" s="31">
        <v>11.65</v>
      </c>
      <c r="N101" s="31">
        <v>10.5</v>
      </c>
      <c r="O101" s="243">
        <v>1157280000</v>
      </c>
      <c r="P101" s="244">
        <v>3.0929304446978334E-2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45197</v>
      </c>
      <c r="E102" s="38">
        <v>129.9</v>
      </c>
      <c r="F102" s="38">
        <v>129.98333333333332</v>
      </c>
      <c r="G102" s="39">
        <v>129.11666666666665</v>
      </c>
      <c r="H102" s="39">
        <v>128.33333333333331</v>
      </c>
      <c r="I102" s="39">
        <v>127.46666666666664</v>
      </c>
      <c r="J102" s="39">
        <v>130.76666666666665</v>
      </c>
      <c r="K102" s="39">
        <v>131.63333333333333</v>
      </c>
      <c r="L102" s="39">
        <v>132.41666666666666</v>
      </c>
      <c r="M102" s="31">
        <v>130.85</v>
      </c>
      <c r="N102" s="31">
        <v>129.19999999999999</v>
      </c>
      <c r="O102" s="243">
        <v>104110000</v>
      </c>
      <c r="P102" s="244">
        <v>-1.5973534971644613E-2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45197</v>
      </c>
      <c r="E103" s="38">
        <v>96</v>
      </c>
      <c r="F103" s="38">
        <v>95.933333333333323</v>
      </c>
      <c r="G103" s="39">
        <v>95.416666666666643</v>
      </c>
      <c r="H103" s="39">
        <v>94.833333333333314</v>
      </c>
      <c r="I103" s="39">
        <v>94.316666666666634</v>
      </c>
      <c r="J103" s="39">
        <v>96.516666666666652</v>
      </c>
      <c r="K103" s="39">
        <v>97.033333333333331</v>
      </c>
      <c r="L103" s="39">
        <v>97.61666666666666</v>
      </c>
      <c r="M103" s="31">
        <v>96.45</v>
      </c>
      <c r="N103" s="31">
        <v>95.35</v>
      </c>
      <c r="O103" s="243">
        <v>287745000</v>
      </c>
      <c r="P103" s="244">
        <v>-2.9396883222019835E-2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45197</v>
      </c>
      <c r="E104" s="38">
        <v>140.55000000000001</v>
      </c>
      <c r="F104" s="38">
        <v>141.19999999999999</v>
      </c>
      <c r="G104" s="39">
        <v>138.29999999999998</v>
      </c>
      <c r="H104" s="39">
        <v>136.04999999999998</v>
      </c>
      <c r="I104" s="39">
        <v>133.14999999999998</v>
      </c>
      <c r="J104" s="39">
        <v>143.44999999999999</v>
      </c>
      <c r="K104" s="39">
        <v>146.34999999999997</v>
      </c>
      <c r="L104" s="39">
        <v>148.6</v>
      </c>
      <c r="M104" s="31">
        <v>144.1</v>
      </c>
      <c r="N104" s="31">
        <v>138.94999999999999</v>
      </c>
      <c r="O104" s="243">
        <v>77448750</v>
      </c>
      <c r="P104" s="244">
        <v>6.3765130054081895E-2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45197</v>
      </c>
      <c r="E105" s="38">
        <v>480.75</v>
      </c>
      <c r="F105" s="38">
        <v>482.01666666666665</v>
      </c>
      <c r="G105" s="39">
        <v>477.0333333333333</v>
      </c>
      <c r="H105" s="39">
        <v>473.31666666666666</v>
      </c>
      <c r="I105" s="39">
        <v>468.33333333333331</v>
      </c>
      <c r="J105" s="39">
        <v>485.73333333333329</v>
      </c>
      <c r="K105" s="39">
        <v>490.71666666666664</v>
      </c>
      <c r="L105" s="39">
        <v>494.43333333333328</v>
      </c>
      <c r="M105" s="31">
        <v>487</v>
      </c>
      <c r="N105" s="31">
        <v>478.3</v>
      </c>
      <c r="O105" s="243">
        <v>13283875</v>
      </c>
      <c r="P105" s="244">
        <v>3.881720430107527E-2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45197</v>
      </c>
      <c r="E106" s="38">
        <v>431.05</v>
      </c>
      <c r="F106" s="38">
        <v>430.98333333333329</v>
      </c>
      <c r="G106" s="39">
        <v>428.96666666666658</v>
      </c>
      <c r="H106" s="39">
        <v>426.88333333333327</v>
      </c>
      <c r="I106" s="39">
        <v>424.86666666666656</v>
      </c>
      <c r="J106" s="39">
        <v>433.06666666666661</v>
      </c>
      <c r="K106" s="39">
        <v>435.08333333333337</v>
      </c>
      <c r="L106" s="39">
        <v>437.16666666666663</v>
      </c>
      <c r="M106" s="31">
        <v>433</v>
      </c>
      <c r="N106" s="31">
        <v>428.9</v>
      </c>
      <c r="O106" s="243">
        <v>18290000</v>
      </c>
      <c r="P106" s="244">
        <v>-3.1557767658583077E-2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45197</v>
      </c>
      <c r="E107" s="38">
        <v>251.65</v>
      </c>
      <c r="F107" s="38">
        <v>252.71666666666667</v>
      </c>
      <c r="G107" s="39">
        <v>248.93333333333334</v>
      </c>
      <c r="H107" s="39">
        <v>246.21666666666667</v>
      </c>
      <c r="I107" s="39">
        <v>242.43333333333334</v>
      </c>
      <c r="J107" s="39">
        <v>255.43333333333334</v>
      </c>
      <c r="K107" s="39">
        <v>259.2166666666667</v>
      </c>
      <c r="L107" s="39">
        <v>261.93333333333334</v>
      </c>
      <c r="M107" s="31">
        <v>256.5</v>
      </c>
      <c r="N107" s="31">
        <v>250</v>
      </c>
      <c r="O107" s="243">
        <v>24760200</v>
      </c>
      <c r="P107" s="244">
        <v>-1.3062073748699572E-2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45197</v>
      </c>
      <c r="E108" s="38">
        <v>3194.95</v>
      </c>
      <c r="F108" s="38">
        <v>3212</v>
      </c>
      <c r="G108" s="39">
        <v>3170.55</v>
      </c>
      <c r="H108" s="39">
        <v>3146.15</v>
      </c>
      <c r="I108" s="39">
        <v>3104.7000000000003</v>
      </c>
      <c r="J108" s="39">
        <v>3236.4</v>
      </c>
      <c r="K108" s="39">
        <v>3277.85</v>
      </c>
      <c r="L108" s="39">
        <v>3302.25</v>
      </c>
      <c r="M108" s="31">
        <v>3253.45</v>
      </c>
      <c r="N108" s="31">
        <v>3187.6</v>
      </c>
      <c r="O108" s="243">
        <v>627900</v>
      </c>
      <c r="P108" s="244">
        <v>-8.0568720379146919E-3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45197</v>
      </c>
      <c r="E109" s="38">
        <v>2504.85</v>
      </c>
      <c r="F109" s="38">
        <v>2500.8666666666668</v>
      </c>
      <c r="G109" s="39">
        <v>2484.3333333333335</v>
      </c>
      <c r="H109" s="39">
        <v>2463.8166666666666</v>
      </c>
      <c r="I109" s="39">
        <v>2447.2833333333333</v>
      </c>
      <c r="J109" s="39">
        <v>2521.3833333333337</v>
      </c>
      <c r="K109" s="39">
        <v>2537.9166666666665</v>
      </c>
      <c r="L109" s="39">
        <v>2558.4333333333338</v>
      </c>
      <c r="M109" s="31">
        <v>2517.4</v>
      </c>
      <c r="N109" s="31">
        <v>2480.35</v>
      </c>
      <c r="O109" s="243">
        <v>6179700</v>
      </c>
      <c r="P109" s="244">
        <v>-2.904303209255046E-3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45197</v>
      </c>
      <c r="E110" s="38">
        <v>1452.25</v>
      </c>
      <c r="F110" s="38">
        <v>1449.3333333333333</v>
      </c>
      <c r="G110" s="39">
        <v>1441.0166666666664</v>
      </c>
      <c r="H110" s="39">
        <v>1429.7833333333331</v>
      </c>
      <c r="I110" s="39">
        <v>1421.4666666666662</v>
      </c>
      <c r="J110" s="39">
        <v>1460.5666666666666</v>
      </c>
      <c r="K110" s="39">
        <v>1468.8833333333337</v>
      </c>
      <c r="L110" s="39">
        <v>1480.1166666666668</v>
      </c>
      <c r="M110" s="31">
        <v>1457.65</v>
      </c>
      <c r="N110" s="31">
        <v>1438.1</v>
      </c>
      <c r="O110" s="243">
        <v>21641500</v>
      </c>
      <c r="P110" s="244">
        <v>1.9908789962265897E-3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45197</v>
      </c>
      <c r="E111" s="38">
        <v>192.85</v>
      </c>
      <c r="F111" s="38">
        <v>191.43333333333331</v>
      </c>
      <c r="G111" s="39">
        <v>187.71666666666661</v>
      </c>
      <c r="H111" s="39">
        <v>182.58333333333331</v>
      </c>
      <c r="I111" s="39">
        <v>178.86666666666662</v>
      </c>
      <c r="J111" s="39">
        <v>196.56666666666661</v>
      </c>
      <c r="K111" s="39">
        <v>200.2833333333333</v>
      </c>
      <c r="L111" s="39">
        <v>205.4166666666666</v>
      </c>
      <c r="M111" s="31">
        <v>195.15</v>
      </c>
      <c r="N111" s="31">
        <v>186.3</v>
      </c>
      <c r="O111" s="243">
        <v>85591600</v>
      </c>
      <c r="P111" s="244">
        <v>-3.167814999604023E-3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45197</v>
      </c>
      <c r="E112" s="38">
        <v>1480.25</v>
      </c>
      <c r="F112" s="38">
        <v>1478.3666666666668</v>
      </c>
      <c r="G112" s="39">
        <v>1473.0833333333335</v>
      </c>
      <c r="H112" s="39">
        <v>1465.9166666666667</v>
      </c>
      <c r="I112" s="39">
        <v>1460.6333333333334</v>
      </c>
      <c r="J112" s="39">
        <v>1485.5333333333335</v>
      </c>
      <c r="K112" s="39">
        <v>1490.8166666666668</v>
      </c>
      <c r="L112" s="39">
        <v>1497.9833333333336</v>
      </c>
      <c r="M112" s="31">
        <v>1483.65</v>
      </c>
      <c r="N112" s="31">
        <v>1471.2</v>
      </c>
      <c r="O112" s="243">
        <v>22878000</v>
      </c>
      <c r="P112" s="244">
        <v>-9.4388638725320401E-3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45197</v>
      </c>
      <c r="E113" s="38">
        <v>95.35</v>
      </c>
      <c r="F113" s="38">
        <v>95.216666666666654</v>
      </c>
      <c r="G113" s="39">
        <v>94.333333333333314</v>
      </c>
      <c r="H113" s="39">
        <v>93.316666666666663</v>
      </c>
      <c r="I113" s="39">
        <v>92.433333333333323</v>
      </c>
      <c r="J113" s="39">
        <v>96.233333333333306</v>
      </c>
      <c r="K113" s="39">
        <v>97.11666666666666</v>
      </c>
      <c r="L113" s="39">
        <v>98.133333333333297</v>
      </c>
      <c r="M113" s="31">
        <v>96.1</v>
      </c>
      <c r="N113" s="31">
        <v>94.2</v>
      </c>
      <c r="O113" s="243">
        <v>119993250</v>
      </c>
      <c r="P113" s="244">
        <v>9.4636662812416616E-2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45197</v>
      </c>
      <c r="E114" s="38">
        <v>899.55</v>
      </c>
      <c r="F114" s="38">
        <v>899.31666666666661</v>
      </c>
      <c r="G114" s="39">
        <v>893.63333333333321</v>
      </c>
      <c r="H114" s="39">
        <v>887.71666666666658</v>
      </c>
      <c r="I114" s="39">
        <v>882.03333333333319</v>
      </c>
      <c r="J114" s="39">
        <v>905.23333333333323</v>
      </c>
      <c r="K114" s="39">
        <v>910.91666666666663</v>
      </c>
      <c r="L114" s="39">
        <v>916.83333333333326</v>
      </c>
      <c r="M114" s="31">
        <v>905</v>
      </c>
      <c r="N114" s="31">
        <v>893.4</v>
      </c>
      <c r="O114" s="243">
        <v>1537250</v>
      </c>
      <c r="P114" s="244">
        <v>-1.907922024056408E-2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45197</v>
      </c>
      <c r="E115" s="38">
        <v>719.15</v>
      </c>
      <c r="F115" s="38">
        <v>723.1</v>
      </c>
      <c r="G115" s="39">
        <v>713.1</v>
      </c>
      <c r="H115" s="39">
        <v>707.05</v>
      </c>
      <c r="I115" s="39">
        <v>697.05</v>
      </c>
      <c r="J115" s="39">
        <v>729.15000000000009</v>
      </c>
      <c r="K115" s="39">
        <v>739.15000000000009</v>
      </c>
      <c r="L115" s="39">
        <v>745.20000000000016</v>
      </c>
      <c r="M115" s="31">
        <v>733.1</v>
      </c>
      <c r="N115" s="31">
        <v>717.05</v>
      </c>
      <c r="O115" s="243">
        <v>17621625</v>
      </c>
      <c r="P115" s="244">
        <v>8.3965767802357497E-2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45197</v>
      </c>
      <c r="E116" s="38">
        <v>448.25</v>
      </c>
      <c r="F116" s="38">
        <v>447.31666666666666</v>
      </c>
      <c r="G116" s="39">
        <v>445.63333333333333</v>
      </c>
      <c r="H116" s="39">
        <v>443.01666666666665</v>
      </c>
      <c r="I116" s="39">
        <v>441.33333333333331</v>
      </c>
      <c r="J116" s="39">
        <v>449.93333333333334</v>
      </c>
      <c r="K116" s="39">
        <v>451.61666666666662</v>
      </c>
      <c r="L116" s="39">
        <v>454.23333333333335</v>
      </c>
      <c r="M116" s="31">
        <v>449</v>
      </c>
      <c r="N116" s="31">
        <v>444.7</v>
      </c>
      <c r="O116" s="243">
        <v>69131200</v>
      </c>
      <c r="P116" s="244">
        <v>-1.4708565173766305E-2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45197</v>
      </c>
      <c r="E117" s="38">
        <v>714.9</v>
      </c>
      <c r="F117" s="38">
        <v>712.9</v>
      </c>
      <c r="G117" s="39">
        <v>704.8</v>
      </c>
      <c r="H117" s="39">
        <v>694.69999999999993</v>
      </c>
      <c r="I117" s="39">
        <v>686.59999999999991</v>
      </c>
      <c r="J117" s="39">
        <v>723</v>
      </c>
      <c r="K117" s="39">
        <v>731.10000000000014</v>
      </c>
      <c r="L117" s="39">
        <v>741.2</v>
      </c>
      <c r="M117" s="31">
        <v>721</v>
      </c>
      <c r="N117" s="31">
        <v>702.8</v>
      </c>
      <c r="O117" s="243">
        <v>24068750</v>
      </c>
      <c r="P117" s="244">
        <v>4.2768476503416263E-3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45197</v>
      </c>
      <c r="E118" s="38">
        <v>3315.05</v>
      </c>
      <c r="F118" s="38">
        <v>3317.1833333333329</v>
      </c>
      <c r="G118" s="39">
        <v>3282.3666666666659</v>
      </c>
      <c r="H118" s="39">
        <v>3249.6833333333329</v>
      </c>
      <c r="I118" s="39">
        <v>3214.8666666666659</v>
      </c>
      <c r="J118" s="39">
        <v>3349.8666666666659</v>
      </c>
      <c r="K118" s="39">
        <v>3384.6833333333325</v>
      </c>
      <c r="L118" s="39">
        <v>3417.3666666666659</v>
      </c>
      <c r="M118" s="31">
        <v>3352</v>
      </c>
      <c r="N118" s="31">
        <v>3284.5</v>
      </c>
      <c r="O118" s="243">
        <v>716750</v>
      </c>
      <c r="P118" s="244">
        <v>-2.3833844058563161E-2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45197</v>
      </c>
      <c r="E119" s="38">
        <v>825.55</v>
      </c>
      <c r="F119" s="38">
        <v>825.36666666666667</v>
      </c>
      <c r="G119" s="39">
        <v>817.18333333333339</v>
      </c>
      <c r="H119" s="39">
        <v>808.81666666666672</v>
      </c>
      <c r="I119" s="39">
        <v>800.63333333333344</v>
      </c>
      <c r="J119" s="39">
        <v>833.73333333333335</v>
      </c>
      <c r="K119" s="39">
        <v>841.91666666666652</v>
      </c>
      <c r="L119" s="39">
        <v>850.2833333333333</v>
      </c>
      <c r="M119" s="31">
        <v>833.55</v>
      </c>
      <c r="N119" s="31">
        <v>817</v>
      </c>
      <c r="O119" s="243">
        <v>18017100</v>
      </c>
      <c r="P119" s="244">
        <v>1.3671578307762418E-2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45197</v>
      </c>
      <c r="E120" s="38">
        <v>542.29999999999995</v>
      </c>
      <c r="F120" s="38">
        <v>540.44999999999993</v>
      </c>
      <c r="G120" s="39">
        <v>534.34999999999991</v>
      </c>
      <c r="H120" s="39">
        <v>526.4</v>
      </c>
      <c r="I120" s="39">
        <v>520.29999999999995</v>
      </c>
      <c r="J120" s="39">
        <v>548.39999999999986</v>
      </c>
      <c r="K120" s="39">
        <v>554.5</v>
      </c>
      <c r="L120" s="39">
        <v>562.44999999999982</v>
      </c>
      <c r="M120" s="31">
        <v>546.54999999999995</v>
      </c>
      <c r="N120" s="31">
        <v>532.5</v>
      </c>
      <c r="O120" s="243">
        <v>16852500</v>
      </c>
      <c r="P120" s="244">
        <v>4.3206197854588797E-3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45197</v>
      </c>
      <c r="E121" s="38">
        <v>1810.7</v>
      </c>
      <c r="F121" s="38">
        <v>1807.9833333333336</v>
      </c>
      <c r="G121" s="39">
        <v>1801.0666666666671</v>
      </c>
      <c r="H121" s="39">
        <v>1791.4333333333334</v>
      </c>
      <c r="I121" s="39">
        <v>1784.5166666666669</v>
      </c>
      <c r="J121" s="39">
        <v>1817.6166666666672</v>
      </c>
      <c r="K121" s="39">
        <v>1824.5333333333338</v>
      </c>
      <c r="L121" s="39">
        <v>1834.1666666666674</v>
      </c>
      <c r="M121" s="31">
        <v>1814.9</v>
      </c>
      <c r="N121" s="31">
        <v>1798.35</v>
      </c>
      <c r="O121" s="243">
        <v>29246000</v>
      </c>
      <c r="P121" s="244">
        <v>-7.8029583389876509E-3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45197</v>
      </c>
      <c r="E122" s="38">
        <v>131.25</v>
      </c>
      <c r="F122" s="38">
        <v>131.15</v>
      </c>
      <c r="G122" s="39">
        <v>129.10000000000002</v>
      </c>
      <c r="H122" s="39">
        <v>126.95000000000002</v>
      </c>
      <c r="I122" s="39">
        <v>124.90000000000003</v>
      </c>
      <c r="J122" s="39">
        <v>133.30000000000001</v>
      </c>
      <c r="K122" s="39">
        <v>135.35000000000002</v>
      </c>
      <c r="L122" s="39">
        <v>137.5</v>
      </c>
      <c r="M122" s="31">
        <v>133.19999999999999</v>
      </c>
      <c r="N122" s="31">
        <v>129</v>
      </c>
      <c r="O122" s="243">
        <v>67858096</v>
      </c>
      <c r="P122" s="244">
        <v>1.0766981257477071E-2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45197</v>
      </c>
      <c r="E123" s="38">
        <v>2231.4499999999998</v>
      </c>
      <c r="F123" s="38">
        <v>2225.35</v>
      </c>
      <c r="G123" s="39">
        <v>2192.1999999999998</v>
      </c>
      <c r="H123" s="39">
        <v>2152.9499999999998</v>
      </c>
      <c r="I123" s="39">
        <v>2119.7999999999997</v>
      </c>
      <c r="J123" s="39">
        <v>2264.6</v>
      </c>
      <c r="K123" s="39">
        <v>2297.7500000000005</v>
      </c>
      <c r="L123" s="39">
        <v>2337</v>
      </c>
      <c r="M123" s="31">
        <v>2258.5</v>
      </c>
      <c r="N123" s="31">
        <v>2186.1</v>
      </c>
      <c r="O123" s="243">
        <v>693900</v>
      </c>
      <c r="P123" s="244">
        <v>-2.2400676246830092E-2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45197</v>
      </c>
      <c r="E124" s="38">
        <v>407.95</v>
      </c>
      <c r="F124" s="38">
        <v>409.81666666666661</v>
      </c>
      <c r="G124" s="39">
        <v>404.98333333333323</v>
      </c>
      <c r="H124" s="39">
        <v>402.01666666666665</v>
      </c>
      <c r="I124" s="39">
        <v>397.18333333333328</v>
      </c>
      <c r="J124" s="39">
        <v>412.78333333333319</v>
      </c>
      <c r="K124" s="39">
        <v>417.61666666666656</v>
      </c>
      <c r="L124" s="39">
        <v>420.58333333333314</v>
      </c>
      <c r="M124" s="31">
        <v>414.65</v>
      </c>
      <c r="N124" s="31">
        <v>406.85</v>
      </c>
      <c r="O124" s="243">
        <v>11017700</v>
      </c>
      <c r="P124" s="244">
        <v>1.8864958339883667E-2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45197</v>
      </c>
      <c r="E125" s="38">
        <v>456.4</v>
      </c>
      <c r="F125" s="38">
        <v>456.45</v>
      </c>
      <c r="G125" s="39">
        <v>451.95</v>
      </c>
      <c r="H125" s="39">
        <v>447.5</v>
      </c>
      <c r="I125" s="39">
        <v>443</v>
      </c>
      <c r="J125" s="39">
        <v>460.9</v>
      </c>
      <c r="K125" s="39">
        <v>465.4</v>
      </c>
      <c r="L125" s="39">
        <v>469.84999999999997</v>
      </c>
      <c r="M125" s="31">
        <v>460.95</v>
      </c>
      <c r="N125" s="31">
        <v>452</v>
      </c>
      <c r="O125" s="243">
        <v>21108000</v>
      </c>
      <c r="P125" s="244">
        <v>-4.9028851593437674E-3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45197</v>
      </c>
      <c r="E126" s="38">
        <v>2892</v>
      </c>
      <c r="F126" s="38">
        <v>2905.1333333333332</v>
      </c>
      <c r="G126" s="39">
        <v>2875.2666666666664</v>
      </c>
      <c r="H126" s="39">
        <v>2858.5333333333333</v>
      </c>
      <c r="I126" s="39">
        <v>2828.6666666666665</v>
      </c>
      <c r="J126" s="39">
        <v>2921.8666666666663</v>
      </c>
      <c r="K126" s="39">
        <v>2951.7333333333331</v>
      </c>
      <c r="L126" s="39">
        <v>2968.4666666666662</v>
      </c>
      <c r="M126" s="31">
        <v>2935</v>
      </c>
      <c r="N126" s="31">
        <v>2888.4</v>
      </c>
      <c r="O126" s="243">
        <v>7578600</v>
      </c>
      <c r="P126" s="244">
        <v>6.8954521902028776E-3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45197</v>
      </c>
      <c r="E127" s="38">
        <v>5526.8</v>
      </c>
      <c r="F127" s="38">
        <v>5515.0333333333328</v>
      </c>
      <c r="G127" s="39">
        <v>5486.1166666666659</v>
      </c>
      <c r="H127" s="39">
        <v>5445.4333333333334</v>
      </c>
      <c r="I127" s="39">
        <v>5416.5166666666664</v>
      </c>
      <c r="J127" s="39">
        <v>5555.7166666666653</v>
      </c>
      <c r="K127" s="39">
        <v>5584.6333333333332</v>
      </c>
      <c r="L127" s="39">
        <v>5625.3166666666648</v>
      </c>
      <c r="M127" s="31">
        <v>5543.95</v>
      </c>
      <c r="N127" s="31">
        <v>5474.35</v>
      </c>
      <c r="O127" s="243">
        <v>1557450</v>
      </c>
      <c r="P127" s="244">
        <v>-2.5710800412874168E-2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45197</v>
      </c>
      <c r="E128" s="38">
        <v>4639.8</v>
      </c>
      <c r="F128" s="38">
        <v>4647.05</v>
      </c>
      <c r="G128" s="39">
        <v>4619.1000000000004</v>
      </c>
      <c r="H128" s="39">
        <v>4598.4000000000005</v>
      </c>
      <c r="I128" s="39">
        <v>4570.4500000000007</v>
      </c>
      <c r="J128" s="39">
        <v>4667.75</v>
      </c>
      <c r="K128" s="39">
        <v>4695.6999999999989</v>
      </c>
      <c r="L128" s="39">
        <v>4716.3999999999996</v>
      </c>
      <c r="M128" s="31">
        <v>4675</v>
      </c>
      <c r="N128" s="31">
        <v>4626.3500000000004</v>
      </c>
      <c r="O128" s="243">
        <v>748400</v>
      </c>
      <c r="P128" s="244">
        <v>1.1624763449580968E-2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45197</v>
      </c>
      <c r="E129" s="38">
        <v>1131.3499999999999</v>
      </c>
      <c r="F129" s="38">
        <v>1132.8500000000001</v>
      </c>
      <c r="G129" s="39">
        <v>1126.0500000000002</v>
      </c>
      <c r="H129" s="39">
        <v>1120.75</v>
      </c>
      <c r="I129" s="39">
        <v>1113.95</v>
      </c>
      <c r="J129" s="39">
        <v>1138.1500000000003</v>
      </c>
      <c r="K129" s="39">
        <v>1144.95</v>
      </c>
      <c r="L129" s="39">
        <v>1150.2500000000005</v>
      </c>
      <c r="M129" s="31">
        <v>1139.6500000000001</v>
      </c>
      <c r="N129" s="31">
        <v>1127.55</v>
      </c>
      <c r="O129" s="243">
        <v>6834000</v>
      </c>
      <c r="P129" s="244">
        <v>9.923376460243688E-3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45197</v>
      </c>
      <c r="E130" s="38">
        <v>1588.05</v>
      </c>
      <c r="F130" s="38">
        <v>1585.5</v>
      </c>
      <c r="G130" s="39">
        <v>1574.55</v>
      </c>
      <c r="H130" s="39">
        <v>1561.05</v>
      </c>
      <c r="I130" s="39">
        <v>1550.1</v>
      </c>
      <c r="J130" s="39">
        <v>1599</v>
      </c>
      <c r="K130" s="39">
        <v>1609.9499999999998</v>
      </c>
      <c r="L130" s="39">
        <v>1623.45</v>
      </c>
      <c r="M130" s="31">
        <v>1596.45</v>
      </c>
      <c r="N130" s="31">
        <v>1572</v>
      </c>
      <c r="O130" s="243">
        <v>15087100</v>
      </c>
      <c r="P130" s="244">
        <v>7.3849030147230665E-3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45197</v>
      </c>
      <c r="E131" s="38">
        <v>301.25</v>
      </c>
      <c r="F131" s="38">
        <v>301.46666666666664</v>
      </c>
      <c r="G131" s="39">
        <v>299.43333333333328</v>
      </c>
      <c r="H131" s="39">
        <v>297.61666666666662</v>
      </c>
      <c r="I131" s="39">
        <v>295.58333333333326</v>
      </c>
      <c r="J131" s="39">
        <v>303.2833333333333</v>
      </c>
      <c r="K131" s="39">
        <v>305.31666666666672</v>
      </c>
      <c r="L131" s="39">
        <v>307.13333333333333</v>
      </c>
      <c r="M131" s="31">
        <v>303.5</v>
      </c>
      <c r="N131" s="31">
        <v>299.64999999999998</v>
      </c>
      <c r="O131" s="243">
        <v>41864000</v>
      </c>
      <c r="P131" s="244">
        <v>-1.3386123680241327E-2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45197</v>
      </c>
      <c r="E132" s="38">
        <v>148.80000000000001</v>
      </c>
      <c r="F132" s="38">
        <v>148.11666666666667</v>
      </c>
      <c r="G132" s="39">
        <v>146.48333333333335</v>
      </c>
      <c r="H132" s="39">
        <v>144.16666666666669</v>
      </c>
      <c r="I132" s="39">
        <v>142.53333333333336</v>
      </c>
      <c r="J132" s="39">
        <v>150.43333333333334</v>
      </c>
      <c r="K132" s="39">
        <v>152.06666666666666</v>
      </c>
      <c r="L132" s="39">
        <v>154.38333333333333</v>
      </c>
      <c r="M132" s="31">
        <v>149.75</v>
      </c>
      <c r="N132" s="31">
        <v>145.80000000000001</v>
      </c>
      <c r="O132" s="243">
        <v>78174000</v>
      </c>
      <c r="P132" s="244">
        <v>-1.9786337646704785E-2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45197</v>
      </c>
      <c r="E133" s="38">
        <v>586.04999999999995</v>
      </c>
      <c r="F133" s="38">
        <v>588.1</v>
      </c>
      <c r="G133" s="39">
        <v>582</v>
      </c>
      <c r="H133" s="39">
        <v>577.94999999999993</v>
      </c>
      <c r="I133" s="39">
        <v>571.84999999999991</v>
      </c>
      <c r="J133" s="39">
        <v>592.15000000000009</v>
      </c>
      <c r="K133" s="39">
        <v>598.25000000000023</v>
      </c>
      <c r="L133" s="39">
        <v>602.30000000000018</v>
      </c>
      <c r="M133" s="31">
        <v>594.20000000000005</v>
      </c>
      <c r="N133" s="31">
        <v>584.04999999999995</v>
      </c>
      <c r="O133" s="243">
        <v>11607600</v>
      </c>
      <c r="P133" s="244">
        <v>-2.3027976972023027E-2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45197</v>
      </c>
      <c r="E134" s="38">
        <v>10549.05</v>
      </c>
      <c r="F134" s="38">
        <v>10473.050000000001</v>
      </c>
      <c r="G134" s="39">
        <v>10381.100000000002</v>
      </c>
      <c r="H134" s="39">
        <v>10213.150000000001</v>
      </c>
      <c r="I134" s="39">
        <v>10121.200000000003</v>
      </c>
      <c r="J134" s="39">
        <v>10641.000000000002</v>
      </c>
      <c r="K134" s="39">
        <v>10732.950000000003</v>
      </c>
      <c r="L134" s="39">
        <v>10900.900000000001</v>
      </c>
      <c r="M134" s="31">
        <v>10565</v>
      </c>
      <c r="N134" s="31">
        <v>10305.1</v>
      </c>
      <c r="O134" s="243">
        <v>2919100</v>
      </c>
      <c r="P134" s="244">
        <v>2.2022267348224916E-2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45197</v>
      </c>
      <c r="E135" s="38">
        <v>1069.4000000000001</v>
      </c>
      <c r="F135" s="38">
        <v>1068.1333333333334</v>
      </c>
      <c r="G135" s="39">
        <v>1059.5166666666669</v>
      </c>
      <c r="H135" s="39">
        <v>1049.6333333333334</v>
      </c>
      <c r="I135" s="39">
        <v>1041.0166666666669</v>
      </c>
      <c r="J135" s="39">
        <v>1078.0166666666669</v>
      </c>
      <c r="K135" s="39">
        <v>1086.6333333333332</v>
      </c>
      <c r="L135" s="39">
        <v>1096.5166666666669</v>
      </c>
      <c r="M135" s="31">
        <v>1076.75</v>
      </c>
      <c r="N135" s="31">
        <v>1058.25</v>
      </c>
      <c r="O135" s="243">
        <v>10728200</v>
      </c>
      <c r="P135" s="244">
        <v>-1.825635769649606E-2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45197</v>
      </c>
      <c r="E136" s="38">
        <v>1771.9</v>
      </c>
      <c r="F136" s="38">
        <v>1766.6000000000001</v>
      </c>
      <c r="G136" s="39">
        <v>1739.7000000000003</v>
      </c>
      <c r="H136" s="39">
        <v>1707.5000000000002</v>
      </c>
      <c r="I136" s="39">
        <v>1680.6000000000004</v>
      </c>
      <c r="J136" s="39">
        <v>1798.8000000000002</v>
      </c>
      <c r="K136" s="39">
        <v>1825.7000000000003</v>
      </c>
      <c r="L136" s="39">
        <v>1857.9</v>
      </c>
      <c r="M136" s="31">
        <v>1793.5</v>
      </c>
      <c r="N136" s="31">
        <v>1734.4</v>
      </c>
      <c r="O136" s="243">
        <v>2902000</v>
      </c>
      <c r="P136" s="244">
        <v>-4.3506921555702044E-2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45197</v>
      </c>
      <c r="E137" s="38">
        <v>1424.6</v>
      </c>
      <c r="F137" s="38">
        <v>1432.0333333333335</v>
      </c>
      <c r="G137" s="39">
        <v>1414.5666666666671</v>
      </c>
      <c r="H137" s="39">
        <v>1404.5333333333335</v>
      </c>
      <c r="I137" s="39">
        <v>1387.0666666666671</v>
      </c>
      <c r="J137" s="39">
        <v>1442.0666666666671</v>
      </c>
      <c r="K137" s="39">
        <v>1459.5333333333338</v>
      </c>
      <c r="L137" s="39">
        <v>1469.5666666666671</v>
      </c>
      <c r="M137" s="31">
        <v>1449.5</v>
      </c>
      <c r="N137" s="31">
        <v>1422</v>
      </c>
      <c r="O137" s="243">
        <v>1844400</v>
      </c>
      <c r="P137" s="244">
        <v>-2.1640337589266391E-3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45197</v>
      </c>
      <c r="E138" s="38">
        <v>959.05</v>
      </c>
      <c r="F138" s="38">
        <v>953.68333333333339</v>
      </c>
      <c r="G138" s="39">
        <v>941.66666666666674</v>
      </c>
      <c r="H138" s="39">
        <v>924.2833333333333</v>
      </c>
      <c r="I138" s="39">
        <v>912.26666666666665</v>
      </c>
      <c r="J138" s="39">
        <v>971.06666666666683</v>
      </c>
      <c r="K138" s="39">
        <v>983.08333333333348</v>
      </c>
      <c r="L138" s="39">
        <v>1000.4666666666669</v>
      </c>
      <c r="M138" s="31">
        <v>965.7</v>
      </c>
      <c r="N138" s="31">
        <v>936.3</v>
      </c>
      <c r="O138" s="243">
        <v>6725600</v>
      </c>
      <c r="P138" s="244">
        <v>1.6934801016088061E-2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45197</v>
      </c>
      <c r="E139" s="38">
        <v>1055.3</v>
      </c>
      <c r="F139" s="38">
        <v>1056.2333333333333</v>
      </c>
      <c r="G139" s="39">
        <v>1048.3666666666668</v>
      </c>
      <c r="H139" s="39">
        <v>1041.4333333333334</v>
      </c>
      <c r="I139" s="39">
        <v>1033.5666666666668</v>
      </c>
      <c r="J139" s="39">
        <v>1063.1666666666667</v>
      </c>
      <c r="K139" s="39">
        <v>1071.0333333333331</v>
      </c>
      <c r="L139" s="39">
        <v>1077.9666666666667</v>
      </c>
      <c r="M139" s="31">
        <v>1064.0999999999999</v>
      </c>
      <c r="N139" s="31">
        <v>1049.3</v>
      </c>
      <c r="O139" s="243">
        <v>2530400</v>
      </c>
      <c r="P139" s="244">
        <v>2.3624595469255664E-2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45197</v>
      </c>
      <c r="E140" s="38">
        <v>101.6</v>
      </c>
      <c r="F140" s="38">
        <v>101.26666666666667</v>
      </c>
      <c r="G140" s="39">
        <v>100.63333333333333</v>
      </c>
      <c r="H140" s="39">
        <v>99.666666666666657</v>
      </c>
      <c r="I140" s="39">
        <v>99.033333333333317</v>
      </c>
      <c r="J140" s="39">
        <v>102.23333333333333</v>
      </c>
      <c r="K140" s="39">
        <v>102.86666666666669</v>
      </c>
      <c r="L140" s="39">
        <v>103.83333333333334</v>
      </c>
      <c r="M140" s="31">
        <v>101.9</v>
      </c>
      <c r="N140" s="31">
        <v>100.3</v>
      </c>
      <c r="O140" s="243">
        <v>81607400</v>
      </c>
      <c r="P140" s="244">
        <v>2.268885132129193E-2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45197</v>
      </c>
      <c r="E141" s="38">
        <v>2480.4</v>
      </c>
      <c r="F141" s="38">
        <v>2479.15</v>
      </c>
      <c r="G141" s="39">
        <v>2465.8500000000004</v>
      </c>
      <c r="H141" s="39">
        <v>2451.3000000000002</v>
      </c>
      <c r="I141" s="39">
        <v>2438.0000000000005</v>
      </c>
      <c r="J141" s="39">
        <v>2493.7000000000003</v>
      </c>
      <c r="K141" s="39">
        <v>2507.0000000000005</v>
      </c>
      <c r="L141" s="39">
        <v>2521.5500000000002</v>
      </c>
      <c r="M141" s="31">
        <v>2492.4499999999998</v>
      </c>
      <c r="N141" s="31">
        <v>2464.6</v>
      </c>
      <c r="O141" s="243">
        <v>2647700</v>
      </c>
      <c r="P141" s="244">
        <v>-8.649093904448105E-3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45197</v>
      </c>
      <c r="E142" s="38">
        <v>109648.35</v>
      </c>
      <c r="F142" s="38">
        <v>109550.45</v>
      </c>
      <c r="G142" s="39">
        <v>109149.9</v>
      </c>
      <c r="H142" s="39">
        <v>108651.45</v>
      </c>
      <c r="I142" s="39">
        <v>108250.9</v>
      </c>
      <c r="J142" s="39">
        <v>110048.9</v>
      </c>
      <c r="K142" s="39">
        <v>110449.45000000001</v>
      </c>
      <c r="L142" s="39">
        <v>110947.9</v>
      </c>
      <c r="M142" s="31">
        <v>109951</v>
      </c>
      <c r="N142" s="31">
        <v>109052</v>
      </c>
      <c r="O142" s="243">
        <v>34510</v>
      </c>
      <c r="P142" s="244">
        <v>-1.4844419069369112E-2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45197</v>
      </c>
      <c r="E143" s="38">
        <v>1294.3499999999999</v>
      </c>
      <c r="F143" s="38">
        <v>1291.1333333333332</v>
      </c>
      <c r="G143" s="39">
        <v>1284.4666666666665</v>
      </c>
      <c r="H143" s="39">
        <v>1274.5833333333333</v>
      </c>
      <c r="I143" s="39">
        <v>1267.9166666666665</v>
      </c>
      <c r="J143" s="39">
        <v>1301.0166666666664</v>
      </c>
      <c r="K143" s="39">
        <v>1307.6833333333334</v>
      </c>
      <c r="L143" s="39">
        <v>1317.5666666666664</v>
      </c>
      <c r="M143" s="31">
        <v>1297.8</v>
      </c>
      <c r="N143" s="31">
        <v>1281.25</v>
      </c>
      <c r="O143" s="243">
        <v>6492200</v>
      </c>
      <c r="P143" s="244">
        <v>3.1443868445653099E-3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45197</v>
      </c>
      <c r="E144" s="38">
        <v>101</v>
      </c>
      <c r="F144" s="38">
        <v>100.98333333333333</v>
      </c>
      <c r="G144" s="39">
        <v>99.466666666666669</v>
      </c>
      <c r="H144" s="39">
        <v>97.933333333333337</v>
      </c>
      <c r="I144" s="39">
        <v>96.416666666666671</v>
      </c>
      <c r="J144" s="39">
        <v>102.51666666666667</v>
      </c>
      <c r="K144" s="39">
        <v>104.03333333333335</v>
      </c>
      <c r="L144" s="39">
        <v>105.56666666666666</v>
      </c>
      <c r="M144" s="31">
        <v>102.5</v>
      </c>
      <c r="N144" s="31">
        <v>99.45</v>
      </c>
      <c r="O144" s="243">
        <v>74377500</v>
      </c>
      <c r="P144" s="244">
        <v>3.5718015665796347E-2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45197</v>
      </c>
      <c r="E145" s="38">
        <v>4515.7</v>
      </c>
      <c r="F145" s="38">
        <v>4496.916666666667</v>
      </c>
      <c r="G145" s="39">
        <v>4409.0833333333339</v>
      </c>
      <c r="H145" s="39">
        <v>4302.4666666666672</v>
      </c>
      <c r="I145" s="39">
        <v>4214.6333333333341</v>
      </c>
      <c r="J145" s="39">
        <v>4603.5333333333338</v>
      </c>
      <c r="K145" s="39">
        <v>4691.3666666666677</v>
      </c>
      <c r="L145" s="39">
        <v>4797.9833333333336</v>
      </c>
      <c r="M145" s="31">
        <v>4584.75</v>
      </c>
      <c r="N145" s="31">
        <v>4390.3</v>
      </c>
      <c r="O145" s="243">
        <v>1514850</v>
      </c>
      <c r="P145" s="244">
        <v>8.9919072834448999E-3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45197</v>
      </c>
      <c r="E146" s="38">
        <v>4677.6499999999996</v>
      </c>
      <c r="F146" s="38">
        <v>4677.5499999999993</v>
      </c>
      <c r="G146" s="39">
        <v>4639.3999999999987</v>
      </c>
      <c r="H146" s="39">
        <v>4601.1499999999996</v>
      </c>
      <c r="I146" s="39">
        <v>4562.9999999999991</v>
      </c>
      <c r="J146" s="39">
        <v>4715.7999999999984</v>
      </c>
      <c r="K146" s="39">
        <v>4753.95</v>
      </c>
      <c r="L146" s="39">
        <v>4792.199999999998</v>
      </c>
      <c r="M146" s="31">
        <v>4715.7</v>
      </c>
      <c r="N146" s="31">
        <v>4639.3</v>
      </c>
      <c r="O146" s="243">
        <v>686100</v>
      </c>
      <c r="P146" s="244">
        <v>-1.5920826161790018E-2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45197</v>
      </c>
      <c r="E147" s="38">
        <v>22176.25</v>
      </c>
      <c r="F147" s="38">
        <v>22136.466666666664</v>
      </c>
      <c r="G147" s="39">
        <v>21972.933333333327</v>
      </c>
      <c r="H147" s="39">
        <v>21769.616666666665</v>
      </c>
      <c r="I147" s="39">
        <v>21606.083333333328</v>
      </c>
      <c r="J147" s="39">
        <v>22339.783333333326</v>
      </c>
      <c r="K147" s="39">
        <v>22503.316666666658</v>
      </c>
      <c r="L147" s="39">
        <v>22706.633333333324</v>
      </c>
      <c r="M147" s="31">
        <v>22300</v>
      </c>
      <c r="N147" s="31">
        <v>21933.15</v>
      </c>
      <c r="O147" s="243">
        <v>341960</v>
      </c>
      <c r="P147" s="244">
        <v>2.2974751705157354E-2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45197</v>
      </c>
      <c r="E148" s="38">
        <v>145.1</v>
      </c>
      <c r="F148" s="38">
        <v>144.83333333333331</v>
      </c>
      <c r="G148" s="39">
        <v>142.21666666666664</v>
      </c>
      <c r="H148" s="39">
        <v>139.33333333333331</v>
      </c>
      <c r="I148" s="39">
        <v>136.71666666666664</v>
      </c>
      <c r="J148" s="39">
        <v>147.71666666666664</v>
      </c>
      <c r="K148" s="39">
        <v>150.33333333333331</v>
      </c>
      <c r="L148" s="39">
        <v>153.21666666666664</v>
      </c>
      <c r="M148" s="31">
        <v>147.44999999999999</v>
      </c>
      <c r="N148" s="31">
        <v>141.94999999999999</v>
      </c>
      <c r="O148" s="243">
        <v>115452000</v>
      </c>
      <c r="P148" s="244">
        <v>3.2102341298575914E-2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45197</v>
      </c>
      <c r="E149" s="38">
        <v>244</v>
      </c>
      <c r="F149" s="38">
        <v>242.56666666666669</v>
      </c>
      <c r="G149" s="39">
        <v>240.03333333333339</v>
      </c>
      <c r="H149" s="39">
        <v>236.06666666666669</v>
      </c>
      <c r="I149" s="39">
        <v>233.53333333333339</v>
      </c>
      <c r="J149" s="39">
        <v>246.53333333333339</v>
      </c>
      <c r="K149" s="39">
        <v>249.06666666666669</v>
      </c>
      <c r="L149" s="39">
        <v>253.03333333333339</v>
      </c>
      <c r="M149" s="31">
        <v>245.1</v>
      </c>
      <c r="N149" s="31">
        <v>238.6</v>
      </c>
      <c r="O149" s="243">
        <v>75525000</v>
      </c>
      <c r="P149" s="244">
        <v>3.9479980858191099E-3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45197</v>
      </c>
      <c r="E150" s="38">
        <v>1198.5999999999999</v>
      </c>
      <c r="F150" s="38">
        <v>1196.0333333333333</v>
      </c>
      <c r="G150" s="39">
        <v>1182.0666666666666</v>
      </c>
      <c r="H150" s="39">
        <v>1165.5333333333333</v>
      </c>
      <c r="I150" s="39">
        <v>1151.5666666666666</v>
      </c>
      <c r="J150" s="39">
        <v>1212.5666666666666</v>
      </c>
      <c r="K150" s="39">
        <v>1226.5333333333333</v>
      </c>
      <c r="L150" s="39">
        <v>1243.0666666666666</v>
      </c>
      <c r="M150" s="31">
        <v>1210</v>
      </c>
      <c r="N150" s="31">
        <v>1179.5</v>
      </c>
      <c r="O150" s="243">
        <v>6893600</v>
      </c>
      <c r="P150" s="244">
        <v>4.1234933389722984E-2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45197</v>
      </c>
      <c r="E151" s="38">
        <v>4416.05</v>
      </c>
      <c r="F151" s="38">
        <v>4443.4500000000007</v>
      </c>
      <c r="G151" s="39">
        <v>4334.0500000000011</v>
      </c>
      <c r="H151" s="39">
        <v>4252.05</v>
      </c>
      <c r="I151" s="39">
        <v>4142.6500000000005</v>
      </c>
      <c r="J151" s="39">
        <v>4525.4500000000016</v>
      </c>
      <c r="K151" s="39">
        <v>4634.8500000000013</v>
      </c>
      <c r="L151" s="39">
        <v>4716.8500000000022</v>
      </c>
      <c r="M151" s="31">
        <v>4552.8500000000004</v>
      </c>
      <c r="N151" s="31">
        <v>4361.45</v>
      </c>
      <c r="O151" s="243">
        <v>445800</v>
      </c>
      <c r="P151" s="244">
        <v>0.5522284122562674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45197</v>
      </c>
      <c r="E152" s="38">
        <v>183.3</v>
      </c>
      <c r="F152" s="38">
        <v>183.81666666666669</v>
      </c>
      <c r="G152" s="39">
        <v>181.78333333333339</v>
      </c>
      <c r="H152" s="39">
        <v>180.26666666666671</v>
      </c>
      <c r="I152" s="39">
        <v>178.23333333333341</v>
      </c>
      <c r="J152" s="39">
        <v>185.33333333333337</v>
      </c>
      <c r="K152" s="39">
        <v>187.36666666666667</v>
      </c>
      <c r="L152" s="39">
        <v>188.88333333333335</v>
      </c>
      <c r="M152" s="31">
        <v>185.85</v>
      </c>
      <c r="N152" s="31">
        <v>182.3</v>
      </c>
      <c r="O152" s="243">
        <v>55724900</v>
      </c>
      <c r="P152" s="244">
        <v>0.11287098262340459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45197</v>
      </c>
      <c r="E153" s="38">
        <v>41863.050000000003</v>
      </c>
      <c r="F153" s="38">
        <v>41978.183333333334</v>
      </c>
      <c r="G153" s="39">
        <v>41608.066666666666</v>
      </c>
      <c r="H153" s="39">
        <v>41353.083333333328</v>
      </c>
      <c r="I153" s="39">
        <v>40982.96666666666</v>
      </c>
      <c r="J153" s="39">
        <v>42233.166666666672</v>
      </c>
      <c r="K153" s="39">
        <v>42603.28333333334</v>
      </c>
      <c r="L153" s="39">
        <v>42858.266666666677</v>
      </c>
      <c r="M153" s="31">
        <v>42348.3</v>
      </c>
      <c r="N153" s="31">
        <v>41723.199999999997</v>
      </c>
      <c r="O153" s="243">
        <v>161625</v>
      </c>
      <c r="P153" s="244">
        <v>3.7136756104354284E-4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45197</v>
      </c>
      <c r="E154" s="38">
        <v>1131.5</v>
      </c>
      <c r="F154" s="38">
        <v>1122.2</v>
      </c>
      <c r="G154" s="39">
        <v>1099.7</v>
      </c>
      <c r="H154" s="39">
        <v>1067.9000000000001</v>
      </c>
      <c r="I154" s="39">
        <v>1045.4000000000001</v>
      </c>
      <c r="J154" s="39">
        <v>1154</v>
      </c>
      <c r="K154" s="39">
        <v>1176.5</v>
      </c>
      <c r="L154" s="39">
        <v>1208.3</v>
      </c>
      <c r="M154" s="31">
        <v>1144.7</v>
      </c>
      <c r="N154" s="31">
        <v>1090.4000000000001</v>
      </c>
      <c r="O154" s="243">
        <v>9863250</v>
      </c>
      <c r="P154" s="244">
        <v>1.3720804748323441E-2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45197</v>
      </c>
      <c r="E155" s="38">
        <v>5929.25</v>
      </c>
      <c r="F155" s="38">
        <v>5955.05</v>
      </c>
      <c r="G155" s="39">
        <v>5881.7000000000007</v>
      </c>
      <c r="H155" s="39">
        <v>5834.1500000000005</v>
      </c>
      <c r="I155" s="39">
        <v>5760.8000000000011</v>
      </c>
      <c r="J155" s="39">
        <v>6002.6</v>
      </c>
      <c r="K155" s="39">
        <v>6075.9500000000007</v>
      </c>
      <c r="L155" s="39">
        <v>6123.5</v>
      </c>
      <c r="M155" s="31">
        <v>6028.4</v>
      </c>
      <c r="N155" s="31">
        <v>5907.5</v>
      </c>
      <c r="O155" s="243">
        <v>1287300</v>
      </c>
      <c r="P155" s="244">
        <v>-1.0625420309347679E-2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45197</v>
      </c>
      <c r="E156" s="38">
        <v>250</v>
      </c>
      <c r="F156" s="38">
        <v>251.15</v>
      </c>
      <c r="G156" s="39">
        <v>247.4</v>
      </c>
      <c r="H156" s="39">
        <v>244.8</v>
      </c>
      <c r="I156" s="39">
        <v>241.05</v>
      </c>
      <c r="J156" s="39">
        <v>253.75</v>
      </c>
      <c r="K156" s="39">
        <v>257.5</v>
      </c>
      <c r="L156" s="39">
        <v>260.10000000000002</v>
      </c>
      <c r="M156" s="31">
        <v>254.9</v>
      </c>
      <c r="N156" s="31">
        <v>248.55</v>
      </c>
      <c r="O156" s="243">
        <v>21912000</v>
      </c>
      <c r="P156" s="244">
        <v>-7.3389508018483285E-3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45197</v>
      </c>
      <c r="E157" s="38">
        <v>306.60000000000002</v>
      </c>
      <c r="F157" s="38">
        <v>308.33333333333337</v>
      </c>
      <c r="G157" s="39">
        <v>301.86666666666673</v>
      </c>
      <c r="H157" s="39">
        <v>297.13333333333338</v>
      </c>
      <c r="I157" s="39">
        <v>290.66666666666674</v>
      </c>
      <c r="J157" s="39">
        <v>313.06666666666672</v>
      </c>
      <c r="K157" s="39">
        <v>319.53333333333342</v>
      </c>
      <c r="L157" s="39">
        <v>324.26666666666671</v>
      </c>
      <c r="M157" s="31">
        <v>314.8</v>
      </c>
      <c r="N157" s="31">
        <v>303.60000000000002</v>
      </c>
      <c r="O157" s="243">
        <v>67201800</v>
      </c>
      <c r="P157" s="244">
        <v>-6.96137339055794E-2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45197</v>
      </c>
      <c r="E158" s="38">
        <v>2530.6</v>
      </c>
      <c r="F158" s="38">
        <v>2525.5666666666666</v>
      </c>
      <c r="G158" s="39">
        <v>2516.083333333333</v>
      </c>
      <c r="H158" s="39">
        <v>2501.5666666666666</v>
      </c>
      <c r="I158" s="39">
        <v>2492.083333333333</v>
      </c>
      <c r="J158" s="39">
        <v>2540.083333333333</v>
      </c>
      <c r="K158" s="39">
        <v>2549.5666666666666</v>
      </c>
      <c r="L158" s="39">
        <v>2564.083333333333</v>
      </c>
      <c r="M158" s="31">
        <v>2535.0500000000002</v>
      </c>
      <c r="N158" s="31">
        <v>2511.0500000000002</v>
      </c>
      <c r="O158" s="243">
        <v>2639000</v>
      </c>
      <c r="P158" s="244">
        <v>-1.0405924814849535E-2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45197</v>
      </c>
      <c r="E159" s="38">
        <v>3688.9</v>
      </c>
      <c r="F159" s="38">
        <v>3679.6000000000004</v>
      </c>
      <c r="G159" s="39">
        <v>3662.4000000000005</v>
      </c>
      <c r="H159" s="39">
        <v>3635.9</v>
      </c>
      <c r="I159" s="39">
        <v>3618.7000000000003</v>
      </c>
      <c r="J159" s="39">
        <v>3706.1000000000008</v>
      </c>
      <c r="K159" s="39">
        <v>3723.3000000000006</v>
      </c>
      <c r="L159" s="39">
        <v>3749.8000000000011</v>
      </c>
      <c r="M159" s="31">
        <v>3696.8</v>
      </c>
      <c r="N159" s="31">
        <v>3653.1</v>
      </c>
      <c r="O159" s="243">
        <v>2671250</v>
      </c>
      <c r="P159" s="244">
        <v>2.0827362185917644E-2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45197</v>
      </c>
      <c r="E160" s="38">
        <v>69.3</v>
      </c>
      <c r="F160" s="38">
        <v>68.716666666666654</v>
      </c>
      <c r="G160" s="39">
        <v>67.883333333333312</v>
      </c>
      <c r="H160" s="39">
        <v>66.466666666666654</v>
      </c>
      <c r="I160" s="39">
        <v>65.633333333333312</v>
      </c>
      <c r="J160" s="39">
        <v>70.133333333333312</v>
      </c>
      <c r="K160" s="39">
        <v>70.966666666666654</v>
      </c>
      <c r="L160" s="39">
        <v>72.383333333333312</v>
      </c>
      <c r="M160" s="31">
        <v>69.55</v>
      </c>
      <c r="N160" s="31">
        <v>67.3</v>
      </c>
      <c r="O160" s="243">
        <v>296224000</v>
      </c>
      <c r="P160" s="244">
        <v>-0.10335141418055017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45197</v>
      </c>
      <c r="E161" s="38">
        <v>5171.25</v>
      </c>
      <c r="F161" s="38">
        <v>5188.95</v>
      </c>
      <c r="G161" s="39">
        <v>5134.7999999999993</v>
      </c>
      <c r="H161" s="39">
        <v>5098.3499999999995</v>
      </c>
      <c r="I161" s="39">
        <v>5044.1999999999989</v>
      </c>
      <c r="J161" s="39">
        <v>5225.3999999999996</v>
      </c>
      <c r="K161" s="39">
        <v>5279.5499999999993</v>
      </c>
      <c r="L161" s="39">
        <v>5316</v>
      </c>
      <c r="M161" s="31">
        <v>5243.1</v>
      </c>
      <c r="N161" s="31">
        <v>5152.5</v>
      </c>
      <c r="O161" s="243">
        <v>1712100</v>
      </c>
      <c r="P161" s="244">
        <v>-9.7171612007634911E-3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45197</v>
      </c>
      <c r="E162" s="38">
        <v>265.5</v>
      </c>
      <c r="F162" s="38">
        <v>263.41666666666669</v>
      </c>
      <c r="G162" s="39">
        <v>260.63333333333338</v>
      </c>
      <c r="H162" s="39">
        <v>255.76666666666671</v>
      </c>
      <c r="I162" s="39">
        <v>252.98333333333341</v>
      </c>
      <c r="J162" s="39">
        <v>268.28333333333336</v>
      </c>
      <c r="K162" s="39">
        <v>271.06666666666666</v>
      </c>
      <c r="L162" s="39">
        <v>275.93333333333334</v>
      </c>
      <c r="M162" s="31">
        <v>266.2</v>
      </c>
      <c r="N162" s="31">
        <v>258.55</v>
      </c>
      <c r="O162" s="243">
        <v>51570000</v>
      </c>
      <c r="P162" s="244">
        <v>5.8347647808500026E-2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45197</v>
      </c>
      <c r="E163" s="38">
        <v>1804.75</v>
      </c>
      <c r="F163" s="38">
        <v>1826.2666666666667</v>
      </c>
      <c r="G163" s="39">
        <v>1777.4833333333333</v>
      </c>
      <c r="H163" s="39">
        <v>1750.2166666666667</v>
      </c>
      <c r="I163" s="39">
        <v>1701.4333333333334</v>
      </c>
      <c r="J163" s="39">
        <v>1853.5333333333333</v>
      </c>
      <c r="K163" s="39">
        <v>1902.3166666666666</v>
      </c>
      <c r="L163" s="39">
        <v>1929.5833333333333</v>
      </c>
      <c r="M163" s="31">
        <v>1875.05</v>
      </c>
      <c r="N163" s="31">
        <v>1799</v>
      </c>
      <c r="O163" s="243">
        <v>4932433</v>
      </c>
      <c r="P163" s="244">
        <v>2.4862579281183933E-2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45197</v>
      </c>
      <c r="E164" s="38">
        <v>896.7</v>
      </c>
      <c r="F164" s="38">
        <v>899.83333333333337</v>
      </c>
      <c r="G164" s="39">
        <v>891.81666666666672</v>
      </c>
      <c r="H164" s="39">
        <v>886.93333333333339</v>
      </c>
      <c r="I164" s="39">
        <v>878.91666666666674</v>
      </c>
      <c r="J164" s="39">
        <v>904.7166666666667</v>
      </c>
      <c r="K164" s="39">
        <v>912.73333333333335</v>
      </c>
      <c r="L164" s="39">
        <v>917.61666666666667</v>
      </c>
      <c r="M164" s="31">
        <v>907.85</v>
      </c>
      <c r="N164" s="31">
        <v>894.95</v>
      </c>
      <c r="O164" s="243">
        <v>3547900</v>
      </c>
      <c r="P164" s="244">
        <v>4.5728038507821898E-3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45197</v>
      </c>
      <c r="E165" s="38">
        <v>233.8</v>
      </c>
      <c r="F165" s="38">
        <v>234.11666666666667</v>
      </c>
      <c r="G165" s="39">
        <v>231.33333333333334</v>
      </c>
      <c r="H165" s="39">
        <v>228.86666666666667</v>
      </c>
      <c r="I165" s="39">
        <v>226.08333333333334</v>
      </c>
      <c r="J165" s="39">
        <v>236.58333333333334</v>
      </c>
      <c r="K165" s="39">
        <v>239.36666666666665</v>
      </c>
      <c r="L165" s="39">
        <v>241.83333333333334</v>
      </c>
      <c r="M165" s="31">
        <v>236.9</v>
      </c>
      <c r="N165" s="31">
        <v>231.65</v>
      </c>
      <c r="O165" s="243">
        <v>47670000</v>
      </c>
      <c r="P165" s="244">
        <v>3.506676799478884E-2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45197</v>
      </c>
      <c r="E166" s="38">
        <v>270.7</v>
      </c>
      <c r="F166" s="38">
        <v>274.90000000000003</v>
      </c>
      <c r="G166" s="39">
        <v>265.00000000000006</v>
      </c>
      <c r="H166" s="39">
        <v>259.3</v>
      </c>
      <c r="I166" s="39">
        <v>249.40000000000003</v>
      </c>
      <c r="J166" s="39">
        <v>280.60000000000008</v>
      </c>
      <c r="K166" s="39">
        <v>290.50000000000006</v>
      </c>
      <c r="L166" s="39">
        <v>296.2000000000001</v>
      </c>
      <c r="M166" s="31">
        <v>284.8</v>
      </c>
      <c r="N166" s="31">
        <v>269.2</v>
      </c>
      <c r="O166" s="243">
        <v>63424000</v>
      </c>
      <c r="P166" s="244">
        <v>-1.9297377535873329E-2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45197</v>
      </c>
      <c r="E167" s="38">
        <v>2480.3000000000002</v>
      </c>
      <c r="F167" s="38">
        <v>2475.7666666666669</v>
      </c>
      <c r="G167" s="39">
        <v>2467.5333333333338</v>
      </c>
      <c r="H167" s="39">
        <v>2454.7666666666669</v>
      </c>
      <c r="I167" s="39">
        <v>2446.5333333333338</v>
      </c>
      <c r="J167" s="39">
        <v>2488.5333333333338</v>
      </c>
      <c r="K167" s="39">
        <v>2496.7666666666664</v>
      </c>
      <c r="L167" s="39">
        <v>2509.5333333333338</v>
      </c>
      <c r="M167" s="31">
        <v>2484</v>
      </c>
      <c r="N167" s="31">
        <v>2463</v>
      </c>
      <c r="O167" s="243">
        <v>44138500</v>
      </c>
      <c r="P167" s="244">
        <v>-3.5361096237693006E-2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45197</v>
      </c>
      <c r="E168" s="38">
        <v>99.6</v>
      </c>
      <c r="F168" s="38">
        <v>99.466666666666654</v>
      </c>
      <c r="G168" s="39">
        <v>98.733333333333306</v>
      </c>
      <c r="H168" s="39">
        <v>97.866666666666646</v>
      </c>
      <c r="I168" s="39">
        <v>97.133333333333297</v>
      </c>
      <c r="J168" s="39">
        <v>100.33333333333331</v>
      </c>
      <c r="K168" s="39">
        <v>101.06666666666666</v>
      </c>
      <c r="L168" s="39">
        <v>101.93333333333332</v>
      </c>
      <c r="M168" s="31">
        <v>100.2</v>
      </c>
      <c r="N168" s="31">
        <v>98.6</v>
      </c>
      <c r="O168" s="243">
        <v>149424000</v>
      </c>
      <c r="P168" s="244">
        <v>-1.7309412321776189E-2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45197</v>
      </c>
      <c r="E169" s="38">
        <v>854.2</v>
      </c>
      <c r="F169" s="38">
        <v>852.43333333333339</v>
      </c>
      <c r="G169" s="39">
        <v>846.16666666666674</v>
      </c>
      <c r="H169" s="39">
        <v>838.13333333333333</v>
      </c>
      <c r="I169" s="39">
        <v>831.86666666666667</v>
      </c>
      <c r="J169" s="39">
        <v>860.46666666666681</v>
      </c>
      <c r="K169" s="39">
        <v>866.73333333333346</v>
      </c>
      <c r="L169" s="39">
        <v>874.76666666666688</v>
      </c>
      <c r="M169" s="31">
        <v>858.7</v>
      </c>
      <c r="N169" s="31">
        <v>844.4</v>
      </c>
      <c r="O169" s="243">
        <v>8556000</v>
      </c>
      <c r="P169" s="244">
        <v>4.9352433281004707E-2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45197</v>
      </c>
      <c r="E170" s="38">
        <v>1351.5</v>
      </c>
      <c r="F170" s="38">
        <v>1350.5833333333333</v>
      </c>
      <c r="G170" s="39">
        <v>1341.9166666666665</v>
      </c>
      <c r="H170" s="39">
        <v>1332.3333333333333</v>
      </c>
      <c r="I170" s="39">
        <v>1323.6666666666665</v>
      </c>
      <c r="J170" s="39">
        <v>1360.1666666666665</v>
      </c>
      <c r="K170" s="39">
        <v>1368.833333333333</v>
      </c>
      <c r="L170" s="39">
        <v>1378.4166666666665</v>
      </c>
      <c r="M170" s="31">
        <v>1359.25</v>
      </c>
      <c r="N170" s="31">
        <v>1341</v>
      </c>
      <c r="O170" s="243">
        <v>9222000</v>
      </c>
      <c r="P170" s="244">
        <v>-4.5341614906832299E-2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45197</v>
      </c>
      <c r="E171" s="38">
        <v>593.1</v>
      </c>
      <c r="F171" s="38">
        <v>591.56666666666672</v>
      </c>
      <c r="G171" s="39">
        <v>588.73333333333346</v>
      </c>
      <c r="H171" s="39">
        <v>584.36666666666679</v>
      </c>
      <c r="I171" s="39">
        <v>581.53333333333353</v>
      </c>
      <c r="J171" s="39">
        <v>595.93333333333339</v>
      </c>
      <c r="K171" s="39">
        <v>598.76666666666665</v>
      </c>
      <c r="L171" s="39">
        <v>603.13333333333333</v>
      </c>
      <c r="M171" s="31">
        <v>594.4</v>
      </c>
      <c r="N171" s="31">
        <v>587.20000000000005</v>
      </c>
      <c r="O171" s="243">
        <v>92001000</v>
      </c>
      <c r="P171" s="244">
        <v>-2.7848663042272272E-2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45197</v>
      </c>
      <c r="E172" s="38">
        <v>25893.9</v>
      </c>
      <c r="F172" s="38">
        <v>25958.516666666663</v>
      </c>
      <c r="G172" s="39">
        <v>25743.483333333326</v>
      </c>
      <c r="H172" s="39">
        <v>25593.066666666662</v>
      </c>
      <c r="I172" s="39">
        <v>25378.033333333326</v>
      </c>
      <c r="J172" s="39">
        <v>26108.933333333327</v>
      </c>
      <c r="K172" s="39">
        <v>26323.966666666667</v>
      </c>
      <c r="L172" s="39">
        <v>26474.383333333328</v>
      </c>
      <c r="M172" s="31">
        <v>26173.55</v>
      </c>
      <c r="N172" s="31">
        <v>25808.1</v>
      </c>
      <c r="O172" s="243">
        <v>176875</v>
      </c>
      <c r="P172" s="244">
        <v>5.4553584736920555E-2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45197</v>
      </c>
      <c r="E173" s="38">
        <v>3971.55</v>
      </c>
      <c r="F173" s="38">
        <v>3979.9333333333329</v>
      </c>
      <c r="G173" s="39">
        <v>3941.6166666666659</v>
      </c>
      <c r="H173" s="39">
        <v>3911.6833333333329</v>
      </c>
      <c r="I173" s="39">
        <v>3873.3666666666659</v>
      </c>
      <c r="J173" s="39">
        <v>4009.8666666666659</v>
      </c>
      <c r="K173" s="39">
        <v>4048.1833333333325</v>
      </c>
      <c r="L173" s="39">
        <v>4078.1166666666659</v>
      </c>
      <c r="M173" s="31">
        <v>4018.25</v>
      </c>
      <c r="N173" s="31">
        <v>3950</v>
      </c>
      <c r="O173" s="243">
        <v>1547975</v>
      </c>
      <c r="P173" s="244">
        <v>-9.6613705665222274E-2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45197</v>
      </c>
      <c r="E174" s="38">
        <v>2441.6</v>
      </c>
      <c r="F174" s="38">
        <v>2445.8833333333337</v>
      </c>
      <c r="G174" s="39">
        <v>2430.2666666666673</v>
      </c>
      <c r="H174" s="39">
        <v>2418.9333333333338</v>
      </c>
      <c r="I174" s="39">
        <v>2403.3166666666675</v>
      </c>
      <c r="J174" s="39">
        <v>2457.2166666666672</v>
      </c>
      <c r="K174" s="39">
        <v>2472.833333333333</v>
      </c>
      <c r="L174" s="39">
        <v>2484.166666666667</v>
      </c>
      <c r="M174" s="31">
        <v>2461.5</v>
      </c>
      <c r="N174" s="31">
        <v>2434.5500000000002</v>
      </c>
      <c r="O174" s="243">
        <v>3087750</v>
      </c>
      <c r="P174" s="244">
        <v>1.6041461006910167E-2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45197</v>
      </c>
      <c r="E175" s="38">
        <v>1962.1</v>
      </c>
      <c r="F175" s="38">
        <v>1947.25</v>
      </c>
      <c r="G175" s="39">
        <v>1919.5</v>
      </c>
      <c r="H175" s="39">
        <v>1876.9</v>
      </c>
      <c r="I175" s="39">
        <v>1849.15</v>
      </c>
      <c r="J175" s="39">
        <v>1989.85</v>
      </c>
      <c r="K175" s="39">
        <v>2017.6</v>
      </c>
      <c r="L175" s="39">
        <v>2060.1999999999998</v>
      </c>
      <c r="M175" s="31">
        <v>1975</v>
      </c>
      <c r="N175" s="31">
        <v>1904.65</v>
      </c>
      <c r="O175" s="243">
        <v>7282800</v>
      </c>
      <c r="P175" s="244">
        <v>-6.4663992796922323E-3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45197</v>
      </c>
      <c r="E176" s="38">
        <v>1141</v>
      </c>
      <c r="F176" s="38">
        <v>1138.6833333333334</v>
      </c>
      <c r="G176" s="39">
        <v>1133.5166666666669</v>
      </c>
      <c r="H176" s="39">
        <v>1126.0333333333335</v>
      </c>
      <c r="I176" s="39">
        <v>1120.866666666667</v>
      </c>
      <c r="J176" s="39">
        <v>1146.1666666666667</v>
      </c>
      <c r="K176" s="39">
        <v>1151.3333333333333</v>
      </c>
      <c r="L176" s="39">
        <v>1158.8166666666666</v>
      </c>
      <c r="M176" s="31">
        <v>1143.8499999999999</v>
      </c>
      <c r="N176" s="31">
        <v>1131.2</v>
      </c>
      <c r="O176" s="243">
        <v>24238200</v>
      </c>
      <c r="P176" s="244">
        <v>1.814225646152489E-2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45197</v>
      </c>
      <c r="E177" s="38">
        <v>618.15</v>
      </c>
      <c r="F177" s="38">
        <v>620.15</v>
      </c>
      <c r="G177" s="39">
        <v>611.5</v>
      </c>
      <c r="H177" s="39">
        <v>604.85</v>
      </c>
      <c r="I177" s="39">
        <v>596.20000000000005</v>
      </c>
      <c r="J177" s="39">
        <v>626.79999999999995</v>
      </c>
      <c r="K177" s="39">
        <v>635.44999999999982</v>
      </c>
      <c r="L177" s="39">
        <v>642.09999999999991</v>
      </c>
      <c r="M177" s="31">
        <v>628.79999999999995</v>
      </c>
      <c r="N177" s="31">
        <v>613.5</v>
      </c>
      <c r="O177" s="243">
        <v>8040000</v>
      </c>
      <c r="P177" s="244">
        <v>7.8977059044753675E-3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45197</v>
      </c>
      <c r="E178" s="38">
        <v>841.95</v>
      </c>
      <c r="F178" s="38">
        <v>841.7833333333333</v>
      </c>
      <c r="G178" s="39">
        <v>834.06666666666661</v>
      </c>
      <c r="H178" s="39">
        <v>826.18333333333328</v>
      </c>
      <c r="I178" s="39">
        <v>818.46666666666658</v>
      </c>
      <c r="J178" s="39">
        <v>849.66666666666663</v>
      </c>
      <c r="K178" s="39">
        <v>857.38333333333333</v>
      </c>
      <c r="L178" s="39">
        <v>865.26666666666665</v>
      </c>
      <c r="M178" s="31">
        <v>849.5</v>
      </c>
      <c r="N178" s="31">
        <v>833.9</v>
      </c>
      <c r="O178" s="243">
        <v>4245000</v>
      </c>
      <c r="P178" s="244">
        <v>-2.5845864661654134E-3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45197</v>
      </c>
      <c r="E179" s="38">
        <v>1089.1500000000001</v>
      </c>
      <c r="F179" s="38">
        <v>1091.4666666666669</v>
      </c>
      <c r="G179" s="39">
        <v>1079.9833333333338</v>
      </c>
      <c r="H179" s="39">
        <v>1070.8166666666668</v>
      </c>
      <c r="I179" s="39">
        <v>1059.3333333333337</v>
      </c>
      <c r="J179" s="39">
        <v>1100.6333333333339</v>
      </c>
      <c r="K179" s="39">
        <v>1112.116666666667</v>
      </c>
      <c r="L179" s="39">
        <v>1121.283333333334</v>
      </c>
      <c r="M179" s="31">
        <v>1102.95</v>
      </c>
      <c r="N179" s="31">
        <v>1082.3</v>
      </c>
      <c r="O179" s="243">
        <v>8351750</v>
      </c>
      <c r="P179" s="244">
        <v>-5.0452103263006155E-3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45197</v>
      </c>
      <c r="E180" s="38">
        <v>1937.8</v>
      </c>
      <c r="F180" s="38">
        <v>1935.5333333333335</v>
      </c>
      <c r="G180" s="39">
        <v>1911.2666666666671</v>
      </c>
      <c r="H180" s="39">
        <v>1884.7333333333336</v>
      </c>
      <c r="I180" s="39">
        <v>1860.4666666666672</v>
      </c>
      <c r="J180" s="39">
        <v>1962.0666666666671</v>
      </c>
      <c r="K180" s="39">
        <v>1986.3333333333335</v>
      </c>
      <c r="L180" s="39">
        <v>2012.866666666667</v>
      </c>
      <c r="M180" s="31">
        <v>1959.8</v>
      </c>
      <c r="N180" s="31">
        <v>1909</v>
      </c>
      <c r="O180" s="243">
        <v>6866500</v>
      </c>
      <c r="P180" s="244">
        <v>-2.9118439251656113E-4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45197</v>
      </c>
      <c r="E181" s="38">
        <v>865.9</v>
      </c>
      <c r="F181" s="38">
        <v>862.88333333333333</v>
      </c>
      <c r="G181" s="39">
        <v>859.01666666666665</v>
      </c>
      <c r="H181" s="39">
        <v>852.13333333333333</v>
      </c>
      <c r="I181" s="39">
        <v>848.26666666666665</v>
      </c>
      <c r="J181" s="39">
        <v>869.76666666666665</v>
      </c>
      <c r="K181" s="39">
        <v>873.63333333333321</v>
      </c>
      <c r="L181" s="39">
        <v>880.51666666666665</v>
      </c>
      <c r="M181" s="31">
        <v>866.75</v>
      </c>
      <c r="N181" s="31">
        <v>856</v>
      </c>
      <c r="O181" s="243">
        <v>9954900</v>
      </c>
      <c r="P181" s="244">
        <v>-4.7778925619834711E-2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45197</v>
      </c>
      <c r="E182" s="38">
        <v>637.04999999999995</v>
      </c>
      <c r="F182" s="38">
        <v>635.91666666666663</v>
      </c>
      <c r="G182" s="39">
        <v>633.93333333333328</v>
      </c>
      <c r="H182" s="39">
        <v>630.81666666666661</v>
      </c>
      <c r="I182" s="39">
        <v>628.83333333333326</v>
      </c>
      <c r="J182" s="39">
        <v>639.0333333333333</v>
      </c>
      <c r="K182" s="39">
        <v>641.01666666666665</v>
      </c>
      <c r="L182" s="39">
        <v>644.13333333333333</v>
      </c>
      <c r="M182" s="31">
        <v>637.9</v>
      </c>
      <c r="N182" s="31">
        <v>632.79999999999995</v>
      </c>
      <c r="O182" s="243">
        <v>66460575</v>
      </c>
      <c r="P182" s="244">
        <v>2.5580395528804816E-3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45197</v>
      </c>
      <c r="E183" s="38">
        <v>272.5</v>
      </c>
      <c r="F183" s="38">
        <v>272.23333333333335</v>
      </c>
      <c r="G183" s="39">
        <v>269.9666666666667</v>
      </c>
      <c r="H183" s="39">
        <v>267.43333333333334</v>
      </c>
      <c r="I183" s="39">
        <v>265.16666666666669</v>
      </c>
      <c r="J183" s="39">
        <v>274.76666666666671</v>
      </c>
      <c r="K183" s="39">
        <v>277.03333333333336</v>
      </c>
      <c r="L183" s="39">
        <v>279.56666666666672</v>
      </c>
      <c r="M183" s="31">
        <v>274.5</v>
      </c>
      <c r="N183" s="31">
        <v>269.7</v>
      </c>
      <c r="O183" s="243">
        <v>95370750</v>
      </c>
      <c r="P183" s="244">
        <v>-1.6942076882936162E-2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45197</v>
      </c>
      <c r="E184" s="38">
        <v>131.44999999999999</v>
      </c>
      <c r="F184" s="38">
        <v>130.93333333333331</v>
      </c>
      <c r="G184" s="39">
        <v>129.41666666666663</v>
      </c>
      <c r="H184" s="39">
        <v>127.38333333333333</v>
      </c>
      <c r="I184" s="39">
        <v>125.86666666666665</v>
      </c>
      <c r="J184" s="39">
        <v>132.96666666666661</v>
      </c>
      <c r="K184" s="39">
        <v>134.48333333333332</v>
      </c>
      <c r="L184" s="39">
        <v>136.51666666666659</v>
      </c>
      <c r="M184" s="31">
        <v>132.44999999999999</v>
      </c>
      <c r="N184" s="31">
        <v>128.9</v>
      </c>
      <c r="O184" s="243">
        <v>225247000</v>
      </c>
      <c r="P184" s="244">
        <v>4.2564024235018587E-2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45197</v>
      </c>
      <c r="E185" s="38">
        <v>3489.7</v>
      </c>
      <c r="F185" s="38">
        <v>3482.8833333333337</v>
      </c>
      <c r="G185" s="39">
        <v>3467.3666666666672</v>
      </c>
      <c r="H185" s="39">
        <v>3445.0333333333338</v>
      </c>
      <c r="I185" s="39">
        <v>3429.5166666666673</v>
      </c>
      <c r="J185" s="39">
        <v>3505.2166666666672</v>
      </c>
      <c r="K185" s="39">
        <v>3520.7333333333336</v>
      </c>
      <c r="L185" s="39">
        <v>3543.0666666666671</v>
      </c>
      <c r="M185" s="31">
        <v>3498.4</v>
      </c>
      <c r="N185" s="31">
        <v>3460.55</v>
      </c>
      <c r="O185" s="243">
        <v>10292800</v>
      </c>
      <c r="P185" s="244">
        <v>-3.2875783765463481E-3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45197</v>
      </c>
      <c r="E186" s="38">
        <v>1270.75</v>
      </c>
      <c r="F186" s="38">
        <v>1272.0999999999999</v>
      </c>
      <c r="G186" s="39">
        <v>1265.2499999999998</v>
      </c>
      <c r="H186" s="39">
        <v>1259.7499999999998</v>
      </c>
      <c r="I186" s="39">
        <v>1252.8999999999996</v>
      </c>
      <c r="J186" s="39">
        <v>1277.5999999999999</v>
      </c>
      <c r="K186" s="39">
        <v>1284.4500000000003</v>
      </c>
      <c r="L186" s="39">
        <v>1289.95</v>
      </c>
      <c r="M186" s="31">
        <v>1278.95</v>
      </c>
      <c r="N186" s="31">
        <v>1266.5999999999999</v>
      </c>
      <c r="O186" s="243">
        <v>12542400</v>
      </c>
      <c r="P186" s="244">
        <v>-9.4299388712505323E-3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45197</v>
      </c>
      <c r="E187" s="38">
        <v>3219.65</v>
      </c>
      <c r="F187" s="38">
        <v>3211.8666666666668</v>
      </c>
      <c r="G187" s="39">
        <v>3198.8333333333335</v>
      </c>
      <c r="H187" s="39">
        <v>3178.0166666666669</v>
      </c>
      <c r="I187" s="39">
        <v>3164.9833333333336</v>
      </c>
      <c r="J187" s="39">
        <v>3232.6833333333334</v>
      </c>
      <c r="K187" s="39">
        <v>3245.7166666666662</v>
      </c>
      <c r="L187" s="39">
        <v>3266.5333333333333</v>
      </c>
      <c r="M187" s="31">
        <v>3224.9</v>
      </c>
      <c r="N187" s="31">
        <v>3191.05</v>
      </c>
      <c r="O187" s="243">
        <v>4872750</v>
      </c>
      <c r="P187" s="244">
        <v>4.0179261319734198E-3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45197</v>
      </c>
      <c r="E188" s="38">
        <v>1876.2</v>
      </c>
      <c r="F188" s="38">
        <v>1882.6000000000001</v>
      </c>
      <c r="G188" s="39">
        <v>1863.3000000000002</v>
      </c>
      <c r="H188" s="39">
        <v>1850.4</v>
      </c>
      <c r="I188" s="39">
        <v>1831.1000000000001</v>
      </c>
      <c r="J188" s="39">
        <v>1895.5000000000002</v>
      </c>
      <c r="K188" s="39">
        <v>1914.8</v>
      </c>
      <c r="L188" s="39">
        <v>1927.7000000000003</v>
      </c>
      <c r="M188" s="31">
        <v>1901.9</v>
      </c>
      <c r="N188" s="31">
        <v>1869.7</v>
      </c>
      <c r="O188" s="243">
        <v>2105500</v>
      </c>
      <c r="P188" s="244">
        <v>7.5606641123882504E-2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45197</v>
      </c>
      <c r="E189" s="38">
        <v>2096.0500000000002</v>
      </c>
      <c r="F189" s="38">
        <v>2098.4166666666665</v>
      </c>
      <c r="G189" s="39">
        <v>2085.2333333333331</v>
      </c>
      <c r="H189" s="39">
        <v>2074.4166666666665</v>
      </c>
      <c r="I189" s="39">
        <v>2061.2333333333331</v>
      </c>
      <c r="J189" s="39">
        <v>2109.2333333333331</v>
      </c>
      <c r="K189" s="39">
        <v>2122.4166666666665</v>
      </c>
      <c r="L189" s="39">
        <v>2133.2333333333331</v>
      </c>
      <c r="M189" s="31">
        <v>2111.6</v>
      </c>
      <c r="N189" s="31">
        <v>2087.6</v>
      </c>
      <c r="O189" s="243">
        <v>3487200</v>
      </c>
      <c r="P189" s="244">
        <v>-1.7800811176205498E-2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45197</v>
      </c>
      <c r="E190" s="38">
        <v>1493.2</v>
      </c>
      <c r="F190" s="38">
        <v>1486.0666666666666</v>
      </c>
      <c r="G190" s="39">
        <v>1474.6333333333332</v>
      </c>
      <c r="H190" s="39">
        <v>1456.0666666666666</v>
      </c>
      <c r="I190" s="39">
        <v>1444.6333333333332</v>
      </c>
      <c r="J190" s="39">
        <v>1504.6333333333332</v>
      </c>
      <c r="K190" s="39">
        <v>1516.0666666666666</v>
      </c>
      <c r="L190" s="39">
        <v>1534.6333333333332</v>
      </c>
      <c r="M190" s="31">
        <v>1497.5</v>
      </c>
      <c r="N190" s="31">
        <v>1467.5</v>
      </c>
      <c r="O190" s="243">
        <v>7295400</v>
      </c>
      <c r="P190" s="244">
        <v>4.9175585768006938E-3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45197</v>
      </c>
      <c r="E191" s="38">
        <v>1662.7</v>
      </c>
      <c r="F191" s="38">
        <v>1667.05</v>
      </c>
      <c r="G191" s="39">
        <v>1650.1</v>
      </c>
      <c r="H191" s="39">
        <v>1637.5</v>
      </c>
      <c r="I191" s="39">
        <v>1620.55</v>
      </c>
      <c r="J191" s="39">
        <v>1679.6499999999999</v>
      </c>
      <c r="K191" s="39">
        <v>1696.6000000000001</v>
      </c>
      <c r="L191" s="39">
        <v>1709.1999999999998</v>
      </c>
      <c r="M191" s="31">
        <v>1684</v>
      </c>
      <c r="N191" s="31">
        <v>1654.45</v>
      </c>
      <c r="O191" s="243">
        <v>2067200</v>
      </c>
      <c r="P191" s="244">
        <v>-5.2090975788701394E-2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45197</v>
      </c>
      <c r="E192" s="38">
        <v>8479</v>
      </c>
      <c r="F192" s="38">
        <v>8484.3333333333339</v>
      </c>
      <c r="G192" s="39">
        <v>8445.6666666666679</v>
      </c>
      <c r="H192" s="39">
        <v>8412.3333333333339</v>
      </c>
      <c r="I192" s="39">
        <v>8373.6666666666679</v>
      </c>
      <c r="J192" s="39">
        <v>8517.6666666666679</v>
      </c>
      <c r="K192" s="39">
        <v>8556.3333333333358</v>
      </c>
      <c r="L192" s="39">
        <v>8589.6666666666679</v>
      </c>
      <c r="M192" s="31">
        <v>8523</v>
      </c>
      <c r="N192" s="31">
        <v>8451</v>
      </c>
      <c r="O192" s="243">
        <v>1468300</v>
      </c>
      <c r="P192" s="244">
        <v>2.7501749475157454E-2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45197</v>
      </c>
      <c r="E193" s="38">
        <v>620.65</v>
      </c>
      <c r="F193" s="38">
        <v>617.73333333333335</v>
      </c>
      <c r="G193" s="39">
        <v>613.4666666666667</v>
      </c>
      <c r="H193" s="39">
        <v>606.2833333333333</v>
      </c>
      <c r="I193" s="39">
        <v>602.01666666666665</v>
      </c>
      <c r="J193" s="39">
        <v>624.91666666666674</v>
      </c>
      <c r="K193" s="39">
        <v>629.18333333333339</v>
      </c>
      <c r="L193" s="39">
        <v>636.36666666666679</v>
      </c>
      <c r="M193" s="31">
        <v>622</v>
      </c>
      <c r="N193" s="31">
        <v>610.54999999999995</v>
      </c>
      <c r="O193" s="243">
        <v>37276200</v>
      </c>
      <c r="P193" s="244">
        <v>-4.5726837060702873E-2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45197</v>
      </c>
      <c r="E194" s="38">
        <v>239.45</v>
      </c>
      <c r="F194" s="38">
        <v>238.86666666666667</v>
      </c>
      <c r="G194" s="39">
        <v>237.83333333333334</v>
      </c>
      <c r="H194" s="39">
        <v>236.21666666666667</v>
      </c>
      <c r="I194" s="39">
        <v>235.18333333333334</v>
      </c>
      <c r="J194" s="39">
        <v>240.48333333333335</v>
      </c>
      <c r="K194" s="39">
        <v>241.51666666666665</v>
      </c>
      <c r="L194" s="39">
        <v>243.13333333333335</v>
      </c>
      <c r="M194" s="31">
        <v>239.9</v>
      </c>
      <c r="N194" s="31">
        <v>237.25</v>
      </c>
      <c r="O194" s="243">
        <v>60786000</v>
      </c>
      <c r="P194" s="244">
        <v>2.6235818476499188E-2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45197</v>
      </c>
      <c r="E195" s="38">
        <v>911.55</v>
      </c>
      <c r="F195" s="38">
        <v>912.06666666666661</v>
      </c>
      <c r="G195" s="39">
        <v>907.23333333333323</v>
      </c>
      <c r="H195" s="39">
        <v>902.91666666666663</v>
      </c>
      <c r="I195" s="39">
        <v>898.08333333333326</v>
      </c>
      <c r="J195" s="39">
        <v>916.38333333333321</v>
      </c>
      <c r="K195" s="39">
        <v>921.2166666666667</v>
      </c>
      <c r="L195" s="39">
        <v>925.53333333333319</v>
      </c>
      <c r="M195" s="31">
        <v>916.9</v>
      </c>
      <c r="N195" s="31">
        <v>907.75</v>
      </c>
      <c r="O195" s="243">
        <v>7156200</v>
      </c>
      <c r="P195" s="244">
        <v>1.4718393738301855E-2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45197</v>
      </c>
      <c r="E196" s="38">
        <v>436.4</v>
      </c>
      <c r="F196" s="38">
        <v>434.7</v>
      </c>
      <c r="G196" s="39">
        <v>430.45</v>
      </c>
      <c r="H196" s="39">
        <v>424.5</v>
      </c>
      <c r="I196" s="39">
        <v>420.25</v>
      </c>
      <c r="J196" s="39">
        <v>440.65</v>
      </c>
      <c r="K196" s="39">
        <v>444.9</v>
      </c>
      <c r="L196" s="39">
        <v>450.84999999999997</v>
      </c>
      <c r="M196" s="31">
        <v>438.95</v>
      </c>
      <c r="N196" s="31">
        <v>428.75</v>
      </c>
      <c r="O196" s="243">
        <v>37528500</v>
      </c>
      <c r="P196" s="244">
        <v>4.9809198634263906E-3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45197</v>
      </c>
      <c r="E197" s="38">
        <v>280.55</v>
      </c>
      <c r="F197" s="38">
        <v>279.90000000000003</v>
      </c>
      <c r="G197" s="39">
        <v>276.25000000000006</v>
      </c>
      <c r="H197" s="39">
        <v>271.95000000000005</v>
      </c>
      <c r="I197" s="39">
        <v>268.30000000000007</v>
      </c>
      <c r="J197" s="39">
        <v>284.20000000000005</v>
      </c>
      <c r="K197" s="39">
        <v>287.85000000000002</v>
      </c>
      <c r="L197" s="39">
        <v>292.15000000000003</v>
      </c>
      <c r="M197" s="31">
        <v>283.55</v>
      </c>
      <c r="N197" s="31">
        <v>275.60000000000002</v>
      </c>
      <c r="O197" s="243">
        <v>95073000</v>
      </c>
      <c r="P197" s="244">
        <v>1.2005181183458123E-3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45197</v>
      </c>
      <c r="E198" s="38">
        <v>631</v>
      </c>
      <c r="F198" s="38">
        <v>632.13333333333333</v>
      </c>
      <c r="G198" s="39">
        <v>627.66666666666663</v>
      </c>
      <c r="H198" s="39">
        <v>624.33333333333326</v>
      </c>
      <c r="I198" s="39">
        <v>619.86666666666656</v>
      </c>
      <c r="J198" s="39">
        <v>635.4666666666667</v>
      </c>
      <c r="K198" s="39">
        <v>639.93333333333339</v>
      </c>
      <c r="L198" s="39">
        <v>643.26666666666677</v>
      </c>
      <c r="M198" s="31">
        <v>636.6</v>
      </c>
      <c r="N198" s="31">
        <v>628.79999999999995</v>
      </c>
      <c r="O198" s="243">
        <v>7120800</v>
      </c>
      <c r="P198" s="244">
        <v>8.9262943126753383E-3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22" t="s">
        <v>16</v>
      </c>
      <c r="B8" s="324"/>
      <c r="C8" s="328" t="s">
        <v>20</v>
      </c>
      <c r="D8" s="328" t="s">
        <v>21</v>
      </c>
      <c r="E8" s="319" t="s">
        <v>22</v>
      </c>
      <c r="F8" s="320"/>
      <c r="G8" s="321"/>
      <c r="H8" s="319" t="s">
        <v>23</v>
      </c>
      <c r="I8" s="320"/>
      <c r="J8" s="321"/>
      <c r="K8" s="26"/>
      <c r="L8" s="53"/>
      <c r="M8" s="53"/>
      <c r="N8" s="1"/>
      <c r="O8" s="1"/>
    </row>
    <row r="9" spans="1:15" ht="36" customHeight="1">
      <c r="A9" s="326"/>
      <c r="B9" s="327"/>
      <c r="C9" s="327"/>
      <c r="D9" s="32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19996.349999999999</v>
      </c>
      <c r="D10" s="35">
        <v>19956.616666666665</v>
      </c>
      <c r="E10" s="35">
        <v>19905.083333333328</v>
      </c>
      <c r="F10" s="35">
        <v>19813.816666666662</v>
      </c>
      <c r="G10" s="35">
        <v>19762.283333333326</v>
      </c>
      <c r="H10" s="35">
        <v>20047.883333333331</v>
      </c>
      <c r="I10" s="35">
        <v>20099.416666666664</v>
      </c>
      <c r="J10" s="35">
        <v>20190.683333333334</v>
      </c>
      <c r="K10" s="35">
        <v>20008.150000000001</v>
      </c>
      <c r="L10" s="35">
        <v>19865.349999999999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45570.7</v>
      </c>
      <c r="D11" s="35">
        <v>45479.4</v>
      </c>
      <c r="E11" s="35">
        <v>45322.600000000006</v>
      </c>
      <c r="F11" s="35">
        <v>45074.500000000007</v>
      </c>
      <c r="G11" s="35">
        <v>44917.700000000012</v>
      </c>
      <c r="H11" s="35">
        <v>45727.5</v>
      </c>
      <c r="I11" s="35">
        <v>45884.3</v>
      </c>
      <c r="J11" s="35">
        <v>46132.399999999994</v>
      </c>
      <c r="K11" s="35">
        <v>45636.2</v>
      </c>
      <c r="L11" s="35">
        <v>45231.3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3859</v>
      </c>
      <c r="D12" s="38">
        <v>3849.1666666666665</v>
      </c>
      <c r="E12" s="38">
        <v>3835.1333333333332</v>
      </c>
      <c r="F12" s="38">
        <v>3811.2666666666669</v>
      </c>
      <c r="G12" s="38">
        <v>3797.2333333333336</v>
      </c>
      <c r="H12" s="38">
        <v>3873.0333333333328</v>
      </c>
      <c r="I12" s="38">
        <v>3887.0666666666666</v>
      </c>
      <c r="J12" s="38">
        <v>3910.9333333333325</v>
      </c>
      <c r="K12" s="38">
        <v>3863.2</v>
      </c>
      <c r="L12" s="38">
        <v>3825.3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6284.1</v>
      </c>
      <c r="D13" s="38">
        <v>6272.3500000000013</v>
      </c>
      <c r="E13" s="38">
        <v>6257.6500000000024</v>
      </c>
      <c r="F13" s="38">
        <v>6231.2000000000007</v>
      </c>
      <c r="G13" s="38">
        <v>6216.5000000000018</v>
      </c>
      <c r="H13" s="38">
        <v>6298.8000000000029</v>
      </c>
      <c r="I13" s="38">
        <v>6313.5000000000018</v>
      </c>
      <c r="J13" s="38">
        <v>6339.9500000000035</v>
      </c>
      <c r="K13" s="38">
        <v>6287.05</v>
      </c>
      <c r="L13" s="38">
        <v>6245.9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32642.799999999999</v>
      </c>
      <c r="D14" s="38">
        <v>32591.766666666666</v>
      </c>
      <c r="E14" s="38">
        <v>32509.083333333332</v>
      </c>
      <c r="F14" s="38">
        <v>32375.366666666665</v>
      </c>
      <c r="G14" s="38">
        <v>32292.683333333331</v>
      </c>
      <c r="H14" s="38">
        <v>32725.483333333334</v>
      </c>
      <c r="I14" s="38">
        <v>32808.166666666672</v>
      </c>
      <c r="J14" s="38">
        <v>32941.883333333331</v>
      </c>
      <c r="K14" s="38">
        <v>32674.45</v>
      </c>
      <c r="L14" s="38">
        <v>32458.05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6001.8</v>
      </c>
      <c r="D15" s="38">
        <v>6000</v>
      </c>
      <c r="E15" s="38">
        <v>5967.8</v>
      </c>
      <c r="F15" s="38">
        <v>5933.8</v>
      </c>
      <c r="G15" s="38">
        <v>5901.6</v>
      </c>
      <c r="H15" s="38">
        <v>6034</v>
      </c>
      <c r="I15" s="38">
        <v>6066.2000000000007</v>
      </c>
      <c r="J15" s="38">
        <v>6100.2</v>
      </c>
      <c r="K15" s="38">
        <v>6032.2</v>
      </c>
      <c r="L15" s="38">
        <v>5966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11725.65</v>
      </c>
      <c r="D16" s="38">
        <v>11715.816666666666</v>
      </c>
      <c r="E16" s="38">
        <v>11695.483333333332</v>
      </c>
      <c r="F16" s="38">
        <v>11665.316666666666</v>
      </c>
      <c r="G16" s="38">
        <v>11644.983333333332</v>
      </c>
      <c r="H16" s="38">
        <v>11745.983333333332</v>
      </c>
      <c r="I16" s="38">
        <v>11766.316666666668</v>
      </c>
      <c r="J16" s="38">
        <v>11796.483333333332</v>
      </c>
      <c r="K16" s="38">
        <v>11736.15</v>
      </c>
      <c r="L16" s="38">
        <v>11685.65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4618.8500000000004</v>
      </c>
      <c r="D17" s="38">
        <v>4585.6333333333341</v>
      </c>
      <c r="E17" s="38">
        <v>4493.2666666666682</v>
      </c>
      <c r="F17" s="38">
        <v>4367.6833333333343</v>
      </c>
      <c r="G17" s="38">
        <v>4275.3166666666684</v>
      </c>
      <c r="H17" s="38">
        <v>4711.2166666666681</v>
      </c>
      <c r="I17" s="38">
        <v>4803.5833333333348</v>
      </c>
      <c r="J17" s="38">
        <v>4929.1666666666679</v>
      </c>
      <c r="K17" s="31">
        <v>4678</v>
      </c>
      <c r="L17" s="31">
        <v>4460.05</v>
      </c>
      <c r="M17" s="31">
        <v>6.84497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22985.1</v>
      </c>
      <c r="D18" s="38">
        <v>22990.583333333332</v>
      </c>
      <c r="E18" s="38">
        <v>22845.616666666665</v>
      </c>
      <c r="F18" s="38">
        <v>22706.133333333331</v>
      </c>
      <c r="G18" s="38">
        <v>22561.166666666664</v>
      </c>
      <c r="H18" s="38">
        <v>23130.066666666666</v>
      </c>
      <c r="I18" s="38">
        <v>23275.033333333333</v>
      </c>
      <c r="J18" s="38">
        <v>23414.516666666666</v>
      </c>
      <c r="K18" s="31">
        <v>23135.55</v>
      </c>
      <c r="L18" s="31">
        <v>22851.1</v>
      </c>
      <c r="M18" s="31">
        <v>8.1079999999999999E-2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190.5</v>
      </c>
      <c r="D19" s="38">
        <v>189.66666666666666</v>
      </c>
      <c r="E19" s="38">
        <v>187.83333333333331</v>
      </c>
      <c r="F19" s="38">
        <v>185.16666666666666</v>
      </c>
      <c r="G19" s="38">
        <v>183.33333333333331</v>
      </c>
      <c r="H19" s="38">
        <v>192.33333333333331</v>
      </c>
      <c r="I19" s="38">
        <v>194.16666666666663</v>
      </c>
      <c r="J19" s="38">
        <v>196.83333333333331</v>
      </c>
      <c r="K19" s="31">
        <v>191.5</v>
      </c>
      <c r="L19" s="31">
        <v>187</v>
      </c>
      <c r="M19" s="31">
        <v>40.339329999999997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233.3</v>
      </c>
      <c r="D20" s="38">
        <v>232.65</v>
      </c>
      <c r="E20" s="38">
        <v>230.65</v>
      </c>
      <c r="F20" s="38">
        <v>228</v>
      </c>
      <c r="G20" s="38">
        <v>226</v>
      </c>
      <c r="H20" s="38">
        <v>235.3</v>
      </c>
      <c r="I20" s="38">
        <v>237.3</v>
      </c>
      <c r="J20" s="38">
        <v>239.95000000000002</v>
      </c>
      <c r="K20" s="31">
        <v>234.65</v>
      </c>
      <c r="L20" s="31">
        <v>230</v>
      </c>
      <c r="M20" s="31">
        <v>53.064920000000001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2051.0500000000002</v>
      </c>
      <c r="D21" s="38">
        <v>2043.8666666666668</v>
      </c>
      <c r="E21" s="38">
        <v>2019.1833333333334</v>
      </c>
      <c r="F21" s="38">
        <v>1987.3166666666666</v>
      </c>
      <c r="G21" s="38">
        <v>1962.6333333333332</v>
      </c>
      <c r="H21" s="38">
        <v>2075.7333333333336</v>
      </c>
      <c r="I21" s="38">
        <v>2100.416666666667</v>
      </c>
      <c r="J21" s="38">
        <v>2132.2833333333338</v>
      </c>
      <c r="K21" s="31">
        <v>2068.5500000000002</v>
      </c>
      <c r="L21" s="31">
        <v>2012</v>
      </c>
      <c r="M21" s="31">
        <v>6.6683599999999998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2614.9499999999998</v>
      </c>
      <c r="D22" s="38">
        <v>2597.0666666666666</v>
      </c>
      <c r="E22" s="38">
        <v>2563.8833333333332</v>
      </c>
      <c r="F22" s="38">
        <v>2512.8166666666666</v>
      </c>
      <c r="G22" s="38">
        <v>2479.6333333333332</v>
      </c>
      <c r="H22" s="38">
        <v>2648.1333333333332</v>
      </c>
      <c r="I22" s="38">
        <v>2681.3166666666666</v>
      </c>
      <c r="J22" s="38">
        <v>2732.3833333333332</v>
      </c>
      <c r="K22" s="31">
        <v>2630.25</v>
      </c>
      <c r="L22" s="31">
        <v>2546</v>
      </c>
      <c r="M22" s="31">
        <v>91.482410000000002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1014.65</v>
      </c>
      <c r="D23" s="38">
        <v>1014.4333333333334</v>
      </c>
      <c r="E23" s="38">
        <v>1003.0166666666669</v>
      </c>
      <c r="F23" s="38">
        <v>991.38333333333344</v>
      </c>
      <c r="G23" s="38">
        <v>979.96666666666692</v>
      </c>
      <c r="H23" s="38">
        <v>1026.0666666666668</v>
      </c>
      <c r="I23" s="38">
        <v>1037.4833333333333</v>
      </c>
      <c r="J23" s="38">
        <v>1049.1166666666668</v>
      </c>
      <c r="K23" s="31">
        <v>1025.8499999999999</v>
      </c>
      <c r="L23" s="31">
        <v>1002.8</v>
      </c>
      <c r="M23" s="31">
        <v>72.088800000000006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882.45</v>
      </c>
      <c r="D24" s="38">
        <v>868.2166666666667</v>
      </c>
      <c r="E24" s="38">
        <v>849.23333333333335</v>
      </c>
      <c r="F24" s="38">
        <v>816.01666666666665</v>
      </c>
      <c r="G24" s="38">
        <v>797.0333333333333</v>
      </c>
      <c r="H24" s="38">
        <v>901.43333333333339</v>
      </c>
      <c r="I24" s="38">
        <v>920.41666666666674</v>
      </c>
      <c r="J24" s="38">
        <v>953.63333333333344</v>
      </c>
      <c r="K24" s="31">
        <v>887.2</v>
      </c>
      <c r="L24" s="31">
        <v>835</v>
      </c>
      <c r="M24" s="31">
        <v>206.38175000000001</v>
      </c>
      <c r="N24" s="1"/>
      <c r="O24" s="1"/>
    </row>
    <row r="25" spans="1:15" ht="12.75" customHeight="1">
      <c r="A25" s="56">
        <v>16</v>
      </c>
      <c r="B25" s="58" t="s">
        <v>844</v>
      </c>
      <c r="C25" s="31">
        <v>398.4</v>
      </c>
      <c r="D25" s="38">
        <v>391.51666666666665</v>
      </c>
      <c r="E25" s="38">
        <v>379.83333333333331</v>
      </c>
      <c r="F25" s="38">
        <v>361.26666666666665</v>
      </c>
      <c r="G25" s="38">
        <v>349.58333333333331</v>
      </c>
      <c r="H25" s="38">
        <v>410.08333333333331</v>
      </c>
      <c r="I25" s="38">
        <v>421.76666666666671</v>
      </c>
      <c r="J25" s="38">
        <v>440.33333333333331</v>
      </c>
      <c r="K25" s="31">
        <v>403.2</v>
      </c>
      <c r="L25" s="31">
        <v>372.95</v>
      </c>
      <c r="M25" s="31">
        <v>448.39639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3630</v>
      </c>
      <c r="D26" s="38">
        <v>3641.7666666666664</v>
      </c>
      <c r="E26" s="38">
        <v>3609.4833333333327</v>
      </c>
      <c r="F26" s="38">
        <v>3588.9666666666662</v>
      </c>
      <c r="G26" s="38">
        <v>3556.6833333333325</v>
      </c>
      <c r="H26" s="38">
        <v>3662.2833333333328</v>
      </c>
      <c r="I26" s="38">
        <v>3694.5666666666666</v>
      </c>
      <c r="J26" s="38">
        <v>3715.083333333333</v>
      </c>
      <c r="K26" s="31">
        <v>3674.05</v>
      </c>
      <c r="L26" s="31">
        <v>3621.25</v>
      </c>
      <c r="M26" s="31">
        <v>1.6527099999999999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450.9</v>
      </c>
      <c r="D27" s="38">
        <v>447.84999999999997</v>
      </c>
      <c r="E27" s="38">
        <v>442.29999999999995</v>
      </c>
      <c r="F27" s="38">
        <v>433.7</v>
      </c>
      <c r="G27" s="38">
        <v>428.15</v>
      </c>
      <c r="H27" s="38">
        <v>456.44999999999993</v>
      </c>
      <c r="I27" s="38">
        <v>462</v>
      </c>
      <c r="J27" s="38">
        <v>470.59999999999991</v>
      </c>
      <c r="K27" s="31">
        <v>453.4</v>
      </c>
      <c r="L27" s="31">
        <v>439.25</v>
      </c>
      <c r="M27" s="31">
        <v>52.877780000000001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5095.95</v>
      </c>
      <c r="D28" s="38">
        <v>5068.833333333333</v>
      </c>
      <c r="E28" s="38">
        <v>5030.8666666666659</v>
      </c>
      <c r="F28" s="38">
        <v>4965.7833333333328</v>
      </c>
      <c r="G28" s="38">
        <v>4927.8166666666657</v>
      </c>
      <c r="H28" s="38">
        <v>5133.9166666666661</v>
      </c>
      <c r="I28" s="38">
        <v>5171.8833333333332</v>
      </c>
      <c r="J28" s="38">
        <v>5236.9666666666662</v>
      </c>
      <c r="K28" s="31">
        <v>5106.8</v>
      </c>
      <c r="L28" s="31">
        <v>5003.75</v>
      </c>
      <c r="M28" s="31">
        <v>5.4328700000000003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383.6</v>
      </c>
      <c r="D29" s="38">
        <v>383.7</v>
      </c>
      <c r="E29" s="38">
        <v>381.9</v>
      </c>
      <c r="F29" s="38">
        <v>380.2</v>
      </c>
      <c r="G29" s="38">
        <v>378.4</v>
      </c>
      <c r="H29" s="38">
        <v>385.4</v>
      </c>
      <c r="I29" s="38">
        <v>387.20000000000005</v>
      </c>
      <c r="J29" s="38">
        <v>388.9</v>
      </c>
      <c r="K29" s="31">
        <v>385.5</v>
      </c>
      <c r="L29" s="31">
        <v>382</v>
      </c>
      <c r="M29" s="31">
        <v>12.851739999999999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184.85</v>
      </c>
      <c r="D30" s="38">
        <v>184.70000000000002</v>
      </c>
      <c r="E30" s="38">
        <v>184.15000000000003</v>
      </c>
      <c r="F30" s="38">
        <v>183.45000000000002</v>
      </c>
      <c r="G30" s="38">
        <v>182.90000000000003</v>
      </c>
      <c r="H30" s="38">
        <v>185.40000000000003</v>
      </c>
      <c r="I30" s="38">
        <v>185.95000000000005</v>
      </c>
      <c r="J30" s="38">
        <v>186.65000000000003</v>
      </c>
      <c r="K30" s="31">
        <v>185.25</v>
      </c>
      <c r="L30" s="31">
        <v>184</v>
      </c>
      <c r="M30" s="31">
        <v>52.35163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3259.4</v>
      </c>
      <c r="D31" s="38">
        <v>3255.4666666666667</v>
      </c>
      <c r="E31" s="38">
        <v>3245.9333333333334</v>
      </c>
      <c r="F31" s="38">
        <v>3232.4666666666667</v>
      </c>
      <c r="G31" s="38">
        <v>3222.9333333333334</v>
      </c>
      <c r="H31" s="38">
        <v>3268.9333333333334</v>
      </c>
      <c r="I31" s="38">
        <v>3278.4666666666672</v>
      </c>
      <c r="J31" s="38">
        <v>3291.9333333333334</v>
      </c>
      <c r="K31" s="31">
        <v>3265</v>
      </c>
      <c r="L31" s="31">
        <v>3242</v>
      </c>
      <c r="M31" s="31">
        <v>3.5934499999999998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1915.55</v>
      </c>
      <c r="D32" s="38">
        <v>1914.6333333333332</v>
      </c>
      <c r="E32" s="38">
        <v>1901.2666666666664</v>
      </c>
      <c r="F32" s="38">
        <v>1886.9833333333331</v>
      </c>
      <c r="G32" s="38">
        <v>1873.6166666666663</v>
      </c>
      <c r="H32" s="38">
        <v>1928.9166666666665</v>
      </c>
      <c r="I32" s="38">
        <v>1942.2833333333333</v>
      </c>
      <c r="J32" s="38">
        <v>1956.5666666666666</v>
      </c>
      <c r="K32" s="31">
        <v>1928</v>
      </c>
      <c r="L32" s="31">
        <v>1900.35</v>
      </c>
      <c r="M32" s="31">
        <v>7.1116700000000002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658.9</v>
      </c>
      <c r="D33" s="38">
        <v>659.08333333333326</v>
      </c>
      <c r="E33" s="38">
        <v>645.11666666666656</v>
      </c>
      <c r="F33" s="38">
        <v>631.33333333333326</v>
      </c>
      <c r="G33" s="38">
        <v>617.36666666666656</v>
      </c>
      <c r="H33" s="38">
        <v>672.86666666666656</v>
      </c>
      <c r="I33" s="38">
        <v>686.83333333333326</v>
      </c>
      <c r="J33" s="38">
        <v>700.61666666666656</v>
      </c>
      <c r="K33" s="31">
        <v>673.05</v>
      </c>
      <c r="L33" s="31">
        <v>645.29999999999995</v>
      </c>
      <c r="M33" s="31">
        <v>16.09395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735.1</v>
      </c>
      <c r="D34" s="38">
        <v>736.13333333333333</v>
      </c>
      <c r="E34" s="38">
        <v>731.06666666666661</v>
      </c>
      <c r="F34" s="38">
        <v>727.0333333333333</v>
      </c>
      <c r="G34" s="38">
        <v>721.96666666666658</v>
      </c>
      <c r="H34" s="38">
        <v>740.16666666666663</v>
      </c>
      <c r="I34" s="38">
        <v>745.23333333333346</v>
      </c>
      <c r="J34" s="38">
        <v>749.26666666666665</v>
      </c>
      <c r="K34" s="31">
        <v>741.2</v>
      </c>
      <c r="L34" s="31">
        <v>732.1</v>
      </c>
      <c r="M34" s="31">
        <v>11.72424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867.8</v>
      </c>
      <c r="D35" s="38">
        <v>865.41666666666663</v>
      </c>
      <c r="E35" s="38">
        <v>857.48333333333323</v>
      </c>
      <c r="F35" s="38">
        <v>847.16666666666663</v>
      </c>
      <c r="G35" s="38">
        <v>839.23333333333323</v>
      </c>
      <c r="H35" s="38">
        <v>875.73333333333323</v>
      </c>
      <c r="I35" s="38">
        <v>883.66666666666663</v>
      </c>
      <c r="J35" s="38">
        <v>893.98333333333323</v>
      </c>
      <c r="K35" s="31">
        <v>873.35</v>
      </c>
      <c r="L35" s="31">
        <v>855.1</v>
      </c>
      <c r="M35" s="31">
        <v>16.268660000000001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363.8</v>
      </c>
      <c r="D36" s="38">
        <v>362.4666666666667</v>
      </c>
      <c r="E36" s="38">
        <v>356.73333333333341</v>
      </c>
      <c r="F36" s="38">
        <v>349.66666666666669</v>
      </c>
      <c r="G36" s="38">
        <v>343.93333333333339</v>
      </c>
      <c r="H36" s="38">
        <v>369.53333333333342</v>
      </c>
      <c r="I36" s="38">
        <v>375.26666666666677</v>
      </c>
      <c r="J36" s="38">
        <v>382.33333333333343</v>
      </c>
      <c r="K36" s="31">
        <v>368.2</v>
      </c>
      <c r="L36" s="31">
        <v>355.4</v>
      </c>
      <c r="M36" s="31">
        <v>39.393970000000003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1000.4</v>
      </c>
      <c r="D37" s="38">
        <v>994.4666666666667</v>
      </c>
      <c r="E37" s="38">
        <v>984.93333333333339</v>
      </c>
      <c r="F37" s="38">
        <v>969.4666666666667</v>
      </c>
      <c r="G37" s="38">
        <v>959.93333333333339</v>
      </c>
      <c r="H37" s="38">
        <v>1009.9333333333334</v>
      </c>
      <c r="I37" s="38">
        <v>1019.4666666666667</v>
      </c>
      <c r="J37" s="38">
        <v>1034.9333333333334</v>
      </c>
      <c r="K37" s="31">
        <v>1004</v>
      </c>
      <c r="L37" s="31">
        <v>979</v>
      </c>
      <c r="M37" s="31">
        <v>71.304839999999999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4806.3999999999996</v>
      </c>
      <c r="D38" s="38">
        <v>4793.1333333333332</v>
      </c>
      <c r="E38" s="38">
        <v>4776.2666666666664</v>
      </c>
      <c r="F38" s="38">
        <v>4746.1333333333332</v>
      </c>
      <c r="G38" s="38">
        <v>4729.2666666666664</v>
      </c>
      <c r="H38" s="38">
        <v>4823.2666666666664</v>
      </c>
      <c r="I38" s="38">
        <v>4840.1333333333332</v>
      </c>
      <c r="J38" s="38">
        <v>4870.2666666666664</v>
      </c>
      <c r="K38" s="31">
        <v>4810</v>
      </c>
      <c r="L38" s="31">
        <v>4763</v>
      </c>
      <c r="M38" s="31">
        <v>1.516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1549.7</v>
      </c>
      <c r="D39" s="38">
        <v>1547.2333333333333</v>
      </c>
      <c r="E39" s="38">
        <v>1542.4666666666667</v>
      </c>
      <c r="F39" s="38">
        <v>1535.2333333333333</v>
      </c>
      <c r="G39" s="38">
        <v>1530.4666666666667</v>
      </c>
      <c r="H39" s="38">
        <v>1554.4666666666667</v>
      </c>
      <c r="I39" s="38">
        <v>1559.2333333333336</v>
      </c>
      <c r="J39" s="38">
        <v>1566.4666666666667</v>
      </c>
      <c r="K39" s="31">
        <v>1552</v>
      </c>
      <c r="L39" s="31">
        <v>1540</v>
      </c>
      <c r="M39" s="31">
        <v>8.4155700000000007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7185.2</v>
      </c>
      <c r="D40" s="38">
        <v>7172.666666666667</v>
      </c>
      <c r="E40" s="38">
        <v>7145.4833333333336</v>
      </c>
      <c r="F40" s="38">
        <v>7105.7666666666664</v>
      </c>
      <c r="G40" s="38">
        <v>7078.583333333333</v>
      </c>
      <c r="H40" s="38">
        <v>7212.3833333333341</v>
      </c>
      <c r="I40" s="38">
        <v>7239.5666666666666</v>
      </c>
      <c r="J40" s="38">
        <v>7279.2833333333347</v>
      </c>
      <c r="K40" s="31">
        <v>7199.85</v>
      </c>
      <c r="L40" s="31">
        <v>7132.95</v>
      </c>
      <c r="M40" s="31">
        <v>0.31984000000000001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7391.65</v>
      </c>
      <c r="D41" s="38">
        <v>7399.2166666666672</v>
      </c>
      <c r="E41" s="38">
        <v>7354.4333333333343</v>
      </c>
      <c r="F41" s="38">
        <v>7317.2166666666672</v>
      </c>
      <c r="G41" s="38">
        <v>7272.4333333333343</v>
      </c>
      <c r="H41" s="38">
        <v>7436.4333333333343</v>
      </c>
      <c r="I41" s="38">
        <v>7481.2166666666672</v>
      </c>
      <c r="J41" s="38">
        <v>7518.4333333333343</v>
      </c>
      <c r="K41" s="31">
        <v>7444</v>
      </c>
      <c r="L41" s="31">
        <v>7362</v>
      </c>
      <c r="M41" s="31">
        <v>4.0684899999999997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2432.4</v>
      </c>
      <c r="D42" s="38">
        <v>2421.2666666666664</v>
      </c>
      <c r="E42" s="38">
        <v>2402.5333333333328</v>
      </c>
      <c r="F42" s="38">
        <v>2372.6666666666665</v>
      </c>
      <c r="G42" s="38">
        <v>2353.9333333333329</v>
      </c>
      <c r="H42" s="38">
        <v>2451.1333333333328</v>
      </c>
      <c r="I42" s="38">
        <v>2469.8666666666663</v>
      </c>
      <c r="J42" s="38">
        <v>2499.7333333333327</v>
      </c>
      <c r="K42" s="31">
        <v>2440</v>
      </c>
      <c r="L42" s="31">
        <v>2391.4</v>
      </c>
      <c r="M42" s="31">
        <v>1.80304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243.1</v>
      </c>
      <c r="D43" s="38">
        <v>242.93333333333331</v>
      </c>
      <c r="E43" s="38">
        <v>240.41666666666663</v>
      </c>
      <c r="F43" s="38">
        <v>237.73333333333332</v>
      </c>
      <c r="G43" s="38">
        <v>235.21666666666664</v>
      </c>
      <c r="H43" s="38">
        <v>245.61666666666662</v>
      </c>
      <c r="I43" s="38">
        <v>248.13333333333333</v>
      </c>
      <c r="J43" s="38">
        <v>250.81666666666661</v>
      </c>
      <c r="K43" s="31">
        <v>245.45</v>
      </c>
      <c r="L43" s="31">
        <v>240.25</v>
      </c>
      <c r="M43" s="31">
        <v>84.80086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202.8</v>
      </c>
      <c r="D44" s="38">
        <v>201.91666666666666</v>
      </c>
      <c r="E44" s="38">
        <v>199.13333333333333</v>
      </c>
      <c r="F44" s="38">
        <v>195.46666666666667</v>
      </c>
      <c r="G44" s="38">
        <v>192.68333333333334</v>
      </c>
      <c r="H44" s="38">
        <v>205.58333333333331</v>
      </c>
      <c r="I44" s="38">
        <v>208.36666666666667</v>
      </c>
      <c r="J44" s="38">
        <v>212.0333333333333</v>
      </c>
      <c r="K44" s="31">
        <v>204.7</v>
      </c>
      <c r="L44" s="31">
        <v>198.25</v>
      </c>
      <c r="M44" s="31">
        <v>227.66507999999999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98.8</v>
      </c>
      <c r="D45" s="38">
        <v>97.25</v>
      </c>
      <c r="E45" s="38">
        <v>95.3</v>
      </c>
      <c r="F45" s="38">
        <v>91.8</v>
      </c>
      <c r="G45" s="38">
        <v>89.85</v>
      </c>
      <c r="H45" s="38">
        <v>100.75</v>
      </c>
      <c r="I45" s="38">
        <v>102.69999999999999</v>
      </c>
      <c r="J45" s="38">
        <v>106.2</v>
      </c>
      <c r="K45" s="31">
        <v>99.2</v>
      </c>
      <c r="L45" s="31">
        <v>93.75</v>
      </c>
      <c r="M45" s="31">
        <v>492.37004000000002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1717.7</v>
      </c>
      <c r="D46" s="38">
        <v>1718.0166666666664</v>
      </c>
      <c r="E46" s="38">
        <v>1709.0333333333328</v>
      </c>
      <c r="F46" s="38">
        <v>1700.3666666666663</v>
      </c>
      <c r="G46" s="38">
        <v>1691.3833333333328</v>
      </c>
      <c r="H46" s="38">
        <v>1726.6833333333329</v>
      </c>
      <c r="I46" s="38">
        <v>1735.6666666666665</v>
      </c>
      <c r="J46" s="38">
        <v>1744.333333333333</v>
      </c>
      <c r="K46" s="31">
        <v>1727</v>
      </c>
      <c r="L46" s="31">
        <v>1709.35</v>
      </c>
      <c r="M46" s="31">
        <v>2.0396200000000002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144.69999999999999</v>
      </c>
      <c r="D47" s="38">
        <v>144.96666666666667</v>
      </c>
      <c r="E47" s="38">
        <v>142.78333333333333</v>
      </c>
      <c r="F47" s="38">
        <v>140.86666666666667</v>
      </c>
      <c r="G47" s="38">
        <v>138.68333333333334</v>
      </c>
      <c r="H47" s="38">
        <v>146.88333333333333</v>
      </c>
      <c r="I47" s="38">
        <v>149.06666666666666</v>
      </c>
      <c r="J47" s="38">
        <v>150.98333333333332</v>
      </c>
      <c r="K47" s="31">
        <v>147.15</v>
      </c>
      <c r="L47" s="31">
        <v>143.05000000000001</v>
      </c>
      <c r="M47" s="31">
        <v>199.02175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721.75</v>
      </c>
      <c r="D48" s="38">
        <v>720.68333333333339</v>
      </c>
      <c r="E48" s="38">
        <v>716.36666666666679</v>
      </c>
      <c r="F48" s="38">
        <v>710.98333333333335</v>
      </c>
      <c r="G48" s="38">
        <v>706.66666666666674</v>
      </c>
      <c r="H48" s="38">
        <v>726.06666666666683</v>
      </c>
      <c r="I48" s="38">
        <v>730.38333333333344</v>
      </c>
      <c r="J48" s="38">
        <v>735.76666666666688</v>
      </c>
      <c r="K48" s="31">
        <v>725</v>
      </c>
      <c r="L48" s="31">
        <v>715.3</v>
      </c>
      <c r="M48" s="31">
        <v>5.1964399999999999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1115.2</v>
      </c>
      <c r="D49" s="38">
        <v>1110.9666666666667</v>
      </c>
      <c r="E49" s="38">
        <v>1104.2333333333333</v>
      </c>
      <c r="F49" s="38">
        <v>1093.2666666666667</v>
      </c>
      <c r="G49" s="38">
        <v>1086.5333333333333</v>
      </c>
      <c r="H49" s="38">
        <v>1121.9333333333334</v>
      </c>
      <c r="I49" s="38">
        <v>1128.666666666667</v>
      </c>
      <c r="J49" s="38">
        <v>1139.6333333333334</v>
      </c>
      <c r="K49" s="31">
        <v>1117.7</v>
      </c>
      <c r="L49" s="31">
        <v>1100</v>
      </c>
      <c r="M49" s="31">
        <v>8.7992799999999995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890.8</v>
      </c>
      <c r="D50" s="38">
        <v>888.9</v>
      </c>
      <c r="E50" s="38">
        <v>885.5</v>
      </c>
      <c r="F50" s="38">
        <v>880.2</v>
      </c>
      <c r="G50" s="38">
        <v>876.80000000000007</v>
      </c>
      <c r="H50" s="38">
        <v>894.19999999999993</v>
      </c>
      <c r="I50" s="38">
        <v>897.5999999999998</v>
      </c>
      <c r="J50" s="38">
        <v>902.89999999999986</v>
      </c>
      <c r="K50" s="31">
        <v>892.3</v>
      </c>
      <c r="L50" s="31">
        <v>883.6</v>
      </c>
      <c r="M50" s="31">
        <v>27.338940000000001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139.85</v>
      </c>
      <c r="D51" s="38">
        <v>142.58333333333334</v>
      </c>
      <c r="E51" s="38">
        <v>136.26666666666668</v>
      </c>
      <c r="F51" s="38">
        <v>132.68333333333334</v>
      </c>
      <c r="G51" s="38">
        <v>126.36666666666667</v>
      </c>
      <c r="H51" s="38">
        <v>146.16666666666669</v>
      </c>
      <c r="I51" s="38">
        <v>152.48333333333335</v>
      </c>
      <c r="J51" s="38">
        <v>156.06666666666669</v>
      </c>
      <c r="K51" s="31">
        <v>148.9</v>
      </c>
      <c r="L51" s="31">
        <v>139</v>
      </c>
      <c r="M51" s="31">
        <v>760.13022000000001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276.39999999999998</v>
      </c>
      <c r="D52" s="38">
        <v>273.76666666666671</v>
      </c>
      <c r="E52" s="38">
        <v>269.48333333333341</v>
      </c>
      <c r="F52" s="38">
        <v>262.56666666666672</v>
      </c>
      <c r="G52" s="38">
        <v>258.28333333333342</v>
      </c>
      <c r="H52" s="38">
        <v>280.68333333333339</v>
      </c>
      <c r="I52" s="38">
        <v>284.9666666666667</v>
      </c>
      <c r="J52" s="38">
        <v>291.88333333333338</v>
      </c>
      <c r="K52" s="31">
        <v>278.05</v>
      </c>
      <c r="L52" s="31">
        <v>266.85000000000002</v>
      </c>
      <c r="M52" s="31">
        <v>49.696559999999998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19444.5</v>
      </c>
      <c r="D53" s="38">
        <v>19408.133333333335</v>
      </c>
      <c r="E53" s="38">
        <v>19316.366666666669</v>
      </c>
      <c r="F53" s="38">
        <v>19188.233333333334</v>
      </c>
      <c r="G53" s="38">
        <v>19096.466666666667</v>
      </c>
      <c r="H53" s="38">
        <v>19536.26666666667</v>
      </c>
      <c r="I53" s="38">
        <v>19628.03333333334</v>
      </c>
      <c r="J53" s="38">
        <v>19756.166666666672</v>
      </c>
      <c r="K53" s="31">
        <v>19499.900000000001</v>
      </c>
      <c r="L53" s="31">
        <v>19280</v>
      </c>
      <c r="M53" s="31">
        <v>0.29532000000000003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363.75</v>
      </c>
      <c r="D54" s="38">
        <v>364.40000000000003</v>
      </c>
      <c r="E54" s="38">
        <v>360.05000000000007</v>
      </c>
      <c r="F54" s="38">
        <v>356.35</v>
      </c>
      <c r="G54" s="38">
        <v>352.00000000000006</v>
      </c>
      <c r="H54" s="38">
        <v>368.10000000000008</v>
      </c>
      <c r="I54" s="38">
        <v>372.4500000000001</v>
      </c>
      <c r="J54" s="38">
        <v>376.15000000000009</v>
      </c>
      <c r="K54" s="31">
        <v>368.75</v>
      </c>
      <c r="L54" s="31">
        <v>360.7</v>
      </c>
      <c r="M54" s="31">
        <v>52.264249999999997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4568.55</v>
      </c>
      <c r="D55" s="38">
        <v>4560.8499999999995</v>
      </c>
      <c r="E55" s="38">
        <v>4547.6999999999989</v>
      </c>
      <c r="F55" s="38">
        <v>4526.8499999999995</v>
      </c>
      <c r="G55" s="38">
        <v>4513.6999999999989</v>
      </c>
      <c r="H55" s="38">
        <v>4581.6999999999989</v>
      </c>
      <c r="I55" s="38">
        <v>4594.8499999999985</v>
      </c>
      <c r="J55" s="38">
        <v>4615.6999999999989</v>
      </c>
      <c r="K55" s="31">
        <v>4574</v>
      </c>
      <c r="L55" s="31">
        <v>4540</v>
      </c>
      <c r="M55" s="31">
        <v>3.0244800000000001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359.95</v>
      </c>
      <c r="D56" s="38">
        <v>354.41666666666669</v>
      </c>
      <c r="E56" s="38">
        <v>345.83333333333337</v>
      </c>
      <c r="F56" s="38">
        <v>331.7166666666667</v>
      </c>
      <c r="G56" s="38">
        <v>323.13333333333338</v>
      </c>
      <c r="H56" s="38">
        <v>368.53333333333336</v>
      </c>
      <c r="I56" s="38">
        <v>377.11666666666673</v>
      </c>
      <c r="J56" s="38">
        <v>391.23333333333335</v>
      </c>
      <c r="K56" s="31">
        <v>363</v>
      </c>
      <c r="L56" s="31">
        <v>340.3</v>
      </c>
      <c r="M56" s="31">
        <v>265.71751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451.35</v>
      </c>
      <c r="D57" s="38">
        <v>451.58333333333331</v>
      </c>
      <c r="E57" s="38">
        <v>444.76666666666665</v>
      </c>
      <c r="F57" s="38">
        <v>438.18333333333334</v>
      </c>
      <c r="G57" s="38">
        <v>431.36666666666667</v>
      </c>
      <c r="H57" s="38">
        <v>458.16666666666663</v>
      </c>
      <c r="I57" s="38">
        <v>464.98333333333335</v>
      </c>
      <c r="J57" s="38">
        <v>471.56666666666661</v>
      </c>
      <c r="K57" s="31">
        <v>458.4</v>
      </c>
      <c r="L57" s="31">
        <v>445</v>
      </c>
      <c r="M57" s="31">
        <v>10.005990000000001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1184.4000000000001</v>
      </c>
      <c r="D58" s="38">
        <v>1181.4666666666667</v>
      </c>
      <c r="E58" s="38">
        <v>1161.6833333333334</v>
      </c>
      <c r="F58" s="38">
        <v>1138.9666666666667</v>
      </c>
      <c r="G58" s="38">
        <v>1119.1833333333334</v>
      </c>
      <c r="H58" s="38">
        <v>1204.1833333333334</v>
      </c>
      <c r="I58" s="38">
        <v>1223.9666666666667</v>
      </c>
      <c r="J58" s="38">
        <v>1246.6833333333334</v>
      </c>
      <c r="K58" s="31">
        <v>1201.25</v>
      </c>
      <c r="L58" s="31">
        <v>1158.75</v>
      </c>
      <c r="M58" s="31">
        <v>33.637779999999999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1247.3499999999999</v>
      </c>
      <c r="D59" s="38">
        <v>1245.5333333333333</v>
      </c>
      <c r="E59" s="38">
        <v>1238.3166666666666</v>
      </c>
      <c r="F59" s="38">
        <v>1229.2833333333333</v>
      </c>
      <c r="G59" s="38">
        <v>1222.0666666666666</v>
      </c>
      <c r="H59" s="38">
        <v>1254.5666666666666</v>
      </c>
      <c r="I59" s="38">
        <v>1261.7833333333333</v>
      </c>
      <c r="J59" s="38">
        <v>1270.8166666666666</v>
      </c>
      <c r="K59" s="31">
        <v>1252.75</v>
      </c>
      <c r="L59" s="31">
        <v>1236.5</v>
      </c>
      <c r="M59" s="31">
        <v>11.62138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278.95</v>
      </c>
      <c r="D60" s="38">
        <v>280.13333333333333</v>
      </c>
      <c r="E60" s="38">
        <v>276.06666666666666</v>
      </c>
      <c r="F60" s="38">
        <v>273.18333333333334</v>
      </c>
      <c r="G60" s="38">
        <v>269.11666666666667</v>
      </c>
      <c r="H60" s="38">
        <v>283.01666666666665</v>
      </c>
      <c r="I60" s="38">
        <v>287.08333333333326</v>
      </c>
      <c r="J60" s="38">
        <v>289.96666666666664</v>
      </c>
      <c r="K60" s="31">
        <v>284.2</v>
      </c>
      <c r="L60" s="31">
        <v>277.25</v>
      </c>
      <c r="M60" s="31">
        <v>145.05153000000001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5515.7</v>
      </c>
      <c r="D61" s="38">
        <v>5532.1333333333323</v>
      </c>
      <c r="E61" s="38">
        <v>5475.866666666665</v>
      </c>
      <c r="F61" s="38">
        <v>5436.0333333333328</v>
      </c>
      <c r="G61" s="38">
        <v>5379.7666666666655</v>
      </c>
      <c r="H61" s="38">
        <v>5571.9666666666644</v>
      </c>
      <c r="I61" s="38">
        <v>5628.2333333333327</v>
      </c>
      <c r="J61" s="38">
        <v>5668.0666666666639</v>
      </c>
      <c r="K61" s="31">
        <v>5588.4</v>
      </c>
      <c r="L61" s="31">
        <v>5492.3</v>
      </c>
      <c r="M61" s="31">
        <v>3.14269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2010.8</v>
      </c>
      <c r="D62" s="38">
        <v>2017.0833333333333</v>
      </c>
      <c r="E62" s="38">
        <v>1997.2166666666665</v>
      </c>
      <c r="F62" s="38">
        <v>1983.6333333333332</v>
      </c>
      <c r="G62" s="38">
        <v>1963.7666666666664</v>
      </c>
      <c r="H62" s="38">
        <v>2030.6666666666665</v>
      </c>
      <c r="I62" s="38">
        <v>2050.5333333333333</v>
      </c>
      <c r="J62" s="38">
        <v>2064.1166666666668</v>
      </c>
      <c r="K62" s="31">
        <v>2036.95</v>
      </c>
      <c r="L62" s="31">
        <v>2003.5</v>
      </c>
      <c r="M62" s="31">
        <v>3.0627900000000001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733.6</v>
      </c>
      <c r="D63" s="38">
        <v>732.43333333333339</v>
      </c>
      <c r="E63" s="38">
        <v>717.16666666666674</v>
      </c>
      <c r="F63" s="38">
        <v>700.73333333333335</v>
      </c>
      <c r="G63" s="38">
        <v>685.4666666666667</v>
      </c>
      <c r="H63" s="38">
        <v>748.86666666666679</v>
      </c>
      <c r="I63" s="38">
        <v>764.13333333333344</v>
      </c>
      <c r="J63" s="38">
        <v>780.56666666666683</v>
      </c>
      <c r="K63" s="31">
        <v>747.7</v>
      </c>
      <c r="L63" s="31">
        <v>716</v>
      </c>
      <c r="M63" s="31">
        <v>42.589480000000002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1123.6500000000001</v>
      </c>
      <c r="D64" s="38">
        <v>1118.8166666666666</v>
      </c>
      <c r="E64" s="38">
        <v>1105.8333333333333</v>
      </c>
      <c r="F64" s="38">
        <v>1088.0166666666667</v>
      </c>
      <c r="G64" s="38">
        <v>1075.0333333333333</v>
      </c>
      <c r="H64" s="38">
        <v>1136.6333333333332</v>
      </c>
      <c r="I64" s="38">
        <v>1149.6166666666668</v>
      </c>
      <c r="J64" s="38">
        <v>1167.4333333333332</v>
      </c>
      <c r="K64" s="31">
        <v>1131.8</v>
      </c>
      <c r="L64" s="31">
        <v>1101</v>
      </c>
      <c r="M64" s="31">
        <v>1.4173100000000001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316.95</v>
      </c>
      <c r="D65" s="38">
        <v>317.08333333333331</v>
      </c>
      <c r="E65" s="38">
        <v>315.36666666666662</v>
      </c>
      <c r="F65" s="38">
        <v>313.7833333333333</v>
      </c>
      <c r="G65" s="38">
        <v>312.06666666666661</v>
      </c>
      <c r="H65" s="38">
        <v>318.66666666666663</v>
      </c>
      <c r="I65" s="38">
        <v>320.38333333333333</v>
      </c>
      <c r="J65" s="38">
        <v>321.96666666666664</v>
      </c>
      <c r="K65" s="31">
        <v>318.8</v>
      </c>
      <c r="L65" s="31">
        <v>315.5</v>
      </c>
      <c r="M65" s="31">
        <v>14.412280000000001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1767.6</v>
      </c>
      <c r="D66" s="38">
        <v>1771.9666666666665</v>
      </c>
      <c r="E66" s="38">
        <v>1757.4333333333329</v>
      </c>
      <c r="F66" s="38">
        <v>1747.2666666666664</v>
      </c>
      <c r="G66" s="38">
        <v>1732.7333333333329</v>
      </c>
      <c r="H66" s="38">
        <v>1782.133333333333</v>
      </c>
      <c r="I66" s="38">
        <v>1796.6666666666663</v>
      </c>
      <c r="J66" s="38">
        <v>1806.833333333333</v>
      </c>
      <c r="K66" s="31">
        <v>1786.5</v>
      </c>
      <c r="L66" s="31">
        <v>1761.8</v>
      </c>
      <c r="M66" s="31">
        <v>9.2027800000000006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569.70000000000005</v>
      </c>
      <c r="D67" s="38">
        <v>569.30000000000007</v>
      </c>
      <c r="E67" s="38">
        <v>567.35000000000014</v>
      </c>
      <c r="F67" s="38">
        <v>565.00000000000011</v>
      </c>
      <c r="G67" s="38">
        <v>563.05000000000018</v>
      </c>
      <c r="H67" s="38">
        <v>571.65000000000009</v>
      </c>
      <c r="I67" s="38">
        <v>573.60000000000014</v>
      </c>
      <c r="J67" s="38">
        <v>575.95000000000005</v>
      </c>
      <c r="K67" s="31">
        <v>571.25</v>
      </c>
      <c r="L67" s="31">
        <v>566.95000000000005</v>
      </c>
      <c r="M67" s="31">
        <v>6.9003300000000003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2372.5500000000002</v>
      </c>
      <c r="D68" s="38">
        <v>2360.4833333333336</v>
      </c>
      <c r="E68" s="38">
        <v>2336.5666666666671</v>
      </c>
      <c r="F68" s="38">
        <v>2300.5833333333335</v>
      </c>
      <c r="G68" s="38">
        <v>2276.666666666667</v>
      </c>
      <c r="H68" s="38">
        <v>2396.4666666666672</v>
      </c>
      <c r="I68" s="38">
        <v>2420.3833333333332</v>
      </c>
      <c r="J68" s="38">
        <v>2456.3666666666672</v>
      </c>
      <c r="K68" s="31">
        <v>2384.4</v>
      </c>
      <c r="L68" s="31">
        <v>2324.5</v>
      </c>
      <c r="M68" s="31">
        <v>4.6451200000000004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2342.8000000000002</v>
      </c>
      <c r="D69" s="38">
        <v>2335.7166666666667</v>
      </c>
      <c r="E69" s="38">
        <v>2319.1833333333334</v>
      </c>
      <c r="F69" s="38">
        <v>2295.5666666666666</v>
      </c>
      <c r="G69" s="38">
        <v>2279.0333333333333</v>
      </c>
      <c r="H69" s="38">
        <v>2359.3333333333335</v>
      </c>
      <c r="I69" s="38">
        <v>2375.8666666666672</v>
      </c>
      <c r="J69" s="38">
        <v>2399.4833333333336</v>
      </c>
      <c r="K69" s="31">
        <v>2352.25</v>
      </c>
      <c r="L69" s="31">
        <v>2312.1</v>
      </c>
      <c r="M69" s="31">
        <v>3.2932999999999999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434.1</v>
      </c>
      <c r="D70" s="38">
        <v>435.33333333333331</v>
      </c>
      <c r="E70" s="38">
        <v>430.66666666666663</v>
      </c>
      <c r="F70" s="38">
        <v>427.23333333333329</v>
      </c>
      <c r="G70" s="38">
        <v>422.56666666666661</v>
      </c>
      <c r="H70" s="38">
        <v>438.76666666666665</v>
      </c>
      <c r="I70" s="38">
        <v>443.43333333333328</v>
      </c>
      <c r="J70" s="38">
        <v>446.86666666666667</v>
      </c>
      <c r="K70" s="31">
        <v>440</v>
      </c>
      <c r="L70" s="31">
        <v>431.9</v>
      </c>
      <c r="M70" s="31">
        <v>7.1725899999999996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224.7</v>
      </c>
      <c r="D71" s="38">
        <v>225.06666666666669</v>
      </c>
      <c r="E71" s="38">
        <v>222.63333333333338</v>
      </c>
      <c r="F71" s="38">
        <v>220.56666666666669</v>
      </c>
      <c r="G71" s="38">
        <v>218.13333333333338</v>
      </c>
      <c r="H71" s="38">
        <v>227.13333333333338</v>
      </c>
      <c r="I71" s="38">
        <v>229.56666666666672</v>
      </c>
      <c r="J71" s="38">
        <v>231.63333333333338</v>
      </c>
      <c r="K71" s="31">
        <v>227.5</v>
      </c>
      <c r="L71" s="31">
        <v>223</v>
      </c>
      <c r="M71" s="31">
        <v>26.956330000000001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3736.25</v>
      </c>
      <c r="D72" s="38">
        <v>3725.65</v>
      </c>
      <c r="E72" s="38">
        <v>3702.4</v>
      </c>
      <c r="F72" s="38">
        <v>3668.55</v>
      </c>
      <c r="G72" s="38">
        <v>3645.3</v>
      </c>
      <c r="H72" s="38">
        <v>3759.5</v>
      </c>
      <c r="I72" s="38">
        <v>3782.75</v>
      </c>
      <c r="J72" s="38">
        <v>3816.6</v>
      </c>
      <c r="K72" s="31">
        <v>3748.9</v>
      </c>
      <c r="L72" s="31">
        <v>3691.8</v>
      </c>
      <c r="M72" s="31">
        <v>3.7976999999999999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5178.8999999999996</v>
      </c>
      <c r="D73" s="38">
        <v>5158.3</v>
      </c>
      <c r="E73" s="38">
        <v>5128.6000000000004</v>
      </c>
      <c r="F73" s="38">
        <v>5078.3</v>
      </c>
      <c r="G73" s="38">
        <v>5048.6000000000004</v>
      </c>
      <c r="H73" s="38">
        <v>5208.6000000000004</v>
      </c>
      <c r="I73" s="38">
        <v>5238.2999999999993</v>
      </c>
      <c r="J73" s="38">
        <v>5288.6</v>
      </c>
      <c r="K73" s="31">
        <v>5188</v>
      </c>
      <c r="L73" s="31">
        <v>5108</v>
      </c>
      <c r="M73" s="31">
        <v>2.3689800000000001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540.85</v>
      </c>
      <c r="D74" s="38">
        <v>540.73333333333335</v>
      </c>
      <c r="E74" s="38">
        <v>537.11666666666667</v>
      </c>
      <c r="F74" s="38">
        <v>533.38333333333333</v>
      </c>
      <c r="G74" s="38">
        <v>529.76666666666665</v>
      </c>
      <c r="H74" s="38">
        <v>544.4666666666667</v>
      </c>
      <c r="I74" s="38">
        <v>548.08333333333348</v>
      </c>
      <c r="J74" s="38">
        <v>551.81666666666672</v>
      </c>
      <c r="K74" s="31">
        <v>544.35</v>
      </c>
      <c r="L74" s="31">
        <v>537</v>
      </c>
      <c r="M74" s="31">
        <v>26.952100000000002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3810.75</v>
      </c>
      <c r="D75" s="38">
        <v>3799.3833333333332</v>
      </c>
      <c r="E75" s="38">
        <v>3783.7666666666664</v>
      </c>
      <c r="F75" s="38">
        <v>3756.7833333333333</v>
      </c>
      <c r="G75" s="38">
        <v>3741.1666666666665</v>
      </c>
      <c r="H75" s="38">
        <v>3826.3666666666663</v>
      </c>
      <c r="I75" s="38">
        <v>3841.9833333333331</v>
      </c>
      <c r="J75" s="38">
        <v>3868.9666666666662</v>
      </c>
      <c r="K75" s="31">
        <v>3815</v>
      </c>
      <c r="L75" s="31">
        <v>3772.4</v>
      </c>
      <c r="M75" s="31">
        <v>1.7027600000000001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5613.8</v>
      </c>
      <c r="D76" s="38">
        <v>5620.95</v>
      </c>
      <c r="E76" s="38">
        <v>5577.9</v>
      </c>
      <c r="F76" s="38">
        <v>5542</v>
      </c>
      <c r="G76" s="38">
        <v>5498.95</v>
      </c>
      <c r="H76" s="38">
        <v>5656.8499999999995</v>
      </c>
      <c r="I76" s="38">
        <v>5699.9000000000005</v>
      </c>
      <c r="J76" s="38">
        <v>5735.7999999999993</v>
      </c>
      <c r="K76" s="31">
        <v>5664</v>
      </c>
      <c r="L76" s="31">
        <v>5585.05</v>
      </c>
      <c r="M76" s="31">
        <v>2.6278600000000001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3404.5</v>
      </c>
      <c r="D77" s="38">
        <v>3392.4666666666667</v>
      </c>
      <c r="E77" s="38">
        <v>3375.0333333333333</v>
      </c>
      <c r="F77" s="38">
        <v>3345.5666666666666</v>
      </c>
      <c r="G77" s="38">
        <v>3328.1333333333332</v>
      </c>
      <c r="H77" s="38">
        <v>3421.9333333333334</v>
      </c>
      <c r="I77" s="38">
        <v>3439.3666666666668</v>
      </c>
      <c r="J77" s="38">
        <v>3468.8333333333335</v>
      </c>
      <c r="K77" s="31">
        <v>3409.9</v>
      </c>
      <c r="L77" s="31">
        <v>3363</v>
      </c>
      <c r="M77" s="31">
        <v>5.4436099999999996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3192.7</v>
      </c>
      <c r="D78" s="38">
        <v>3192.2166666666667</v>
      </c>
      <c r="E78" s="38">
        <v>3170.4833333333336</v>
      </c>
      <c r="F78" s="38">
        <v>3148.2666666666669</v>
      </c>
      <c r="G78" s="38">
        <v>3126.5333333333338</v>
      </c>
      <c r="H78" s="38">
        <v>3214.4333333333334</v>
      </c>
      <c r="I78" s="38">
        <v>3236.1666666666661</v>
      </c>
      <c r="J78" s="38">
        <v>3258.3833333333332</v>
      </c>
      <c r="K78" s="31">
        <v>3213.95</v>
      </c>
      <c r="L78" s="31">
        <v>3170</v>
      </c>
      <c r="M78" s="31">
        <v>1.62412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148.9</v>
      </c>
      <c r="D79" s="38">
        <v>148.79999999999998</v>
      </c>
      <c r="E79" s="38">
        <v>147.59999999999997</v>
      </c>
      <c r="F79" s="38">
        <v>146.29999999999998</v>
      </c>
      <c r="G79" s="38">
        <v>145.09999999999997</v>
      </c>
      <c r="H79" s="38">
        <v>150.09999999999997</v>
      </c>
      <c r="I79" s="38">
        <v>151.29999999999995</v>
      </c>
      <c r="J79" s="38">
        <v>152.59999999999997</v>
      </c>
      <c r="K79" s="31">
        <v>150</v>
      </c>
      <c r="L79" s="31">
        <v>147.5</v>
      </c>
      <c r="M79" s="31">
        <v>202.73209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3103.15</v>
      </c>
      <c r="D80" s="38">
        <v>3095.9</v>
      </c>
      <c r="E80" s="38">
        <v>3067.8</v>
      </c>
      <c r="F80" s="38">
        <v>3032.4500000000003</v>
      </c>
      <c r="G80" s="38">
        <v>3004.3500000000004</v>
      </c>
      <c r="H80" s="38">
        <v>3131.25</v>
      </c>
      <c r="I80" s="38">
        <v>3159.3499999999995</v>
      </c>
      <c r="J80" s="38">
        <v>3194.7</v>
      </c>
      <c r="K80" s="31">
        <v>3124</v>
      </c>
      <c r="L80" s="31">
        <v>3060.55</v>
      </c>
      <c r="M80" s="31">
        <v>1.7665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341.45</v>
      </c>
      <c r="D81" s="38">
        <v>341.11666666666667</v>
      </c>
      <c r="E81" s="38">
        <v>339.23333333333335</v>
      </c>
      <c r="F81" s="38">
        <v>337.01666666666665</v>
      </c>
      <c r="G81" s="38">
        <v>335.13333333333333</v>
      </c>
      <c r="H81" s="38">
        <v>343.33333333333337</v>
      </c>
      <c r="I81" s="38">
        <v>345.2166666666667</v>
      </c>
      <c r="J81" s="38">
        <v>347.43333333333339</v>
      </c>
      <c r="K81" s="31">
        <v>343</v>
      </c>
      <c r="L81" s="31">
        <v>338.9</v>
      </c>
      <c r="M81" s="31">
        <v>18.53407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128.5</v>
      </c>
      <c r="D82" s="38">
        <v>128.28333333333333</v>
      </c>
      <c r="E82" s="38">
        <v>127.01666666666665</v>
      </c>
      <c r="F82" s="38">
        <v>125.53333333333332</v>
      </c>
      <c r="G82" s="38">
        <v>124.26666666666664</v>
      </c>
      <c r="H82" s="38">
        <v>129.76666666666665</v>
      </c>
      <c r="I82" s="38">
        <v>131.03333333333336</v>
      </c>
      <c r="J82" s="38">
        <v>132.51666666666668</v>
      </c>
      <c r="K82" s="31">
        <v>129.55000000000001</v>
      </c>
      <c r="L82" s="31">
        <v>126.8</v>
      </c>
      <c r="M82" s="31">
        <v>137.73356000000001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1685.2</v>
      </c>
      <c r="D83" s="38">
        <v>1688.3999999999999</v>
      </c>
      <c r="E83" s="38">
        <v>1667.7999999999997</v>
      </c>
      <c r="F83" s="38">
        <v>1650.3999999999999</v>
      </c>
      <c r="G83" s="38">
        <v>1629.7999999999997</v>
      </c>
      <c r="H83" s="38">
        <v>1705.7999999999997</v>
      </c>
      <c r="I83" s="38">
        <v>1726.3999999999996</v>
      </c>
      <c r="J83" s="38">
        <v>1743.7999999999997</v>
      </c>
      <c r="K83" s="31">
        <v>1709</v>
      </c>
      <c r="L83" s="31">
        <v>1671</v>
      </c>
      <c r="M83" s="31">
        <v>2.6959499999999998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1033.9000000000001</v>
      </c>
      <c r="D84" s="38">
        <v>1030.4166666666667</v>
      </c>
      <c r="E84" s="38">
        <v>1017.8333333333335</v>
      </c>
      <c r="F84" s="38">
        <v>1001.7666666666668</v>
      </c>
      <c r="G84" s="38">
        <v>989.18333333333351</v>
      </c>
      <c r="H84" s="38">
        <v>1046.4833333333336</v>
      </c>
      <c r="I84" s="38">
        <v>1059.0666666666671</v>
      </c>
      <c r="J84" s="38">
        <v>1075.1333333333334</v>
      </c>
      <c r="K84" s="31">
        <v>1043</v>
      </c>
      <c r="L84" s="31">
        <v>1014.35</v>
      </c>
      <c r="M84" s="31">
        <v>8.7494499999999995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1685.95</v>
      </c>
      <c r="D85" s="38">
        <v>1687.0833333333333</v>
      </c>
      <c r="E85" s="38">
        <v>1671.8666666666666</v>
      </c>
      <c r="F85" s="38">
        <v>1657.7833333333333</v>
      </c>
      <c r="G85" s="38">
        <v>1642.5666666666666</v>
      </c>
      <c r="H85" s="38">
        <v>1701.1666666666665</v>
      </c>
      <c r="I85" s="38">
        <v>1716.3833333333332</v>
      </c>
      <c r="J85" s="38">
        <v>1730.4666666666665</v>
      </c>
      <c r="K85" s="31">
        <v>1702.3</v>
      </c>
      <c r="L85" s="31">
        <v>1673</v>
      </c>
      <c r="M85" s="31">
        <v>5.9664000000000001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1862.35</v>
      </c>
      <c r="D86" s="38">
        <v>1859.0833333333333</v>
      </c>
      <c r="E86" s="38">
        <v>1849.0666666666666</v>
      </c>
      <c r="F86" s="38">
        <v>1835.7833333333333</v>
      </c>
      <c r="G86" s="38">
        <v>1825.7666666666667</v>
      </c>
      <c r="H86" s="38">
        <v>1872.3666666666666</v>
      </c>
      <c r="I86" s="38">
        <v>1882.3833333333334</v>
      </c>
      <c r="J86" s="38">
        <v>1895.6666666666665</v>
      </c>
      <c r="K86" s="31">
        <v>1869.1</v>
      </c>
      <c r="L86" s="31">
        <v>1845.8</v>
      </c>
      <c r="M86" s="31">
        <v>4.3212999999999999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460.2</v>
      </c>
      <c r="D87" s="38">
        <v>459.31666666666661</v>
      </c>
      <c r="E87" s="38">
        <v>457.28333333333319</v>
      </c>
      <c r="F87" s="38">
        <v>454.36666666666656</v>
      </c>
      <c r="G87" s="38">
        <v>452.33333333333314</v>
      </c>
      <c r="H87" s="38">
        <v>462.23333333333323</v>
      </c>
      <c r="I87" s="38">
        <v>464.26666666666665</v>
      </c>
      <c r="J87" s="38">
        <v>467.18333333333328</v>
      </c>
      <c r="K87" s="31">
        <v>461.35</v>
      </c>
      <c r="L87" s="31">
        <v>456.4</v>
      </c>
      <c r="M87" s="31">
        <v>18.507280000000002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4082.7</v>
      </c>
      <c r="D88" s="38">
        <v>4106.2333333333336</v>
      </c>
      <c r="E88" s="38">
        <v>4042.4666666666672</v>
      </c>
      <c r="F88" s="38">
        <v>4002.2333333333336</v>
      </c>
      <c r="G88" s="38">
        <v>3938.4666666666672</v>
      </c>
      <c r="H88" s="38">
        <v>4146.4666666666672</v>
      </c>
      <c r="I88" s="38">
        <v>4210.2333333333336</v>
      </c>
      <c r="J88" s="38">
        <v>4250.4666666666672</v>
      </c>
      <c r="K88" s="31">
        <v>4170</v>
      </c>
      <c r="L88" s="31">
        <v>4066</v>
      </c>
      <c r="M88" s="31">
        <v>8.2679399999999994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1446.05</v>
      </c>
      <c r="D89" s="38">
        <v>1449.3999999999999</v>
      </c>
      <c r="E89" s="38">
        <v>1432.9499999999998</v>
      </c>
      <c r="F89" s="38">
        <v>1419.85</v>
      </c>
      <c r="G89" s="38">
        <v>1403.3999999999999</v>
      </c>
      <c r="H89" s="38">
        <v>1462.4999999999998</v>
      </c>
      <c r="I89" s="38">
        <v>1478.95</v>
      </c>
      <c r="J89" s="38">
        <v>1492.0499999999997</v>
      </c>
      <c r="K89" s="31">
        <v>1465.85</v>
      </c>
      <c r="L89" s="31">
        <v>1436.3</v>
      </c>
      <c r="M89" s="31">
        <v>8.1870399999999997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1281.55</v>
      </c>
      <c r="D90" s="38">
        <v>1278.75</v>
      </c>
      <c r="E90" s="38">
        <v>1273.2</v>
      </c>
      <c r="F90" s="38">
        <v>1264.8500000000001</v>
      </c>
      <c r="G90" s="38">
        <v>1259.3000000000002</v>
      </c>
      <c r="H90" s="38">
        <v>1287.0999999999999</v>
      </c>
      <c r="I90" s="38">
        <v>1292.6500000000001</v>
      </c>
      <c r="J90" s="38">
        <v>1300.9999999999998</v>
      </c>
      <c r="K90" s="31">
        <v>1284.3</v>
      </c>
      <c r="L90" s="31">
        <v>1270.4000000000001</v>
      </c>
      <c r="M90" s="31">
        <v>26.91836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2663.9</v>
      </c>
      <c r="D91" s="38">
        <v>2625.5333333333333</v>
      </c>
      <c r="E91" s="38">
        <v>2563.5166666666664</v>
      </c>
      <c r="F91" s="38">
        <v>2463.1333333333332</v>
      </c>
      <c r="G91" s="38">
        <v>2401.1166666666663</v>
      </c>
      <c r="H91" s="38">
        <v>2725.9166666666665</v>
      </c>
      <c r="I91" s="38">
        <v>2787.9333333333338</v>
      </c>
      <c r="J91" s="38">
        <v>2888.3166666666666</v>
      </c>
      <c r="K91" s="31">
        <v>2687.55</v>
      </c>
      <c r="L91" s="31">
        <v>2525.15</v>
      </c>
      <c r="M91" s="31">
        <v>12.133660000000001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1631.8</v>
      </c>
      <c r="D92" s="38">
        <v>1630.7666666666667</v>
      </c>
      <c r="E92" s="38">
        <v>1625.0333333333333</v>
      </c>
      <c r="F92" s="38">
        <v>1618.2666666666667</v>
      </c>
      <c r="G92" s="38">
        <v>1612.5333333333333</v>
      </c>
      <c r="H92" s="38">
        <v>1637.5333333333333</v>
      </c>
      <c r="I92" s="38">
        <v>1643.2666666666664</v>
      </c>
      <c r="J92" s="38">
        <v>1650.0333333333333</v>
      </c>
      <c r="K92" s="31">
        <v>1636.5</v>
      </c>
      <c r="L92" s="31">
        <v>1624</v>
      </c>
      <c r="M92" s="31">
        <v>157.86510999999999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668.65</v>
      </c>
      <c r="D93" s="38">
        <v>667.5333333333333</v>
      </c>
      <c r="E93" s="38">
        <v>657.51666666666665</v>
      </c>
      <c r="F93" s="38">
        <v>646.38333333333333</v>
      </c>
      <c r="G93" s="38">
        <v>636.36666666666667</v>
      </c>
      <c r="H93" s="38">
        <v>678.66666666666663</v>
      </c>
      <c r="I93" s="38">
        <v>688.68333333333328</v>
      </c>
      <c r="J93" s="38">
        <v>699.81666666666661</v>
      </c>
      <c r="K93" s="31">
        <v>677.55</v>
      </c>
      <c r="L93" s="31">
        <v>656.4</v>
      </c>
      <c r="M93" s="31">
        <v>40.830289999999998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3054.35</v>
      </c>
      <c r="D94" s="38">
        <v>3044.1333333333337</v>
      </c>
      <c r="E94" s="38">
        <v>3029.2666666666673</v>
      </c>
      <c r="F94" s="38">
        <v>3004.1833333333338</v>
      </c>
      <c r="G94" s="38">
        <v>2989.3166666666675</v>
      </c>
      <c r="H94" s="38">
        <v>3069.2166666666672</v>
      </c>
      <c r="I94" s="38">
        <v>3084.083333333333</v>
      </c>
      <c r="J94" s="38">
        <v>3109.166666666667</v>
      </c>
      <c r="K94" s="31">
        <v>3059</v>
      </c>
      <c r="L94" s="31">
        <v>3019.05</v>
      </c>
      <c r="M94" s="31">
        <v>4.8656600000000001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484.85</v>
      </c>
      <c r="D95" s="38">
        <v>483.03333333333336</v>
      </c>
      <c r="E95" s="38">
        <v>478.26666666666671</v>
      </c>
      <c r="F95" s="38">
        <v>471.68333333333334</v>
      </c>
      <c r="G95" s="38">
        <v>466.91666666666669</v>
      </c>
      <c r="H95" s="38">
        <v>489.61666666666673</v>
      </c>
      <c r="I95" s="38">
        <v>494.38333333333338</v>
      </c>
      <c r="J95" s="38">
        <v>500.96666666666675</v>
      </c>
      <c r="K95" s="31">
        <v>487.8</v>
      </c>
      <c r="L95" s="31">
        <v>476.45</v>
      </c>
      <c r="M95" s="31">
        <v>59.606780000000001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265.8</v>
      </c>
      <c r="D96" s="38">
        <v>264.95</v>
      </c>
      <c r="E96" s="38">
        <v>261.25</v>
      </c>
      <c r="F96" s="38">
        <v>256.7</v>
      </c>
      <c r="G96" s="38">
        <v>253</v>
      </c>
      <c r="H96" s="38">
        <v>269.5</v>
      </c>
      <c r="I96" s="38">
        <v>273.19999999999993</v>
      </c>
      <c r="J96" s="38">
        <v>277.75</v>
      </c>
      <c r="K96" s="31">
        <v>268.64999999999998</v>
      </c>
      <c r="L96" s="31">
        <v>260.39999999999998</v>
      </c>
      <c r="M96" s="31">
        <v>55.43394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2536.25</v>
      </c>
      <c r="D97" s="38">
        <v>2528.0666666666666</v>
      </c>
      <c r="E97" s="38">
        <v>2517.2333333333331</v>
      </c>
      <c r="F97" s="38">
        <v>2498.2166666666667</v>
      </c>
      <c r="G97" s="38">
        <v>2487.3833333333332</v>
      </c>
      <c r="H97" s="38">
        <v>2547.083333333333</v>
      </c>
      <c r="I97" s="38">
        <v>2557.916666666667</v>
      </c>
      <c r="J97" s="38">
        <v>2576.9333333333329</v>
      </c>
      <c r="K97" s="31">
        <v>2538.9</v>
      </c>
      <c r="L97" s="31">
        <v>2509.0500000000002</v>
      </c>
      <c r="M97" s="31">
        <v>11.21083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319.95</v>
      </c>
      <c r="D98" s="38">
        <v>320.25</v>
      </c>
      <c r="E98" s="38">
        <v>318.5</v>
      </c>
      <c r="F98" s="38">
        <v>317.05</v>
      </c>
      <c r="G98" s="38">
        <v>315.3</v>
      </c>
      <c r="H98" s="38">
        <v>321.7</v>
      </c>
      <c r="I98" s="38">
        <v>323.45</v>
      </c>
      <c r="J98" s="38">
        <v>324.89999999999998</v>
      </c>
      <c r="K98" s="31">
        <v>322</v>
      </c>
      <c r="L98" s="31">
        <v>318.8</v>
      </c>
      <c r="M98" s="31">
        <v>3.9144000000000001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39367.15</v>
      </c>
      <c r="D99" s="38">
        <v>39191.049999999996</v>
      </c>
      <c r="E99" s="38">
        <v>38827.099999999991</v>
      </c>
      <c r="F99" s="38">
        <v>38287.049999999996</v>
      </c>
      <c r="G99" s="38">
        <v>37923.099999999991</v>
      </c>
      <c r="H99" s="38">
        <v>39731.099999999991</v>
      </c>
      <c r="I99" s="38">
        <v>40095.049999999988</v>
      </c>
      <c r="J99" s="38">
        <v>40635.099999999991</v>
      </c>
      <c r="K99" s="31">
        <v>39555</v>
      </c>
      <c r="L99" s="31">
        <v>38651</v>
      </c>
      <c r="M99" s="31">
        <v>7.177E-2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978.25</v>
      </c>
      <c r="D100" s="38">
        <v>976.5333333333333</v>
      </c>
      <c r="E100" s="38">
        <v>971.06666666666661</v>
      </c>
      <c r="F100" s="38">
        <v>963.88333333333333</v>
      </c>
      <c r="G100" s="38">
        <v>958.41666666666663</v>
      </c>
      <c r="H100" s="38">
        <v>983.71666666666658</v>
      </c>
      <c r="I100" s="38">
        <v>989.18333333333328</v>
      </c>
      <c r="J100" s="38">
        <v>996.36666666666656</v>
      </c>
      <c r="K100" s="31">
        <v>982</v>
      </c>
      <c r="L100" s="31">
        <v>969.35</v>
      </c>
      <c r="M100" s="31">
        <v>78.941100000000006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1366.65</v>
      </c>
      <c r="D101" s="38">
        <v>1360.4666666666667</v>
      </c>
      <c r="E101" s="38">
        <v>1350.9333333333334</v>
      </c>
      <c r="F101" s="38">
        <v>1335.2166666666667</v>
      </c>
      <c r="G101" s="38">
        <v>1325.6833333333334</v>
      </c>
      <c r="H101" s="38">
        <v>1376.1833333333334</v>
      </c>
      <c r="I101" s="38">
        <v>1385.7166666666667</v>
      </c>
      <c r="J101" s="38">
        <v>1401.4333333333334</v>
      </c>
      <c r="K101" s="31">
        <v>1370</v>
      </c>
      <c r="L101" s="31">
        <v>1344.75</v>
      </c>
      <c r="M101" s="31">
        <v>2.4251900000000002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576.54999999999995</v>
      </c>
      <c r="D102" s="38">
        <v>570.9</v>
      </c>
      <c r="E102" s="38">
        <v>562.79999999999995</v>
      </c>
      <c r="F102" s="38">
        <v>549.04999999999995</v>
      </c>
      <c r="G102" s="38">
        <v>540.94999999999993</v>
      </c>
      <c r="H102" s="38">
        <v>584.65</v>
      </c>
      <c r="I102" s="38">
        <v>592.75000000000011</v>
      </c>
      <c r="J102" s="38">
        <v>606.5</v>
      </c>
      <c r="K102" s="31">
        <v>579</v>
      </c>
      <c r="L102" s="31">
        <v>557.15</v>
      </c>
      <c r="M102" s="31">
        <v>21.687059999999999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11.3</v>
      </c>
      <c r="D103" s="38">
        <v>11.1</v>
      </c>
      <c r="E103" s="38">
        <v>10.649999999999999</v>
      </c>
      <c r="F103" s="38">
        <v>9.9999999999999982</v>
      </c>
      <c r="G103" s="38">
        <v>9.5499999999999972</v>
      </c>
      <c r="H103" s="38">
        <v>11.75</v>
      </c>
      <c r="I103" s="38">
        <v>12.2</v>
      </c>
      <c r="J103" s="38">
        <v>12.850000000000001</v>
      </c>
      <c r="K103" s="31">
        <v>11.55</v>
      </c>
      <c r="L103" s="31">
        <v>10.45</v>
      </c>
      <c r="M103" s="31">
        <v>6305.3518599999998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96.55</v>
      </c>
      <c r="D104" s="38">
        <v>96.716666666666654</v>
      </c>
      <c r="E104" s="38">
        <v>96.033333333333303</v>
      </c>
      <c r="F104" s="38">
        <v>95.516666666666652</v>
      </c>
      <c r="G104" s="38">
        <v>94.8333333333333</v>
      </c>
      <c r="H104" s="38">
        <v>97.233333333333306</v>
      </c>
      <c r="I104" s="38">
        <v>97.916666666666671</v>
      </c>
      <c r="J104" s="38">
        <v>98.433333333333309</v>
      </c>
      <c r="K104" s="31">
        <v>97.4</v>
      </c>
      <c r="L104" s="31">
        <v>96.2</v>
      </c>
      <c r="M104" s="31">
        <v>321.3263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478.65</v>
      </c>
      <c r="D105" s="38">
        <v>479.90000000000003</v>
      </c>
      <c r="E105" s="38">
        <v>474.95000000000005</v>
      </c>
      <c r="F105" s="38">
        <v>471.25</v>
      </c>
      <c r="G105" s="38">
        <v>466.3</v>
      </c>
      <c r="H105" s="38">
        <v>483.60000000000008</v>
      </c>
      <c r="I105" s="38">
        <v>488.55</v>
      </c>
      <c r="J105" s="38">
        <v>492.25000000000011</v>
      </c>
      <c r="K105" s="31">
        <v>484.85</v>
      </c>
      <c r="L105" s="31">
        <v>476.2</v>
      </c>
      <c r="M105" s="31">
        <v>14.20805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429.95</v>
      </c>
      <c r="D106" s="38">
        <v>430.11666666666662</v>
      </c>
      <c r="E106" s="38">
        <v>427.58333333333326</v>
      </c>
      <c r="F106" s="38">
        <v>425.21666666666664</v>
      </c>
      <c r="G106" s="38">
        <v>422.68333333333328</v>
      </c>
      <c r="H106" s="38">
        <v>432.48333333333323</v>
      </c>
      <c r="I106" s="38">
        <v>435.01666666666665</v>
      </c>
      <c r="J106" s="38">
        <v>437.38333333333321</v>
      </c>
      <c r="K106" s="31">
        <v>432.65</v>
      </c>
      <c r="L106" s="31">
        <v>427.75</v>
      </c>
      <c r="M106" s="31">
        <v>25.951650000000001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397.55</v>
      </c>
      <c r="D107" s="38">
        <v>394.89999999999992</v>
      </c>
      <c r="E107" s="38">
        <v>390.79999999999984</v>
      </c>
      <c r="F107" s="38">
        <v>384.0499999999999</v>
      </c>
      <c r="G107" s="38">
        <v>379.94999999999982</v>
      </c>
      <c r="H107" s="38">
        <v>401.64999999999986</v>
      </c>
      <c r="I107" s="38">
        <v>405.74999999999989</v>
      </c>
      <c r="J107" s="38">
        <v>412.49999999999989</v>
      </c>
      <c r="K107" s="31">
        <v>399</v>
      </c>
      <c r="L107" s="31">
        <v>388.15</v>
      </c>
      <c r="M107" s="31">
        <v>19.445309999999999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2500.85</v>
      </c>
      <c r="D108" s="38">
        <v>2495.6166666666668</v>
      </c>
      <c r="E108" s="38">
        <v>2482.3833333333337</v>
      </c>
      <c r="F108" s="38">
        <v>2463.916666666667</v>
      </c>
      <c r="G108" s="38">
        <v>2450.6833333333338</v>
      </c>
      <c r="H108" s="38">
        <v>2514.0833333333335</v>
      </c>
      <c r="I108" s="38">
        <v>2527.3166666666671</v>
      </c>
      <c r="J108" s="38">
        <v>2545.7833333333333</v>
      </c>
      <c r="K108" s="31">
        <v>2508.85</v>
      </c>
      <c r="L108" s="31">
        <v>2477.15</v>
      </c>
      <c r="M108" s="31">
        <v>6.7572299999999998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1450.2</v>
      </c>
      <c r="D109" s="38">
        <v>1444.6499999999999</v>
      </c>
      <c r="E109" s="38">
        <v>1437.2999999999997</v>
      </c>
      <c r="F109" s="38">
        <v>1424.3999999999999</v>
      </c>
      <c r="G109" s="38">
        <v>1417.0499999999997</v>
      </c>
      <c r="H109" s="38">
        <v>1457.5499999999997</v>
      </c>
      <c r="I109" s="38">
        <v>1464.8999999999996</v>
      </c>
      <c r="J109" s="38">
        <v>1477.7999999999997</v>
      </c>
      <c r="K109" s="31">
        <v>1452</v>
      </c>
      <c r="L109" s="31">
        <v>1431.75</v>
      </c>
      <c r="M109" s="31">
        <v>22.202300000000001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192.5</v>
      </c>
      <c r="D110" s="38">
        <v>191.18333333333331</v>
      </c>
      <c r="E110" s="38">
        <v>187.41666666666663</v>
      </c>
      <c r="F110" s="38">
        <v>182.33333333333331</v>
      </c>
      <c r="G110" s="38">
        <v>178.56666666666663</v>
      </c>
      <c r="H110" s="38">
        <v>196.26666666666662</v>
      </c>
      <c r="I110" s="38">
        <v>200.03333333333333</v>
      </c>
      <c r="J110" s="38">
        <v>205.11666666666662</v>
      </c>
      <c r="K110" s="31">
        <v>194.95</v>
      </c>
      <c r="L110" s="31">
        <v>186.1</v>
      </c>
      <c r="M110" s="31">
        <v>118.77352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1476.45</v>
      </c>
      <c r="D111" s="38">
        <v>1473</v>
      </c>
      <c r="E111" s="38">
        <v>1467.95</v>
      </c>
      <c r="F111" s="38">
        <v>1459.45</v>
      </c>
      <c r="G111" s="38">
        <v>1454.4</v>
      </c>
      <c r="H111" s="38">
        <v>1481.5</v>
      </c>
      <c r="I111" s="38">
        <v>1486.5500000000002</v>
      </c>
      <c r="J111" s="38">
        <v>1495.05</v>
      </c>
      <c r="K111" s="31">
        <v>1478.05</v>
      </c>
      <c r="L111" s="31">
        <v>1464.5</v>
      </c>
      <c r="M111" s="31">
        <v>41.82226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95.2</v>
      </c>
      <c r="D112" s="38">
        <v>95.09999999999998</v>
      </c>
      <c r="E112" s="38">
        <v>94.19999999999996</v>
      </c>
      <c r="F112" s="38">
        <v>93.199999999999974</v>
      </c>
      <c r="G112" s="38">
        <v>92.299999999999955</v>
      </c>
      <c r="H112" s="38">
        <v>96.099999999999966</v>
      </c>
      <c r="I112" s="38">
        <v>96.999999999999972</v>
      </c>
      <c r="J112" s="38">
        <v>97.999999999999972</v>
      </c>
      <c r="K112" s="31">
        <v>96</v>
      </c>
      <c r="L112" s="31">
        <v>94.1</v>
      </c>
      <c r="M112" s="31">
        <v>239.97873000000001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899.7</v>
      </c>
      <c r="D113" s="38">
        <v>899.55000000000007</v>
      </c>
      <c r="E113" s="38">
        <v>894.25000000000011</v>
      </c>
      <c r="F113" s="38">
        <v>888.80000000000007</v>
      </c>
      <c r="G113" s="38">
        <v>883.50000000000011</v>
      </c>
      <c r="H113" s="38">
        <v>905.00000000000011</v>
      </c>
      <c r="I113" s="38">
        <v>910.30000000000007</v>
      </c>
      <c r="J113" s="38">
        <v>915.75000000000011</v>
      </c>
      <c r="K113" s="31">
        <v>904.85</v>
      </c>
      <c r="L113" s="31">
        <v>894.1</v>
      </c>
      <c r="M113" s="31">
        <v>1.09609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717.4</v>
      </c>
      <c r="D114" s="38">
        <v>722.31666666666661</v>
      </c>
      <c r="E114" s="38">
        <v>711.23333333333323</v>
      </c>
      <c r="F114" s="38">
        <v>705.06666666666661</v>
      </c>
      <c r="G114" s="38">
        <v>693.98333333333323</v>
      </c>
      <c r="H114" s="38">
        <v>728.48333333333323</v>
      </c>
      <c r="I114" s="38">
        <v>739.56666666666672</v>
      </c>
      <c r="J114" s="38">
        <v>745.73333333333323</v>
      </c>
      <c r="K114" s="31">
        <v>733.4</v>
      </c>
      <c r="L114" s="31">
        <v>716.15</v>
      </c>
      <c r="M114" s="31">
        <v>50.96622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84.75</v>
      </c>
      <c r="D115" s="38">
        <v>83.683333333333337</v>
      </c>
      <c r="E115" s="38">
        <v>82.566666666666677</v>
      </c>
      <c r="F115" s="38">
        <v>80.38333333333334</v>
      </c>
      <c r="G115" s="38">
        <v>79.26666666666668</v>
      </c>
      <c r="H115" s="38">
        <v>85.866666666666674</v>
      </c>
      <c r="I115" s="38">
        <v>86.983333333333348</v>
      </c>
      <c r="J115" s="38">
        <v>89.166666666666671</v>
      </c>
      <c r="K115" s="31">
        <v>84.8</v>
      </c>
      <c r="L115" s="31">
        <v>81.5</v>
      </c>
      <c r="M115" s="31">
        <v>1699.43821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447.2</v>
      </c>
      <c r="D116" s="38">
        <v>445.98333333333329</v>
      </c>
      <c r="E116" s="38">
        <v>443.86666666666656</v>
      </c>
      <c r="F116" s="38">
        <v>440.53333333333325</v>
      </c>
      <c r="G116" s="38">
        <v>438.41666666666652</v>
      </c>
      <c r="H116" s="38">
        <v>449.31666666666661</v>
      </c>
      <c r="I116" s="38">
        <v>451.43333333333328</v>
      </c>
      <c r="J116" s="38">
        <v>454.76666666666665</v>
      </c>
      <c r="K116" s="31">
        <v>448.1</v>
      </c>
      <c r="L116" s="31">
        <v>442.65</v>
      </c>
      <c r="M116" s="31">
        <v>93.205770000000001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713.55</v>
      </c>
      <c r="D117" s="38">
        <v>711.33333333333337</v>
      </c>
      <c r="E117" s="38">
        <v>703.2166666666667</v>
      </c>
      <c r="F117" s="38">
        <v>692.88333333333333</v>
      </c>
      <c r="G117" s="38">
        <v>684.76666666666665</v>
      </c>
      <c r="H117" s="38">
        <v>721.66666666666674</v>
      </c>
      <c r="I117" s="38">
        <v>729.7833333333333</v>
      </c>
      <c r="J117" s="38">
        <v>740.11666666666679</v>
      </c>
      <c r="K117" s="31">
        <v>719.45</v>
      </c>
      <c r="L117" s="31">
        <v>701</v>
      </c>
      <c r="M117" s="31">
        <v>26.677019999999999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431.25</v>
      </c>
      <c r="D118" s="38">
        <v>422.2166666666667</v>
      </c>
      <c r="E118" s="38">
        <v>407.03333333333342</v>
      </c>
      <c r="F118" s="38">
        <v>382.81666666666672</v>
      </c>
      <c r="G118" s="38">
        <v>367.63333333333344</v>
      </c>
      <c r="H118" s="38">
        <v>446.43333333333339</v>
      </c>
      <c r="I118" s="38">
        <v>461.61666666666667</v>
      </c>
      <c r="J118" s="38">
        <v>485.83333333333337</v>
      </c>
      <c r="K118" s="31">
        <v>437.4</v>
      </c>
      <c r="L118" s="31">
        <v>398</v>
      </c>
      <c r="M118" s="31">
        <v>156.00422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824.25</v>
      </c>
      <c r="D119" s="38">
        <v>823.35</v>
      </c>
      <c r="E119" s="38">
        <v>817.35</v>
      </c>
      <c r="F119" s="38">
        <v>810.45</v>
      </c>
      <c r="G119" s="38">
        <v>804.45</v>
      </c>
      <c r="H119" s="38">
        <v>830.25</v>
      </c>
      <c r="I119" s="38">
        <v>836.25</v>
      </c>
      <c r="J119" s="38">
        <v>843.15</v>
      </c>
      <c r="K119" s="31">
        <v>829.35</v>
      </c>
      <c r="L119" s="31">
        <v>816.45</v>
      </c>
      <c r="M119" s="31">
        <v>17.151720000000001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545.65</v>
      </c>
      <c r="D120" s="38">
        <v>542.55000000000007</v>
      </c>
      <c r="E120" s="38">
        <v>536.10000000000014</v>
      </c>
      <c r="F120" s="38">
        <v>526.55000000000007</v>
      </c>
      <c r="G120" s="38">
        <v>520.10000000000014</v>
      </c>
      <c r="H120" s="38">
        <v>552.10000000000014</v>
      </c>
      <c r="I120" s="38">
        <v>558.55000000000018</v>
      </c>
      <c r="J120" s="38">
        <v>568.10000000000014</v>
      </c>
      <c r="K120" s="31">
        <v>549</v>
      </c>
      <c r="L120" s="31">
        <v>533</v>
      </c>
      <c r="M120" s="31">
        <v>34.090240000000001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1807.9</v>
      </c>
      <c r="D121" s="38">
        <v>1804.8833333333332</v>
      </c>
      <c r="E121" s="38">
        <v>1798.2666666666664</v>
      </c>
      <c r="F121" s="38">
        <v>1788.6333333333332</v>
      </c>
      <c r="G121" s="38">
        <v>1782.0166666666664</v>
      </c>
      <c r="H121" s="38">
        <v>1814.5166666666664</v>
      </c>
      <c r="I121" s="38">
        <v>1821.1333333333332</v>
      </c>
      <c r="J121" s="38">
        <v>1830.7666666666664</v>
      </c>
      <c r="K121" s="31">
        <v>1811.5</v>
      </c>
      <c r="L121" s="31">
        <v>1795.25</v>
      </c>
      <c r="M121" s="31">
        <v>23.16902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130.69999999999999</v>
      </c>
      <c r="D122" s="38">
        <v>131.08333333333334</v>
      </c>
      <c r="E122" s="38">
        <v>129.51666666666668</v>
      </c>
      <c r="F122" s="38">
        <v>128.33333333333334</v>
      </c>
      <c r="G122" s="38">
        <v>126.76666666666668</v>
      </c>
      <c r="H122" s="38">
        <v>132.26666666666668</v>
      </c>
      <c r="I122" s="38">
        <v>133.83333333333334</v>
      </c>
      <c r="J122" s="38">
        <v>135.01666666666668</v>
      </c>
      <c r="K122" s="31">
        <v>132.65</v>
      </c>
      <c r="L122" s="31">
        <v>129.9</v>
      </c>
      <c r="M122" s="31">
        <v>54.99465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2221.0500000000002</v>
      </c>
      <c r="D123" s="38">
        <v>2224.0166666666669</v>
      </c>
      <c r="E123" s="38">
        <v>2199.0333333333338</v>
      </c>
      <c r="F123" s="38">
        <v>2177.0166666666669</v>
      </c>
      <c r="G123" s="38">
        <v>2152.0333333333338</v>
      </c>
      <c r="H123" s="38">
        <v>2246.0333333333338</v>
      </c>
      <c r="I123" s="38">
        <v>2271.0166666666664</v>
      </c>
      <c r="J123" s="38">
        <v>2293.0333333333338</v>
      </c>
      <c r="K123" s="31">
        <v>2249</v>
      </c>
      <c r="L123" s="31">
        <v>2202</v>
      </c>
      <c r="M123" s="31">
        <v>1.2428900000000001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407.4</v>
      </c>
      <c r="D124" s="38">
        <v>409.40000000000003</v>
      </c>
      <c r="E124" s="38">
        <v>403.30000000000007</v>
      </c>
      <c r="F124" s="38">
        <v>399.20000000000005</v>
      </c>
      <c r="G124" s="38">
        <v>393.10000000000008</v>
      </c>
      <c r="H124" s="38">
        <v>413.50000000000006</v>
      </c>
      <c r="I124" s="38">
        <v>419.60000000000008</v>
      </c>
      <c r="J124" s="38">
        <v>423.70000000000005</v>
      </c>
      <c r="K124" s="31">
        <v>415.5</v>
      </c>
      <c r="L124" s="31">
        <v>405.3</v>
      </c>
      <c r="M124" s="31">
        <v>13.038819999999999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454.85</v>
      </c>
      <c r="D125" s="38">
        <v>454.84999999999997</v>
      </c>
      <c r="E125" s="38">
        <v>450.79999999999995</v>
      </c>
      <c r="F125" s="38">
        <v>446.75</v>
      </c>
      <c r="G125" s="38">
        <v>442.7</v>
      </c>
      <c r="H125" s="38">
        <v>458.89999999999992</v>
      </c>
      <c r="I125" s="38">
        <v>462.95</v>
      </c>
      <c r="J125" s="38">
        <v>466.99999999999989</v>
      </c>
      <c r="K125" s="31">
        <v>458.9</v>
      </c>
      <c r="L125" s="31">
        <v>450.8</v>
      </c>
      <c r="M125" s="31">
        <v>15.7164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679.05</v>
      </c>
      <c r="D126" s="38">
        <v>679.96666666666658</v>
      </c>
      <c r="E126" s="38">
        <v>675.03333333333319</v>
      </c>
      <c r="F126" s="38">
        <v>671.01666666666665</v>
      </c>
      <c r="G126" s="38">
        <v>666.08333333333326</v>
      </c>
      <c r="H126" s="38">
        <v>683.98333333333312</v>
      </c>
      <c r="I126" s="38">
        <v>688.91666666666652</v>
      </c>
      <c r="J126" s="38">
        <v>692.93333333333305</v>
      </c>
      <c r="K126" s="31">
        <v>684.9</v>
      </c>
      <c r="L126" s="31">
        <v>675.95</v>
      </c>
      <c r="M126" s="31">
        <v>15.924469999999999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2894.2</v>
      </c>
      <c r="D127" s="38">
        <v>2903.4166666666665</v>
      </c>
      <c r="E127" s="38">
        <v>2880.833333333333</v>
      </c>
      <c r="F127" s="38">
        <v>2867.4666666666667</v>
      </c>
      <c r="G127" s="38">
        <v>2844.8833333333332</v>
      </c>
      <c r="H127" s="38">
        <v>2916.7833333333328</v>
      </c>
      <c r="I127" s="38">
        <v>2939.3666666666659</v>
      </c>
      <c r="J127" s="38">
        <v>2952.7333333333327</v>
      </c>
      <c r="K127" s="31">
        <v>2926</v>
      </c>
      <c r="L127" s="31">
        <v>2890.05</v>
      </c>
      <c r="M127" s="31">
        <v>15.458030000000001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5508.65</v>
      </c>
      <c r="D128" s="38">
        <v>5498.9833333333336</v>
      </c>
      <c r="E128" s="38">
        <v>5476.9666666666672</v>
      </c>
      <c r="F128" s="38">
        <v>5445.2833333333338</v>
      </c>
      <c r="G128" s="38">
        <v>5423.2666666666673</v>
      </c>
      <c r="H128" s="38">
        <v>5530.666666666667</v>
      </c>
      <c r="I128" s="38">
        <v>5552.6833333333334</v>
      </c>
      <c r="J128" s="38">
        <v>5584.3666666666668</v>
      </c>
      <c r="K128" s="31">
        <v>5521</v>
      </c>
      <c r="L128" s="31">
        <v>5467.3</v>
      </c>
      <c r="M128" s="31">
        <v>2.3945599999999998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4655.05</v>
      </c>
      <c r="D129" s="38">
        <v>4661.333333333333</v>
      </c>
      <c r="E129" s="38">
        <v>4623.7166666666662</v>
      </c>
      <c r="F129" s="38">
        <v>4592.3833333333332</v>
      </c>
      <c r="G129" s="38">
        <v>4554.7666666666664</v>
      </c>
      <c r="H129" s="38">
        <v>4692.6666666666661</v>
      </c>
      <c r="I129" s="38">
        <v>4730.2833333333328</v>
      </c>
      <c r="J129" s="38">
        <v>4761.6166666666659</v>
      </c>
      <c r="K129" s="31">
        <v>4698.95</v>
      </c>
      <c r="L129" s="31">
        <v>4630</v>
      </c>
      <c r="M129" s="31">
        <v>0.98719999999999997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1126.5</v>
      </c>
      <c r="D130" s="38">
        <v>1127.7833333333335</v>
      </c>
      <c r="E130" s="38">
        <v>1120.666666666667</v>
      </c>
      <c r="F130" s="38">
        <v>1114.8333333333335</v>
      </c>
      <c r="G130" s="38">
        <v>1107.7166666666669</v>
      </c>
      <c r="H130" s="38">
        <v>1133.616666666667</v>
      </c>
      <c r="I130" s="38">
        <v>1140.7333333333333</v>
      </c>
      <c r="J130" s="38">
        <v>1146.5666666666671</v>
      </c>
      <c r="K130" s="31">
        <v>1134.9000000000001</v>
      </c>
      <c r="L130" s="31">
        <v>1121.95</v>
      </c>
      <c r="M130" s="31">
        <v>12.635429999999999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1582.1</v>
      </c>
      <c r="D131" s="38">
        <v>1578.3666666666668</v>
      </c>
      <c r="E131" s="38">
        <v>1567.7333333333336</v>
      </c>
      <c r="F131" s="38">
        <v>1553.3666666666668</v>
      </c>
      <c r="G131" s="38">
        <v>1542.7333333333336</v>
      </c>
      <c r="H131" s="38">
        <v>1592.7333333333336</v>
      </c>
      <c r="I131" s="38">
        <v>1603.3666666666668</v>
      </c>
      <c r="J131" s="38">
        <v>1617.7333333333336</v>
      </c>
      <c r="K131" s="31">
        <v>1589</v>
      </c>
      <c r="L131" s="31">
        <v>1564</v>
      </c>
      <c r="M131" s="31">
        <v>19.2195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302.85000000000002</v>
      </c>
      <c r="D132" s="38">
        <v>303.21666666666664</v>
      </c>
      <c r="E132" s="38">
        <v>300.73333333333329</v>
      </c>
      <c r="F132" s="38">
        <v>298.61666666666667</v>
      </c>
      <c r="G132" s="38">
        <v>296.13333333333333</v>
      </c>
      <c r="H132" s="38">
        <v>305.33333333333326</v>
      </c>
      <c r="I132" s="38">
        <v>307.81666666666661</v>
      </c>
      <c r="J132" s="38">
        <v>309.93333333333322</v>
      </c>
      <c r="K132" s="31">
        <v>305.7</v>
      </c>
      <c r="L132" s="31">
        <v>301.10000000000002</v>
      </c>
      <c r="M132" s="31">
        <v>17.30978</v>
      </c>
      <c r="N132" s="1"/>
      <c r="O132" s="1"/>
    </row>
    <row r="133" spans="1:15" ht="12.75" customHeight="1">
      <c r="A133" s="56">
        <v>124</v>
      </c>
      <c r="B133" s="58" t="s">
        <v>867</v>
      </c>
      <c r="C133" s="31">
        <v>1770.5</v>
      </c>
      <c r="D133" s="38">
        <v>1771.8500000000001</v>
      </c>
      <c r="E133" s="38">
        <v>1750.7000000000003</v>
      </c>
      <c r="F133" s="38">
        <v>1730.9</v>
      </c>
      <c r="G133" s="38">
        <v>1709.7500000000002</v>
      </c>
      <c r="H133" s="38">
        <v>1791.6500000000003</v>
      </c>
      <c r="I133" s="38">
        <v>1812.8000000000004</v>
      </c>
      <c r="J133" s="38">
        <v>1832.6000000000004</v>
      </c>
      <c r="K133" s="31">
        <v>1793</v>
      </c>
      <c r="L133" s="31">
        <v>1752.05</v>
      </c>
      <c r="M133" s="31">
        <v>1.3609500000000001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584.45000000000005</v>
      </c>
      <c r="D134" s="38">
        <v>585.93333333333339</v>
      </c>
      <c r="E134" s="38">
        <v>580.11666666666679</v>
      </c>
      <c r="F134" s="38">
        <v>575.78333333333342</v>
      </c>
      <c r="G134" s="38">
        <v>569.96666666666681</v>
      </c>
      <c r="H134" s="38">
        <v>590.26666666666677</v>
      </c>
      <c r="I134" s="38">
        <v>596.08333333333337</v>
      </c>
      <c r="J134" s="38">
        <v>600.41666666666674</v>
      </c>
      <c r="K134" s="31">
        <v>591.75</v>
      </c>
      <c r="L134" s="31">
        <v>581.6</v>
      </c>
      <c r="M134" s="31">
        <v>12.121460000000001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10533.85</v>
      </c>
      <c r="D135" s="38">
        <v>10475.949999999999</v>
      </c>
      <c r="E135" s="38">
        <v>10401.899999999998</v>
      </c>
      <c r="F135" s="38">
        <v>10269.949999999999</v>
      </c>
      <c r="G135" s="38">
        <v>10195.899999999998</v>
      </c>
      <c r="H135" s="38">
        <v>10607.899999999998</v>
      </c>
      <c r="I135" s="38">
        <v>10681.949999999997</v>
      </c>
      <c r="J135" s="38">
        <v>10813.899999999998</v>
      </c>
      <c r="K135" s="31">
        <v>10550</v>
      </c>
      <c r="L135" s="31">
        <v>10344</v>
      </c>
      <c r="M135" s="31">
        <v>5.9805000000000001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622.15</v>
      </c>
      <c r="D136" s="38">
        <v>616.7166666666667</v>
      </c>
      <c r="E136" s="38">
        <v>608.43333333333339</v>
      </c>
      <c r="F136" s="38">
        <v>594.7166666666667</v>
      </c>
      <c r="G136" s="38">
        <v>586.43333333333339</v>
      </c>
      <c r="H136" s="38">
        <v>630.43333333333339</v>
      </c>
      <c r="I136" s="38">
        <v>638.7166666666667</v>
      </c>
      <c r="J136" s="38">
        <v>652.43333333333339</v>
      </c>
      <c r="K136" s="31">
        <v>625</v>
      </c>
      <c r="L136" s="31">
        <v>603</v>
      </c>
      <c r="M136" s="31">
        <v>14.379659999999999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1067.1500000000001</v>
      </c>
      <c r="D137" s="38">
        <v>1064.9166666666667</v>
      </c>
      <c r="E137" s="38">
        <v>1056.9833333333336</v>
      </c>
      <c r="F137" s="38">
        <v>1046.8166666666668</v>
      </c>
      <c r="G137" s="38">
        <v>1038.8833333333337</v>
      </c>
      <c r="H137" s="38">
        <v>1075.0833333333335</v>
      </c>
      <c r="I137" s="38">
        <v>1083.0166666666664</v>
      </c>
      <c r="J137" s="38">
        <v>1093.1833333333334</v>
      </c>
      <c r="K137" s="31">
        <v>1072.8499999999999</v>
      </c>
      <c r="L137" s="31">
        <v>1054.75</v>
      </c>
      <c r="M137" s="31">
        <v>9.3252500000000005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954.3</v>
      </c>
      <c r="D138" s="38">
        <v>950.93333333333339</v>
      </c>
      <c r="E138" s="38">
        <v>940.86666666666679</v>
      </c>
      <c r="F138" s="38">
        <v>927.43333333333339</v>
      </c>
      <c r="G138" s="38">
        <v>917.36666666666679</v>
      </c>
      <c r="H138" s="38">
        <v>964.36666666666679</v>
      </c>
      <c r="I138" s="38">
        <v>974.43333333333339</v>
      </c>
      <c r="J138" s="38">
        <v>987.86666666666679</v>
      </c>
      <c r="K138" s="31">
        <v>961</v>
      </c>
      <c r="L138" s="31">
        <v>937.5</v>
      </c>
      <c r="M138" s="31">
        <v>6.5540000000000003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101.1</v>
      </c>
      <c r="D139" s="38">
        <v>100.78333333333335</v>
      </c>
      <c r="E139" s="38">
        <v>100.16666666666669</v>
      </c>
      <c r="F139" s="38">
        <v>99.233333333333334</v>
      </c>
      <c r="G139" s="38">
        <v>98.616666666666674</v>
      </c>
      <c r="H139" s="38">
        <v>101.7166666666667</v>
      </c>
      <c r="I139" s="38">
        <v>102.33333333333334</v>
      </c>
      <c r="J139" s="38">
        <v>103.26666666666671</v>
      </c>
      <c r="K139" s="31">
        <v>101.4</v>
      </c>
      <c r="L139" s="31">
        <v>99.85</v>
      </c>
      <c r="M139" s="31">
        <v>111.07778999999999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2476.4499999999998</v>
      </c>
      <c r="D140" s="38">
        <v>2474.4</v>
      </c>
      <c r="E140" s="38">
        <v>2458.9</v>
      </c>
      <c r="F140" s="38">
        <v>2441.35</v>
      </c>
      <c r="G140" s="38">
        <v>2425.85</v>
      </c>
      <c r="H140" s="38">
        <v>2491.9500000000003</v>
      </c>
      <c r="I140" s="38">
        <v>2507.4500000000003</v>
      </c>
      <c r="J140" s="38">
        <v>2525.0000000000005</v>
      </c>
      <c r="K140" s="31">
        <v>2489.9</v>
      </c>
      <c r="L140" s="31">
        <v>2456.85</v>
      </c>
      <c r="M140" s="31">
        <v>1.4755799999999999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109440.45</v>
      </c>
      <c r="D141" s="38">
        <v>109398.48333333334</v>
      </c>
      <c r="E141" s="38">
        <v>108946.96666666667</v>
      </c>
      <c r="F141" s="38">
        <v>108453.48333333334</v>
      </c>
      <c r="G141" s="38">
        <v>108001.96666666667</v>
      </c>
      <c r="H141" s="38">
        <v>109891.96666666667</v>
      </c>
      <c r="I141" s="38">
        <v>110343.48333333334</v>
      </c>
      <c r="J141" s="38">
        <v>110836.96666666667</v>
      </c>
      <c r="K141" s="31">
        <v>109850</v>
      </c>
      <c r="L141" s="31">
        <v>108905</v>
      </c>
      <c r="M141" s="31">
        <v>3.8710000000000001E-2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66.95</v>
      </c>
      <c r="D142" s="38">
        <v>66.849999999999994</v>
      </c>
      <c r="E142" s="38">
        <v>66.199999999999989</v>
      </c>
      <c r="F142" s="38">
        <v>65.449999999999989</v>
      </c>
      <c r="G142" s="38">
        <v>64.799999999999983</v>
      </c>
      <c r="H142" s="38">
        <v>67.599999999999994</v>
      </c>
      <c r="I142" s="38">
        <v>68.25</v>
      </c>
      <c r="J142" s="38">
        <v>69</v>
      </c>
      <c r="K142" s="31">
        <v>67.5</v>
      </c>
      <c r="L142" s="31">
        <v>66.099999999999994</v>
      </c>
      <c r="M142" s="31">
        <v>62.342309999999998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1296.55</v>
      </c>
      <c r="D143" s="38">
        <v>1292.9166666666667</v>
      </c>
      <c r="E143" s="38">
        <v>1285.8333333333335</v>
      </c>
      <c r="F143" s="38">
        <v>1275.1166666666668</v>
      </c>
      <c r="G143" s="38">
        <v>1268.0333333333335</v>
      </c>
      <c r="H143" s="38">
        <v>1303.6333333333334</v>
      </c>
      <c r="I143" s="38">
        <v>1310.7166666666669</v>
      </c>
      <c r="J143" s="38">
        <v>1321.4333333333334</v>
      </c>
      <c r="K143" s="31">
        <v>1300</v>
      </c>
      <c r="L143" s="31">
        <v>1282.2</v>
      </c>
      <c r="M143" s="31">
        <v>1.7221500000000001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4509.45</v>
      </c>
      <c r="D144" s="38">
        <v>4516.5333333333338</v>
      </c>
      <c r="E144" s="38">
        <v>4454.2666666666673</v>
      </c>
      <c r="F144" s="38">
        <v>4399.0833333333339</v>
      </c>
      <c r="G144" s="38">
        <v>4336.8166666666675</v>
      </c>
      <c r="H144" s="38">
        <v>4571.7166666666672</v>
      </c>
      <c r="I144" s="38">
        <v>4633.9833333333336</v>
      </c>
      <c r="J144" s="38">
        <v>4689.166666666667</v>
      </c>
      <c r="K144" s="31">
        <v>4578.8</v>
      </c>
      <c r="L144" s="31">
        <v>4461.3500000000004</v>
      </c>
      <c r="M144" s="31">
        <v>2.1537999999999999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4685.05</v>
      </c>
      <c r="D145" s="38">
        <v>4677.75</v>
      </c>
      <c r="E145" s="38">
        <v>4646.5</v>
      </c>
      <c r="F145" s="38">
        <v>4607.95</v>
      </c>
      <c r="G145" s="38">
        <v>4576.7</v>
      </c>
      <c r="H145" s="38">
        <v>4716.3</v>
      </c>
      <c r="I145" s="38">
        <v>4747.55</v>
      </c>
      <c r="J145" s="38">
        <v>4786.1000000000004</v>
      </c>
      <c r="K145" s="31">
        <v>4709</v>
      </c>
      <c r="L145" s="31">
        <v>4639.2</v>
      </c>
      <c r="M145" s="31">
        <v>0.84624999999999995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22127.05</v>
      </c>
      <c r="D146" s="38">
        <v>22066.799999999999</v>
      </c>
      <c r="E146" s="38">
        <v>21933.649999999998</v>
      </c>
      <c r="F146" s="38">
        <v>21740.25</v>
      </c>
      <c r="G146" s="38">
        <v>21607.1</v>
      </c>
      <c r="H146" s="38">
        <v>22260.199999999997</v>
      </c>
      <c r="I146" s="38">
        <v>22393.35</v>
      </c>
      <c r="J146" s="38">
        <v>22586.749999999996</v>
      </c>
      <c r="K146" s="31">
        <v>22199.95</v>
      </c>
      <c r="L146" s="31">
        <v>21873.4</v>
      </c>
      <c r="M146" s="31">
        <v>0.46977000000000002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54.7</v>
      </c>
      <c r="D147" s="38">
        <v>54.083333333333336</v>
      </c>
      <c r="E147" s="38">
        <v>53.166666666666671</v>
      </c>
      <c r="F147" s="38">
        <v>51.633333333333333</v>
      </c>
      <c r="G147" s="38">
        <v>50.716666666666669</v>
      </c>
      <c r="H147" s="38">
        <v>55.616666666666674</v>
      </c>
      <c r="I147" s="38">
        <v>56.533333333333346</v>
      </c>
      <c r="J147" s="38">
        <v>58.066666666666677</v>
      </c>
      <c r="K147" s="31">
        <v>55</v>
      </c>
      <c r="L147" s="31">
        <v>52.55</v>
      </c>
      <c r="M147" s="31">
        <v>1113.72704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144.5</v>
      </c>
      <c r="D148" s="38">
        <v>144.25</v>
      </c>
      <c r="E148" s="38">
        <v>141.75</v>
      </c>
      <c r="F148" s="38">
        <v>139</v>
      </c>
      <c r="G148" s="38">
        <v>136.5</v>
      </c>
      <c r="H148" s="38">
        <v>147</v>
      </c>
      <c r="I148" s="38">
        <v>149.5</v>
      </c>
      <c r="J148" s="38">
        <v>152.25</v>
      </c>
      <c r="K148" s="31">
        <v>146.75</v>
      </c>
      <c r="L148" s="31">
        <v>141.5</v>
      </c>
      <c r="M148" s="31">
        <v>180.309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243.1</v>
      </c>
      <c r="D149" s="38">
        <v>241.71666666666667</v>
      </c>
      <c r="E149" s="38">
        <v>239.53333333333333</v>
      </c>
      <c r="F149" s="38">
        <v>235.96666666666667</v>
      </c>
      <c r="G149" s="38">
        <v>233.78333333333333</v>
      </c>
      <c r="H149" s="38">
        <v>245.28333333333333</v>
      </c>
      <c r="I149" s="38">
        <v>247.46666666666667</v>
      </c>
      <c r="J149" s="38">
        <v>251.03333333333333</v>
      </c>
      <c r="K149" s="31">
        <v>243.9</v>
      </c>
      <c r="L149" s="31">
        <v>238.15</v>
      </c>
      <c r="M149" s="31">
        <v>224.93483000000001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146.55000000000001</v>
      </c>
      <c r="D150" s="38">
        <v>146.08333333333334</v>
      </c>
      <c r="E150" s="38">
        <v>144.01666666666668</v>
      </c>
      <c r="F150" s="38">
        <v>141.48333333333335</v>
      </c>
      <c r="G150" s="38">
        <v>139.41666666666669</v>
      </c>
      <c r="H150" s="38">
        <v>148.61666666666667</v>
      </c>
      <c r="I150" s="38">
        <v>150.68333333333334</v>
      </c>
      <c r="J150" s="38">
        <v>153.21666666666667</v>
      </c>
      <c r="K150" s="31">
        <v>148.15</v>
      </c>
      <c r="L150" s="31">
        <v>143.55000000000001</v>
      </c>
      <c r="M150" s="31">
        <v>40.366619999999998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1196.6500000000001</v>
      </c>
      <c r="D151" s="38">
        <v>1192.9333333333334</v>
      </c>
      <c r="E151" s="38">
        <v>1178.9666666666667</v>
      </c>
      <c r="F151" s="38">
        <v>1161.2833333333333</v>
      </c>
      <c r="G151" s="38">
        <v>1147.3166666666666</v>
      </c>
      <c r="H151" s="38">
        <v>1210.6166666666668</v>
      </c>
      <c r="I151" s="38">
        <v>1224.5833333333335</v>
      </c>
      <c r="J151" s="38">
        <v>1242.2666666666669</v>
      </c>
      <c r="K151" s="31">
        <v>1206.9000000000001</v>
      </c>
      <c r="L151" s="31">
        <v>1175.25</v>
      </c>
      <c r="M151" s="31">
        <v>5.6582100000000004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4396.55</v>
      </c>
      <c r="D152" s="38">
        <v>4424.2833333333338</v>
      </c>
      <c r="E152" s="38">
        <v>4320.1166666666677</v>
      </c>
      <c r="F152" s="38">
        <v>4243.6833333333343</v>
      </c>
      <c r="G152" s="38">
        <v>4139.5166666666682</v>
      </c>
      <c r="H152" s="38">
        <v>4500.7166666666672</v>
      </c>
      <c r="I152" s="38">
        <v>4604.8833333333332</v>
      </c>
      <c r="J152" s="38">
        <v>4681.3166666666666</v>
      </c>
      <c r="K152" s="31">
        <v>4528.45</v>
      </c>
      <c r="L152" s="31">
        <v>4347.8500000000004</v>
      </c>
      <c r="M152" s="31">
        <v>2.2137099999999998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281.35000000000002</v>
      </c>
      <c r="D153" s="38">
        <v>283.88333333333338</v>
      </c>
      <c r="E153" s="38">
        <v>277.96666666666675</v>
      </c>
      <c r="F153" s="38">
        <v>274.58333333333337</v>
      </c>
      <c r="G153" s="38">
        <v>268.66666666666674</v>
      </c>
      <c r="H153" s="38">
        <v>287.26666666666677</v>
      </c>
      <c r="I153" s="38">
        <v>293.18333333333339</v>
      </c>
      <c r="J153" s="38">
        <v>296.56666666666678</v>
      </c>
      <c r="K153" s="31">
        <v>289.8</v>
      </c>
      <c r="L153" s="31">
        <v>280.5</v>
      </c>
      <c r="M153" s="31">
        <v>22.46059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183.4</v>
      </c>
      <c r="D154" s="38">
        <v>183.88333333333335</v>
      </c>
      <c r="E154" s="38">
        <v>181.81666666666672</v>
      </c>
      <c r="F154" s="38">
        <v>180.23333333333338</v>
      </c>
      <c r="G154" s="38">
        <v>178.16666666666674</v>
      </c>
      <c r="H154" s="38">
        <v>185.4666666666667</v>
      </c>
      <c r="I154" s="38">
        <v>187.53333333333336</v>
      </c>
      <c r="J154" s="38">
        <v>189.11666666666667</v>
      </c>
      <c r="K154" s="31">
        <v>185.95</v>
      </c>
      <c r="L154" s="31">
        <v>182.3</v>
      </c>
      <c r="M154" s="31">
        <v>108.45871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41692.550000000003</v>
      </c>
      <c r="D155" s="38">
        <v>41808.316666666673</v>
      </c>
      <c r="E155" s="38">
        <v>41426.633333333346</v>
      </c>
      <c r="F155" s="38">
        <v>41160.716666666674</v>
      </c>
      <c r="G155" s="38">
        <v>40779.033333333347</v>
      </c>
      <c r="H155" s="38">
        <v>42074.233333333344</v>
      </c>
      <c r="I155" s="38">
        <v>42455.916666666679</v>
      </c>
      <c r="J155" s="38">
        <v>42721.833333333343</v>
      </c>
      <c r="K155" s="31">
        <v>42190</v>
      </c>
      <c r="L155" s="31">
        <v>41542.400000000001</v>
      </c>
      <c r="M155" s="31">
        <v>0.33090999999999998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1310.4000000000001</v>
      </c>
      <c r="D156" s="38">
        <v>1307.1333333333334</v>
      </c>
      <c r="E156" s="38">
        <v>1293.2666666666669</v>
      </c>
      <c r="F156" s="38">
        <v>1276.1333333333334</v>
      </c>
      <c r="G156" s="38">
        <v>1262.2666666666669</v>
      </c>
      <c r="H156" s="38">
        <v>1324.2666666666669</v>
      </c>
      <c r="I156" s="38">
        <v>1338.1333333333332</v>
      </c>
      <c r="J156" s="38">
        <v>1355.2666666666669</v>
      </c>
      <c r="K156" s="31">
        <v>1321</v>
      </c>
      <c r="L156" s="31">
        <v>1290</v>
      </c>
      <c r="M156" s="31">
        <v>8.8993500000000001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904.4</v>
      </c>
      <c r="D157" s="38">
        <v>907.13333333333333</v>
      </c>
      <c r="E157" s="38">
        <v>893.26666666666665</v>
      </c>
      <c r="F157" s="38">
        <v>882.13333333333333</v>
      </c>
      <c r="G157" s="38">
        <v>868.26666666666665</v>
      </c>
      <c r="H157" s="38">
        <v>918.26666666666665</v>
      </c>
      <c r="I157" s="38">
        <v>932.13333333333321</v>
      </c>
      <c r="J157" s="38">
        <v>943.26666666666665</v>
      </c>
      <c r="K157" s="31">
        <v>921</v>
      </c>
      <c r="L157" s="31">
        <v>896</v>
      </c>
      <c r="M157" s="31">
        <v>21.989439999999998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1127.2</v>
      </c>
      <c r="D158" s="38">
        <v>1117.4166666666667</v>
      </c>
      <c r="E158" s="38">
        <v>1094.8833333333334</v>
      </c>
      <c r="F158" s="38">
        <v>1062.5666666666666</v>
      </c>
      <c r="G158" s="38">
        <v>1040.0333333333333</v>
      </c>
      <c r="H158" s="38">
        <v>1149.7333333333336</v>
      </c>
      <c r="I158" s="38">
        <v>1172.2666666666669</v>
      </c>
      <c r="J158" s="38">
        <v>1204.5833333333337</v>
      </c>
      <c r="K158" s="31">
        <v>1139.95</v>
      </c>
      <c r="L158" s="31">
        <v>1085.0999999999999</v>
      </c>
      <c r="M158" s="31">
        <v>20.015509999999999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5936.15</v>
      </c>
      <c r="D159" s="38">
        <v>5962.05</v>
      </c>
      <c r="E159" s="38">
        <v>5889.1</v>
      </c>
      <c r="F159" s="38">
        <v>5842.05</v>
      </c>
      <c r="G159" s="38">
        <v>5769.1</v>
      </c>
      <c r="H159" s="38">
        <v>6009.1</v>
      </c>
      <c r="I159" s="38">
        <v>6082.0499999999993</v>
      </c>
      <c r="J159" s="38">
        <v>6129.1</v>
      </c>
      <c r="K159" s="31">
        <v>6035</v>
      </c>
      <c r="L159" s="31">
        <v>5915</v>
      </c>
      <c r="M159" s="31">
        <v>4.2347299999999999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249.1</v>
      </c>
      <c r="D160" s="38">
        <v>250.26666666666665</v>
      </c>
      <c r="E160" s="38">
        <v>246.1333333333333</v>
      </c>
      <c r="F160" s="38">
        <v>243.16666666666666</v>
      </c>
      <c r="G160" s="38">
        <v>239.0333333333333</v>
      </c>
      <c r="H160" s="38">
        <v>253.23333333333329</v>
      </c>
      <c r="I160" s="38">
        <v>257.36666666666662</v>
      </c>
      <c r="J160" s="38">
        <v>260.33333333333326</v>
      </c>
      <c r="K160" s="31">
        <v>254.4</v>
      </c>
      <c r="L160" s="31">
        <v>247.3</v>
      </c>
      <c r="M160" s="31">
        <v>22.108039999999999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306.2</v>
      </c>
      <c r="D161" s="38">
        <v>307.63333333333327</v>
      </c>
      <c r="E161" s="38">
        <v>301.36666666666656</v>
      </c>
      <c r="F161" s="38">
        <v>296.5333333333333</v>
      </c>
      <c r="G161" s="38">
        <v>290.26666666666659</v>
      </c>
      <c r="H161" s="38">
        <v>312.46666666666653</v>
      </c>
      <c r="I161" s="38">
        <v>318.73333333333329</v>
      </c>
      <c r="J161" s="38">
        <v>323.56666666666649</v>
      </c>
      <c r="K161" s="31">
        <v>313.89999999999998</v>
      </c>
      <c r="L161" s="31">
        <v>302.8</v>
      </c>
      <c r="M161" s="31">
        <v>260.22897999999998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17339.900000000001</v>
      </c>
      <c r="D162" s="38">
        <v>17260.3</v>
      </c>
      <c r="E162" s="38">
        <v>17130.599999999999</v>
      </c>
      <c r="F162" s="38">
        <v>16921.3</v>
      </c>
      <c r="G162" s="38">
        <v>16791.599999999999</v>
      </c>
      <c r="H162" s="38">
        <v>17469.599999999999</v>
      </c>
      <c r="I162" s="38">
        <v>17599.300000000003</v>
      </c>
      <c r="J162" s="38">
        <v>17808.599999999999</v>
      </c>
      <c r="K162" s="31">
        <v>17390</v>
      </c>
      <c r="L162" s="31">
        <v>17051</v>
      </c>
      <c r="M162" s="31">
        <v>4.9570000000000003E-2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2523.75</v>
      </c>
      <c r="D163" s="38">
        <v>2517.25</v>
      </c>
      <c r="E163" s="38">
        <v>2506.5</v>
      </c>
      <c r="F163" s="38">
        <v>2489.25</v>
      </c>
      <c r="G163" s="38">
        <v>2478.5</v>
      </c>
      <c r="H163" s="38">
        <v>2534.5</v>
      </c>
      <c r="I163" s="38">
        <v>2545.25</v>
      </c>
      <c r="J163" s="38">
        <v>2562.5</v>
      </c>
      <c r="K163" s="31">
        <v>2528</v>
      </c>
      <c r="L163" s="31">
        <v>2500</v>
      </c>
      <c r="M163" s="31">
        <v>4.1962400000000004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3677.7</v>
      </c>
      <c r="D164" s="38">
        <v>3669.2666666666664</v>
      </c>
      <c r="E164" s="38">
        <v>3650.4333333333329</v>
      </c>
      <c r="F164" s="38">
        <v>3623.1666666666665</v>
      </c>
      <c r="G164" s="38">
        <v>3604.333333333333</v>
      </c>
      <c r="H164" s="38">
        <v>3696.5333333333328</v>
      </c>
      <c r="I164" s="38">
        <v>3715.3666666666668</v>
      </c>
      <c r="J164" s="38">
        <v>3742.6333333333328</v>
      </c>
      <c r="K164" s="31">
        <v>3688.1</v>
      </c>
      <c r="L164" s="31">
        <v>3642</v>
      </c>
      <c r="M164" s="31">
        <v>2.0196700000000001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69.150000000000006</v>
      </c>
      <c r="D165" s="38">
        <v>68.55</v>
      </c>
      <c r="E165" s="38">
        <v>67.599999999999994</v>
      </c>
      <c r="F165" s="38">
        <v>66.05</v>
      </c>
      <c r="G165" s="38">
        <v>65.099999999999994</v>
      </c>
      <c r="H165" s="38">
        <v>70.099999999999994</v>
      </c>
      <c r="I165" s="38">
        <v>71.050000000000011</v>
      </c>
      <c r="J165" s="38">
        <v>72.599999999999994</v>
      </c>
      <c r="K165" s="31">
        <v>69.5</v>
      </c>
      <c r="L165" s="31">
        <v>67</v>
      </c>
      <c r="M165" s="31">
        <v>970.21496999999999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796.2</v>
      </c>
      <c r="D166" s="38">
        <v>797.69999999999993</v>
      </c>
      <c r="E166" s="38">
        <v>780.49999999999989</v>
      </c>
      <c r="F166" s="38">
        <v>764.8</v>
      </c>
      <c r="G166" s="38">
        <v>747.59999999999991</v>
      </c>
      <c r="H166" s="38">
        <v>813.39999999999986</v>
      </c>
      <c r="I166" s="38">
        <v>830.59999999999991</v>
      </c>
      <c r="J166" s="38">
        <v>846.29999999999984</v>
      </c>
      <c r="K166" s="31">
        <v>814.9</v>
      </c>
      <c r="L166" s="31">
        <v>782</v>
      </c>
      <c r="M166" s="31">
        <v>7.2716500000000002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5147.95</v>
      </c>
      <c r="D167" s="38">
        <v>5165.6166666666659</v>
      </c>
      <c r="E167" s="38">
        <v>5109.5333333333319</v>
      </c>
      <c r="F167" s="38">
        <v>5071.1166666666659</v>
      </c>
      <c r="G167" s="38">
        <v>5015.0333333333319</v>
      </c>
      <c r="H167" s="38">
        <v>5204.0333333333319</v>
      </c>
      <c r="I167" s="38">
        <v>5260.1166666666659</v>
      </c>
      <c r="J167" s="38">
        <v>5298.5333333333319</v>
      </c>
      <c r="K167" s="31">
        <v>5221.7</v>
      </c>
      <c r="L167" s="31">
        <v>5127.2</v>
      </c>
      <c r="M167" s="31">
        <v>3.9840900000000001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394.05</v>
      </c>
      <c r="D168" s="38">
        <v>394.76666666666671</v>
      </c>
      <c r="E168" s="38">
        <v>390.13333333333344</v>
      </c>
      <c r="F168" s="38">
        <v>386.21666666666675</v>
      </c>
      <c r="G168" s="38">
        <v>381.58333333333348</v>
      </c>
      <c r="H168" s="38">
        <v>398.68333333333339</v>
      </c>
      <c r="I168" s="38">
        <v>403.31666666666672</v>
      </c>
      <c r="J168" s="38">
        <v>407.23333333333335</v>
      </c>
      <c r="K168" s="31">
        <v>399.4</v>
      </c>
      <c r="L168" s="31">
        <v>390.85</v>
      </c>
      <c r="M168" s="31">
        <v>19.085740000000001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264.5</v>
      </c>
      <c r="D169" s="38">
        <v>262.36666666666667</v>
      </c>
      <c r="E169" s="38">
        <v>259.73333333333335</v>
      </c>
      <c r="F169" s="38">
        <v>254.9666666666667</v>
      </c>
      <c r="G169" s="38">
        <v>252.33333333333337</v>
      </c>
      <c r="H169" s="38">
        <v>267.13333333333333</v>
      </c>
      <c r="I169" s="38">
        <v>269.76666666666665</v>
      </c>
      <c r="J169" s="38">
        <v>274.5333333333333</v>
      </c>
      <c r="K169" s="31">
        <v>265</v>
      </c>
      <c r="L169" s="31">
        <v>257.60000000000002</v>
      </c>
      <c r="M169" s="31">
        <v>132.62854999999999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645.4</v>
      </c>
      <c r="D170" s="38">
        <v>648.13333333333333</v>
      </c>
      <c r="E170" s="38">
        <v>638.26666666666665</v>
      </c>
      <c r="F170" s="38">
        <v>631.13333333333333</v>
      </c>
      <c r="G170" s="38">
        <v>621.26666666666665</v>
      </c>
      <c r="H170" s="38">
        <v>655.26666666666665</v>
      </c>
      <c r="I170" s="38">
        <v>665.13333333333321</v>
      </c>
      <c r="J170" s="38">
        <v>672.26666666666665</v>
      </c>
      <c r="K170" s="31">
        <v>658</v>
      </c>
      <c r="L170" s="31">
        <v>641</v>
      </c>
      <c r="M170" s="31">
        <v>2.75081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899.6</v>
      </c>
      <c r="D171" s="38">
        <v>902.81666666666661</v>
      </c>
      <c r="E171" s="38">
        <v>892.98333333333323</v>
      </c>
      <c r="F171" s="38">
        <v>886.36666666666667</v>
      </c>
      <c r="G171" s="38">
        <v>876.5333333333333</v>
      </c>
      <c r="H171" s="38">
        <v>909.43333333333317</v>
      </c>
      <c r="I171" s="38">
        <v>919.26666666666665</v>
      </c>
      <c r="J171" s="38">
        <v>925.8833333333331</v>
      </c>
      <c r="K171" s="31">
        <v>912.65</v>
      </c>
      <c r="L171" s="31">
        <v>896.2</v>
      </c>
      <c r="M171" s="31">
        <v>1.90602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270.45</v>
      </c>
      <c r="D172" s="38">
        <v>274.73333333333335</v>
      </c>
      <c r="E172" s="38">
        <v>264.76666666666671</v>
      </c>
      <c r="F172" s="38">
        <v>259.08333333333337</v>
      </c>
      <c r="G172" s="38">
        <v>249.11666666666673</v>
      </c>
      <c r="H172" s="38">
        <v>280.41666666666669</v>
      </c>
      <c r="I172" s="38">
        <v>290.38333333333338</v>
      </c>
      <c r="J172" s="38">
        <v>296.06666666666666</v>
      </c>
      <c r="K172" s="31">
        <v>284.7</v>
      </c>
      <c r="L172" s="31">
        <v>269.05</v>
      </c>
      <c r="M172" s="31">
        <v>304.79843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2474.6</v>
      </c>
      <c r="D173" s="38">
        <v>2467.8166666666666</v>
      </c>
      <c r="E173" s="38">
        <v>2458.7833333333333</v>
      </c>
      <c r="F173" s="38">
        <v>2442.9666666666667</v>
      </c>
      <c r="G173" s="38">
        <v>2433.9333333333334</v>
      </c>
      <c r="H173" s="38">
        <v>2483.6333333333332</v>
      </c>
      <c r="I173" s="38">
        <v>2492.6666666666661</v>
      </c>
      <c r="J173" s="38">
        <v>2508.4833333333331</v>
      </c>
      <c r="K173" s="31">
        <v>2476.85</v>
      </c>
      <c r="L173" s="31">
        <v>2452</v>
      </c>
      <c r="M173" s="31">
        <v>66.355369999999994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99.95</v>
      </c>
      <c r="D174" s="38">
        <v>99.783333333333346</v>
      </c>
      <c r="E174" s="38">
        <v>98.966666666666697</v>
      </c>
      <c r="F174" s="38">
        <v>97.983333333333348</v>
      </c>
      <c r="G174" s="38">
        <v>97.1666666666667</v>
      </c>
      <c r="H174" s="38">
        <v>100.76666666666669</v>
      </c>
      <c r="I174" s="38">
        <v>101.58333333333333</v>
      </c>
      <c r="J174" s="38">
        <v>102.56666666666669</v>
      </c>
      <c r="K174" s="31">
        <v>100.6</v>
      </c>
      <c r="L174" s="31">
        <v>98.8</v>
      </c>
      <c r="M174" s="31">
        <v>160.85094000000001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851</v>
      </c>
      <c r="D175" s="38">
        <v>849.15</v>
      </c>
      <c r="E175" s="38">
        <v>843.34999999999991</v>
      </c>
      <c r="F175" s="38">
        <v>835.69999999999993</v>
      </c>
      <c r="G175" s="38">
        <v>829.89999999999986</v>
      </c>
      <c r="H175" s="38">
        <v>856.8</v>
      </c>
      <c r="I175" s="38">
        <v>862.59999999999991</v>
      </c>
      <c r="J175" s="38">
        <v>870.25</v>
      </c>
      <c r="K175" s="31">
        <v>854.95</v>
      </c>
      <c r="L175" s="31">
        <v>841.5</v>
      </c>
      <c r="M175" s="31">
        <v>13.047700000000001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1350.15</v>
      </c>
      <c r="D176" s="38">
        <v>1348</v>
      </c>
      <c r="E176" s="38">
        <v>1339.15</v>
      </c>
      <c r="F176" s="38">
        <v>1328.15</v>
      </c>
      <c r="G176" s="38">
        <v>1319.3000000000002</v>
      </c>
      <c r="H176" s="38">
        <v>1359</v>
      </c>
      <c r="I176" s="38">
        <v>1367.85</v>
      </c>
      <c r="J176" s="38">
        <v>1378.85</v>
      </c>
      <c r="K176" s="31">
        <v>1356.85</v>
      </c>
      <c r="L176" s="31">
        <v>1337</v>
      </c>
      <c r="M176" s="31">
        <v>8.4403400000000008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591.70000000000005</v>
      </c>
      <c r="D177" s="38">
        <v>589.7833333333333</v>
      </c>
      <c r="E177" s="38">
        <v>587.26666666666665</v>
      </c>
      <c r="F177" s="38">
        <v>582.83333333333337</v>
      </c>
      <c r="G177" s="38">
        <v>580.31666666666672</v>
      </c>
      <c r="H177" s="38">
        <v>594.21666666666658</v>
      </c>
      <c r="I177" s="38">
        <v>596.73333333333323</v>
      </c>
      <c r="J177" s="38">
        <v>601.16666666666652</v>
      </c>
      <c r="K177" s="31">
        <v>592.29999999999995</v>
      </c>
      <c r="L177" s="31">
        <v>585.35</v>
      </c>
      <c r="M177" s="31">
        <v>109.46134000000001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25797.4</v>
      </c>
      <c r="D178" s="38">
        <v>25853.883333333331</v>
      </c>
      <c r="E178" s="38">
        <v>25653.516666666663</v>
      </c>
      <c r="F178" s="38">
        <v>25509.633333333331</v>
      </c>
      <c r="G178" s="38">
        <v>25309.266666666663</v>
      </c>
      <c r="H178" s="38">
        <v>25997.766666666663</v>
      </c>
      <c r="I178" s="38">
        <v>26198.133333333331</v>
      </c>
      <c r="J178" s="38">
        <v>26342.016666666663</v>
      </c>
      <c r="K178" s="31">
        <v>26054.25</v>
      </c>
      <c r="L178" s="31">
        <v>25710</v>
      </c>
      <c r="M178" s="31">
        <v>0.2082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1957.2</v>
      </c>
      <c r="D179" s="38">
        <v>1955.7166666666665</v>
      </c>
      <c r="E179" s="38">
        <v>1939.633333333333</v>
      </c>
      <c r="F179" s="38">
        <v>1922.0666666666666</v>
      </c>
      <c r="G179" s="38">
        <v>1905.9833333333331</v>
      </c>
      <c r="H179" s="38">
        <v>1973.2833333333328</v>
      </c>
      <c r="I179" s="38">
        <v>1989.3666666666663</v>
      </c>
      <c r="J179" s="38">
        <v>2006.9333333333327</v>
      </c>
      <c r="K179" s="31">
        <v>1971.8</v>
      </c>
      <c r="L179" s="31">
        <v>1938.15</v>
      </c>
      <c r="M179" s="31">
        <v>13.13092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3954.75</v>
      </c>
      <c r="D180" s="38">
        <v>3963.2333333333336</v>
      </c>
      <c r="E180" s="38">
        <v>3926.5666666666671</v>
      </c>
      <c r="F180" s="38">
        <v>3898.3833333333337</v>
      </c>
      <c r="G180" s="38">
        <v>3861.7166666666672</v>
      </c>
      <c r="H180" s="38">
        <v>3991.416666666667</v>
      </c>
      <c r="I180" s="38">
        <v>4028.083333333333</v>
      </c>
      <c r="J180" s="38">
        <v>4056.2666666666669</v>
      </c>
      <c r="K180" s="31">
        <v>3999.9</v>
      </c>
      <c r="L180" s="31">
        <v>3935.05</v>
      </c>
      <c r="M180" s="31">
        <v>3.1157499999999998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605.29999999999995</v>
      </c>
      <c r="D181" s="38">
        <v>600.25</v>
      </c>
      <c r="E181" s="38">
        <v>592.5</v>
      </c>
      <c r="F181" s="38">
        <v>579.70000000000005</v>
      </c>
      <c r="G181" s="38">
        <v>571.95000000000005</v>
      </c>
      <c r="H181" s="38">
        <v>613.04999999999995</v>
      </c>
      <c r="I181" s="38">
        <v>620.79999999999995</v>
      </c>
      <c r="J181" s="38">
        <v>633.59999999999991</v>
      </c>
      <c r="K181" s="31">
        <v>608</v>
      </c>
      <c r="L181" s="31">
        <v>587.45000000000005</v>
      </c>
      <c r="M181" s="31">
        <v>16.457270000000001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2436.8000000000002</v>
      </c>
      <c r="D182" s="38">
        <v>2440.4333333333334</v>
      </c>
      <c r="E182" s="38">
        <v>2421.916666666667</v>
      </c>
      <c r="F182" s="38">
        <v>2407.0333333333338</v>
      </c>
      <c r="G182" s="38">
        <v>2388.5166666666673</v>
      </c>
      <c r="H182" s="38">
        <v>2455.3166666666666</v>
      </c>
      <c r="I182" s="38">
        <v>2473.833333333333</v>
      </c>
      <c r="J182" s="38">
        <v>2488.7166666666662</v>
      </c>
      <c r="K182" s="31">
        <v>2458.9499999999998</v>
      </c>
      <c r="L182" s="31">
        <v>2425.5500000000002</v>
      </c>
      <c r="M182" s="31">
        <v>2.5672100000000002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1136.9000000000001</v>
      </c>
      <c r="D183" s="38">
        <v>1134.2</v>
      </c>
      <c r="E183" s="38">
        <v>1128.4000000000001</v>
      </c>
      <c r="F183" s="38">
        <v>1119.9000000000001</v>
      </c>
      <c r="G183" s="38">
        <v>1114.1000000000001</v>
      </c>
      <c r="H183" s="38">
        <v>1142.7</v>
      </c>
      <c r="I183" s="38">
        <v>1148.4999999999998</v>
      </c>
      <c r="J183" s="38">
        <v>1157</v>
      </c>
      <c r="K183" s="31">
        <v>1140</v>
      </c>
      <c r="L183" s="31">
        <v>1125.7</v>
      </c>
      <c r="M183" s="31">
        <v>20.32253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615.20000000000005</v>
      </c>
      <c r="D184" s="38">
        <v>618.45000000000005</v>
      </c>
      <c r="E184" s="38">
        <v>609.80000000000007</v>
      </c>
      <c r="F184" s="38">
        <v>604.4</v>
      </c>
      <c r="G184" s="38">
        <v>595.75</v>
      </c>
      <c r="H184" s="38">
        <v>623.85000000000014</v>
      </c>
      <c r="I184" s="38">
        <v>632.50000000000023</v>
      </c>
      <c r="J184" s="38">
        <v>637.9000000000002</v>
      </c>
      <c r="K184" s="31">
        <v>627.1</v>
      </c>
      <c r="L184" s="31">
        <v>613.04999999999995</v>
      </c>
      <c r="M184" s="31">
        <v>8.4302200000000003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838.45</v>
      </c>
      <c r="D185" s="38">
        <v>840.31666666666661</v>
      </c>
      <c r="E185" s="38">
        <v>832.63333333333321</v>
      </c>
      <c r="F185" s="38">
        <v>826.81666666666661</v>
      </c>
      <c r="G185" s="38">
        <v>819.13333333333321</v>
      </c>
      <c r="H185" s="38">
        <v>846.13333333333321</v>
      </c>
      <c r="I185" s="38">
        <v>853.81666666666661</v>
      </c>
      <c r="J185" s="38">
        <v>859.63333333333321</v>
      </c>
      <c r="K185" s="31">
        <v>848</v>
      </c>
      <c r="L185" s="31">
        <v>834.5</v>
      </c>
      <c r="M185" s="31">
        <v>6.01471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1085.9000000000001</v>
      </c>
      <c r="D186" s="38">
        <v>1088</v>
      </c>
      <c r="E186" s="38">
        <v>1078</v>
      </c>
      <c r="F186" s="38">
        <v>1070.0999999999999</v>
      </c>
      <c r="G186" s="38">
        <v>1060.0999999999999</v>
      </c>
      <c r="H186" s="38">
        <v>1095.9000000000001</v>
      </c>
      <c r="I186" s="38">
        <v>1105.9000000000001</v>
      </c>
      <c r="J186" s="38">
        <v>1113.8000000000002</v>
      </c>
      <c r="K186" s="31">
        <v>1098</v>
      </c>
      <c r="L186" s="31">
        <v>1080.0999999999999</v>
      </c>
      <c r="M186" s="31">
        <v>5.1123700000000003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1932.75</v>
      </c>
      <c r="D187" s="38">
        <v>1932.05</v>
      </c>
      <c r="E187" s="38">
        <v>1906.75</v>
      </c>
      <c r="F187" s="38">
        <v>1880.75</v>
      </c>
      <c r="G187" s="38">
        <v>1855.45</v>
      </c>
      <c r="H187" s="38">
        <v>1958.05</v>
      </c>
      <c r="I187" s="38">
        <v>1983.3499999999997</v>
      </c>
      <c r="J187" s="38">
        <v>2009.35</v>
      </c>
      <c r="K187" s="31">
        <v>1957.35</v>
      </c>
      <c r="L187" s="31">
        <v>1906.05</v>
      </c>
      <c r="M187" s="31">
        <v>15.58699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862.6</v>
      </c>
      <c r="D188" s="38">
        <v>860.76666666666677</v>
      </c>
      <c r="E188" s="38">
        <v>856.58333333333348</v>
      </c>
      <c r="F188" s="38">
        <v>850.56666666666672</v>
      </c>
      <c r="G188" s="38">
        <v>846.38333333333344</v>
      </c>
      <c r="H188" s="38">
        <v>866.78333333333353</v>
      </c>
      <c r="I188" s="38">
        <v>870.9666666666667</v>
      </c>
      <c r="J188" s="38">
        <v>876.98333333333358</v>
      </c>
      <c r="K188" s="31">
        <v>864.95</v>
      </c>
      <c r="L188" s="31">
        <v>854.75</v>
      </c>
      <c r="M188" s="31">
        <v>10.39583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7402.15</v>
      </c>
      <c r="D189" s="38">
        <v>7399.0333333333328</v>
      </c>
      <c r="E189" s="38">
        <v>7373.1166666666659</v>
      </c>
      <c r="F189" s="38">
        <v>7344.083333333333</v>
      </c>
      <c r="G189" s="38">
        <v>7318.1666666666661</v>
      </c>
      <c r="H189" s="38">
        <v>7428.0666666666657</v>
      </c>
      <c r="I189" s="38">
        <v>7453.9833333333336</v>
      </c>
      <c r="J189" s="38">
        <v>7483.0166666666655</v>
      </c>
      <c r="K189" s="31">
        <v>7424.95</v>
      </c>
      <c r="L189" s="31">
        <v>7370</v>
      </c>
      <c r="M189" s="31">
        <v>1.03972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634.85</v>
      </c>
      <c r="D190" s="38">
        <v>633.58333333333337</v>
      </c>
      <c r="E190" s="38">
        <v>631.76666666666677</v>
      </c>
      <c r="F190" s="38">
        <v>628.68333333333339</v>
      </c>
      <c r="G190" s="38">
        <v>626.86666666666679</v>
      </c>
      <c r="H190" s="38">
        <v>636.66666666666674</v>
      </c>
      <c r="I190" s="38">
        <v>638.48333333333335</v>
      </c>
      <c r="J190" s="38">
        <v>641.56666666666672</v>
      </c>
      <c r="K190" s="31">
        <v>635.4</v>
      </c>
      <c r="L190" s="31">
        <v>630.5</v>
      </c>
      <c r="M190" s="31">
        <v>87.805099999999996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271.89999999999998</v>
      </c>
      <c r="D191" s="38">
        <v>271.68333333333334</v>
      </c>
      <c r="E191" s="38">
        <v>269.36666666666667</v>
      </c>
      <c r="F191" s="38">
        <v>266.83333333333331</v>
      </c>
      <c r="G191" s="38">
        <v>264.51666666666665</v>
      </c>
      <c r="H191" s="38">
        <v>274.2166666666667</v>
      </c>
      <c r="I191" s="38">
        <v>276.53333333333342</v>
      </c>
      <c r="J191" s="38">
        <v>279.06666666666672</v>
      </c>
      <c r="K191" s="31">
        <v>274</v>
      </c>
      <c r="L191" s="31">
        <v>269.14999999999998</v>
      </c>
      <c r="M191" s="31">
        <v>164.50404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131.15</v>
      </c>
      <c r="D192" s="38">
        <v>130.73333333333332</v>
      </c>
      <c r="E192" s="38">
        <v>129.61666666666665</v>
      </c>
      <c r="F192" s="38">
        <v>128.08333333333331</v>
      </c>
      <c r="G192" s="38">
        <v>126.96666666666664</v>
      </c>
      <c r="H192" s="38">
        <v>132.26666666666665</v>
      </c>
      <c r="I192" s="38">
        <v>133.38333333333333</v>
      </c>
      <c r="J192" s="38">
        <v>134.91666666666666</v>
      </c>
      <c r="K192" s="31">
        <v>131.85</v>
      </c>
      <c r="L192" s="31">
        <v>129.19999999999999</v>
      </c>
      <c r="M192" s="31">
        <v>333.77857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3480.65</v>
      </c>
      <c r="D193" s="38">
        <v>3470.4500000000003</v>
      </c>
      <c r="E193" s="38">
        <v>3455.2000000000007</v>
      </c>
      <c r="F193" s="38">
        <v>3429.7500000000005</v>
      </c>
      <c r="G193" s="38">
        <v>3414.5000000000009</v>
      </c>
      <c r="H193" s="38">
        <v>3495.9000000000005</v>
      </c>
      <c r="I193" s="38">
        <v>3511.1499999999996</v>
      </c>
      <c r="J193" s="38">
        <v>3536.6000000000004</v>
      </c>
      <c r="K193" s="31">
        <v>3485.7</v>
      </c>
      <c r="L193" s="31">
        <v>3445</v>
      </c>
      <c r="M193" s="31">
        <v>17.836040000000001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1268.8499999999999</v>
      </c>
      <c r="D194" s="38">
        <v>1269.1166666666666</v>
      </c>
      <c r="E194" s="38">
        <v>1263.2333333333331</v>
      </c>
      <c r="F194" s="38">
        <v>1257.6166666666666</v>
      </c>
      <c r="G194" s="38">
        <v>1251.7333333333331</v>
      </c>
      <c r="H194" s="38">
        <v>1274.7333333333331</v>
      </c>
      <c r="I194" s="38">
        <v>1280.6166666666668</v>
      </c>
      <c r="J194" s="38">
        <v>1286.2333333333331</v>
      </c>
      <c r="K194" s="31">
        <v>1275</v>
      </c>
      <c r="L194" s="31">
        <v>1263.5</v>
      </c>
      <c r="M194" s="31">
        <v>12.93853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3691.25</v>
      </c>
      <c r="D195" s="38">
        <v>3585.5499999999997</v>
      </c>
      <c r="E195" s="38">
        <v>3434.6999999999994</v>
      </c>
      <c r="F195" s="38">
        <v>3178.1499999999996</v>
      </c>
      <c r="G195" s="38">
        <v>3027.2999999999993</v>
      </c>
      <c r="H195" s="38">
        <v>3842.0999999999995</v>
      </c>
      <c r="I195" s="38">
        <v>3992.95</v>
      </c>
      <c r="J195" s="38">
        <v>4249.5</v>
      </c>
      <c r="K195" s="31">
        <v>3736.4</v>
      </c>
      <c r="L195" s="31">
        <v>3329</v>
      </c>
      <c r="M195" s="31">
        <v>7.8442100000000003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3213.3</v>
      </c>
      <c r="D196" s="38">
        <v>3207.15</v>
      </c>
      <c r="E196" s="38">
        <v>3192.75</v>
      </c>
      <c r="F196" s="38">
        <v>3172.2</v>
      </c>
      <c r="G196" s="38">
        <v>3157.7999999999997</v>
      </c>
      <c r="H196" s="38">
        <v>3227.7000000000003</v>
      </c>
      <c r="I196" s="38">
        <v>3242.1000000000008</v>
      </c>
      <c r="J196" s="38">
        <v>3262.6500000000005</v>
      </c>
      <c r="K196" s="31">
        <v>3221.55</v>
      </c>
      <c r="L196" s="31">
        <v>3186.6</v>
      </c>
      <c r="M196" s="31">
        <v>5.4445199999999998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1867.25</v>
      </c>
      <c r="D197" s="38">
        <v>1874.9666666666665</v>
      </c>
      <c r="E197" s="38">
        <v>1852.2833333333328</v>
      </c>
      <c r="F197" s="38">
        <v>1837.3166666666664</v>
      </c>
      <c r="G197" s="38">
        <v>1814.6333333333328</v>
      </c>
      <c r="H197" s="38">
        <v>1889.9333333333329</v>
      </c>
      <c r="I197" s="38">
        <v>1912.6166666666668</v>
      </c>
      <c r="J197" s="38">
        <v>1927.583333333333</v>
      </c>
      <c r="K197" s="31">
        <v>1897.65</v>
      </c>
      <c r="L197" s="31">
        <v>1860</v>
      </c>
      <c r="M197" s="31">
        <v>7.0735599999999996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717.5</v>
      </c>
      <c r="D198" s="38">
        <v>716.68333333333339</v>
      </c>
      <c r="E198" s="38">
        <v>697.81666666666683</v>
      </c>
      <c r="F198" s="38">
        <v>678.13333333333344</v>
      </c>
      <c r="G198" s="38">
        <v>659.26666666666688</v>
      </c>
      <c r="H198" s="38">
        <v>736.36666666666679</v>
      </c>
      <c r="I198" s="38">
        <v>755.23333333333335</v>
      </c>
      <c r="J198" s="38">
        <v>774.91666666666674</v>
      </c>
      <c r="K198" s="31">
        <v>735.55</v>
      </c>
      <c r="L198" s="31">
        <v>697</v>
      </c>
      <c r="M198" s="31">
        <v>8.8753600000000006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2085.75</v>
      </c>
      <c r="D199" s="38">
        <v>2089.9500000000003</v>
      </c>
      <c r="E199" s="38">
        <v>2073.5500000000006</v>
      </c>
      <c r="F199" s="38">
        <v>2061.3500000000004</v>
      </c>
      <c r="G199" s="38">
        <v>2044.9500000000007</v>
      </c>
      <c r="H199" s="38">
        <v>2102.1500000000005</v>
      </c>
      <c r="I199" s="38">
        <v>2118.5500000000002</v>
      </c>
      <c r="J199" s="38">
        <v>2130.7500000000005</v>
      </c>
      <c r="K199" s="31">
        <v>2106.35</v>
      </c>
      <c r="L199" s="31">
        <v>2077.75</v>
      </c>
      <c r="M199" s="31">
        <v>6.2349899999999998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39.85</v>
      </c>
      <c r="D200" s="38">
        <v>40.166666666666664</v>
      </c>
      <c r="E200" s="38">
        <v>39.18333333333333</v>
      </c>
      <c r="F200" s="38">
        <v>38.516666666666666</v>
      </c>
      <c r="G200" s="38">
        <v>37.533333333333331</v>
      </c>
      <c r="H200" s="38">
        <v>40.833333333333329</v>
      </c>
      <c r="I200" s="38">
        <v>41.816666666666663</v>
      </c>
      <c r="J200" s="38">
        <v>42.483333333333327</v>
      </c>
      <c r="K200" s="31">
        <v>41.15</v>
      </c>
      <c r="L200" s="31">
        <v>39.5</v>
      </c>
      <c r="M200" s="31">
        <v>228.87755000000001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100.55</v>
      </c>
      <c r="D201" s="38">
        <v>99.466666666666654</v>
      </c>
      <c r="E201" s="38">
        <v>96.683333333333309</v>
      </c>
      <c r="F201" s="38">
        <v>92.816666666666649</v>
      </c>
      <c r="G201" s="38">
        <v>90.033333333333303</v>
      </c>
      <c r="H201" s="38">
        <v>103.33333333333331</v>
      </c>
      <c r="I201" s="38">
        <v>106.11666666666665</v>
      </c>
      <c r="J201" s="38">
        <v>109.98333333333332</v>
      </c>
      <c r="K201" s="31">
        <v>102.25</v>
      </c>
      <c r="L201" s="31">
        <v>95.6</v>
      </c>
      <c r="M201" s="31">
        <v>247.52802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1489</v>
      </c>
      <c r="D202" s="38">
        <v>1486.9666666666665</v>
      </c>
      <c r="E202" s="38">
        <v>1478.083333333333</v>
      </c>
      <c r="F202" s="38">
        <v>1467.1666666666665</v>
      </c>
      <c r="G202" s="38">
        <v>1458.2833333333331</v>
      </c>
      <c r="H202" s="38">
        <v>1497.883333333333</v>
      </c>
      <c r="I202" s="38">
        <v>1506.7666666666667</v>
      </c>
      <c r="J202" s="38">
        <v>1517.6833333333329</v>
      </c>
      <c r="K202" s="31">
        <v>1495.85</v>
      </c>
      <c r="L202" s="31">
        <v>1476.05</v>
      </c>
      <c r="M202" s="31">
        <v>7.5421399999999998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1659.9</v>
      </c>
      <c r="D203" s="38">
        <v>1665.95</v>
      </c>
      <c r="E203" s="38">
        <v>1646.3500000000001</v>
      </c>
      <c r="F203" s="38">
        <v>1632.8000000000002</v>
      </c>
      <c r="G203" s="38">
        <v>1613.2000000000003</v>
      </c>
      <c r="H203" s="38">
        <v>1679.5</v>
      </c>
      <c r="I203" s="38">
        <v>1699.1</v>
      </c>
      <c r="J203" s="38">
        <v>1712.6499999999999</v>
      </c>
      <c r="K203" s="31">
        <v>1685.55</v>
      </c>
      <c r="L203" s="31">
        <v>1652.4</v>
      </c>
      <c r="M203" s="31">
        <v>2.95153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8461.7000000000007</v>
      </c>
      <c r="D204" s="38">
        <v>8462.1666666666661</v>
      </c>
      <c r="E204" s="38">
        <v>8425.6833333333325</v>
      </c>
      <c r="F204" s="38">
        <v>8389.6666666666661</v>
      </c>
      <c r="G204" s="38">
        <v>8353.1833333333325</v>
      </c>
      <c r="H204" s="38">
        <v>8498.1833333333325</v>
      </c>
      <c r="I204" s="38">
        <v>8534.6666666666661</v>
      </c>
      <c r="J204" s="38">
        <v>8570.6833333333325</v>
      </c>
      <c r="K204" s="31">
        <v>8498.65</v>
      </c>
      <c r="L204" s="31">
        <v>8426.15</v>
      </c>
      <c r="M204" s="31">
        <v>1.3168800000000001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89.75</v>
      </c>
      <c r="D205" s="38">
        <v>89.566666666666677</v>
      </c>
      <c r="E205" s="38">
        <v>88.833333333333357</v>
      </c>
      <c r="F205" s="38">
        <v>87.916666666666686</v>
      </c>
      <c r="G205" s="38">
        <v>87.183333333333366</v>
      </c>
      <c r="H205" s="38">
        <v>90.483333333333348</v>
      </c>
      <c r="I205" s="38">
        <v>91.216666666666669</v>
      </c>
      <c r="J205" s="38">
        <v>92.13333333333334</v>
      </c>
      <c r="K205" s="31">
        <v>90.3</v>
      </c>
      <c r="L205" s="31">
        <v>88.65</v>
      </c>
      <c r="M205" s="31">
        <v>276.80356999999998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617.95000000000005</v>
      </c>
      <c r="D206" s="38">
        <v>615.13333333333333</v>
      </c>
      <c r="E206" s="38">
        <v>610.91666666666663</v>
      </c>
      <c r="F206" s="38">
        <v>603.88333333333333</v>
      </c>
      <c r="G206" s="38">
        <v>599.66666666666663</v>
      </c>
      <c r="H206" s="38">
        <v>622.16666666666663</v>
      </c>
      <c r="I206" s="38">
        <v>626.38333333333333</v>
      </c>
      <c r="J206" s="38">
        <v>633.41666666666663</v>
      </c>
      <c r="K206" s="31">
        <v>619.35</v>
      </c>
      <c r="L206" s="31">
        <v>608.1</v>
      </c>
      <c r="M206" s="31">
        <v>37.249600000000001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919.6</v>
      </c>
      <c r="D207" s="38">
        <v>915.83333333333337</v>
      </c>
      <c r="E207" s="38">
        <v>909.66666666666674</v>
      </c>
      <c r="F207" s="38">
        <v>899.73333333333335</v>
      </c>
      <c r="G207" s="38">
        <v>893.56666666666672</v>
      </c>
      <c r="H207" s="38">
        <v>925.76666666666677</v>
      </c>
      <c r="I207" s="38">
        <v>931.93333333333351</v>
      </c>
      <c r="J207" s="38">
        <v>941.86666666666679</v>
      </c>
      <c r="K207" s="31">
        <v>922</v>
      </c>
      <c r="L207" s="31">
        <v>905.9</v>
      </c>
      <c r="M207" s="31">
        <v>10.15039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238.3</v>
      </c>
      <c r="D208" s="38">
        <v>237.86666666666667</v>
      </c>
      <c r="E208" s="38">
        <v>236.93333333333334</v>
      </c>
      <c r="F208" s="38">
        <v>235.56666666666666</v>
      </c>
      <c r="G208" s="38">
        <v>234.63333333333333</v>
      </c>
      <c r="H208" s="38">
        <v>239.23333333333335</v>
      </c>
      <c r="I208" s="38">
        <v>240.16666666666669</v>
      </c>
      <c r="J208" s="38">
        <v>241.53333333333336</v>
      </c>
      <c r="K208" s="31">
        <v>238.8</v>
      </c>
      <c r="L208" s="31">
        <v>236.5</v>
      </c>
      <c r="M208" s="31">
        <v>71.485759999999999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907.15</v>
      </c>
      <c r="D209" s="38">
        <v>908.7166666666667</v>
      </c>
      <c r="E209" s="38">
        <v>902.93333333333339</v>
      </c>
      <c r="F209" s="38">
        <v>898.7166666666667</v>
      </c>
      <c r="G209" s="38">
        <v>892.93333333333339</v>
      </c>
      <c r="H209" s="38">
        <v>912.93333333333339</v>
      </c>
      <c r="I209" s="38">
        <v>918.7166666666667</v>
      </c>
      <c r="J209" s="38">
        <v>922.93333333333339</v>
      </c>
      <c r="K209" s="31">
        <v>914.5</v>
      </c>
      <c r="L209" s="31">
        <v>904.5</v>
      </c>
      <c r="M209" s="31">
        <v>8.1984200000000005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1699.55</v>
      </c>
      <c r="D210" s="38">
        <v>1690.8666666666668</v>
      </c>
      <c r="E210" s="38">
        <v>1678.7333333333336</v>
      </c>
      <c r="F210" s="38">
        <v>1657.9166666666667</v>
      </c>
      <c r="G210" s="38">
        <v>1645.7833333333335</v>
      </c>
      <c r="H210" s="38">
        <v>1711.6833333333336</v>
      </c>
      <c r="I210" s="38">
        <v>1723.8166666666668</v>
      </c>
      <c r="J210" s="38">
        <v>1744.6333333333337</v>
      </c>
      <c r="K210" s="31">
        <v>1703</v>
      </c>
      <c r="L210" s="31">
        <v>1670.05</v>
      </c>
      <c r="M210" s="31">
        <v>0.62871999999999995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434.85</v>
      </c>
      <c r="D211" s="38">
        <v>434.15000000000003</v>
      </c>
      <c r="E211" s="38">
        <v>430.80000000000007</v>
      </c>
      <c r="F211" s="38">
        <v>426.75000000000006</v>
      </c>
      <c r="G211" s="38">
        <v>423.40000000000009</v>
      </c>
      <c r="H211" s="38">
        <v>438.20000000000005</v>
      </c>
      <c r="I211" s="38">
        <v>441.55000000000007</v>
      </c>
      <c r="J211" s="38">
        <v>445.6</v>
      </c>
      <c r="K211" s="31">
        <v>437.5</v>
      </c>
      <c r="L211" s="31">
        <v>430.1</v>
      </c>
      <c r="M211" s="31">
        <v>41.266570000000002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18.399999999999999</v>
      </c>
      <c r="D212" s="38">
        <v>18.416666666666668</v>
      </c>
      <c r="E212" s="38">
        <v>18.233333333333334</v>
      </c>
      <c r="F212" s="38">
        <v>18.066666666666666</v>
      </c>
      <c r="G212" s="38">
        <v>17.883333333333333</v>
      </c>
      <c r="H212" s="38">
        <v>18.583333333333336</v>
      </c>
      <c r="I212" s="38">
        <v>18.766666666666666</v>
      </c>
      <c r="J212" s="38">
        <v>18.933333333333337</v>
      </c>
      <c r="K212" s="31">
        <v>18.600000000000001</v>
      </c>
      <c r="L212" s="31">
        <v>18.25</v>
      </c>
      <c r="M212" s="31">
        <v>1336.7296899999999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279.8</v>
      </c>
      <c r="D213" s="38">
        <v>279.05</v>
      </c>
      <c r="E213" s="38">
        <v>275.75</v>
      </c>
      <c r="F213" s="38">
        <v>271.7</v>
      </c>
      <c r="G213" s="38">
        <v>268.39999999999998</v>
      </c>
      <c r="H213" s="38">
        <v>283.10000000000002</v>
      </c>
      <c r="I213" s="38">
        <v>286.40000000000009</v>
      </c>
      <c r="J213" s="38">
        <v>290.45000000000005</v>
      </c>
      <c r="K213" s="31">
        <v>282.35000000000002</v>
      </c>
      <c r="L213" s="31">
        <v>275</v>
      </c>
      <c r="M213" s="31">
        <v>58.175649999999997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101.35</v>
      </c>
      <c r="D214" s="38">
        <v>101.03333333333332</v>
      </c>
      <c r="E214" s="38">
        <v>99.516666666666637</v>
      </c>
      <c r="F214" s="38">
        <v>97.683333333333323</v>
      </c>
      <c r="G214" s="38">
        <v>96.166666666666643</v>
      </c>
      <c r="H214" s="38">
        <v>102.86666666666663</v>
      </c>
      <c r="I214" s="38">
        <v>104.38333333333331</v>
      </c>
      <c r="J214" s="38">
        <v>106.21666666666663</v>
      </c>
      <c r="K214" s="31">
        <v>102.55</v>
      </c>
      <c r="L214" s="31">
        <v>99.2</v>
      </c>
      <c r="M214" s="31">
        <v>838.50675000000001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628.54999999999995</v>
      </c>
      <c r="D215" s="38">
        <v>629.94999999999993</v>
      </c>
      <c r="E215" s="38">
        <v>624.99999999999989</v>
      </c>
      <c r="F215" s="38">
        <v>621.44999999999993</v>
      </c>
      <c r="G215" s="38">
        <v>616.49999999999989</v>
      </c>
      <c r="H215" s="38">
        <v>633.49999999999989</v>
      </c>
      <c r="I215" s="38">
        <v>638.44999999999993</v>
      </c>
      <c r="J215" s="38">
        <v>641.99999999999989</v>
      </c>
      <c r="K215" s="31">
        <v>634.9</v>
      </c>
      <c r="L215" s="31">
        <v>626.4</v>
      </c>
      <c r="M215" s="31">
        <v>7.0138100000000003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9"/>
      <c r="B1" s="330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2" t="s">
        <v>16</v>
      </c>
      <c r="B9" s="324" t="s">
        <v>18</v>
      </c>
      <c r="C9" s="328" t="s">
        <v>20</v>
      </c>
      <c r="D9" s="328" t="s">
        <v>21</v>
      </c>
      <c r="E9" s="319" t="s">
        <v>22</v>
      </c>
      <c r="F9" s="320"/>
      <c r="G9" s="321"/>
      <c r="H9" s="319" t="s">
        <v>23</v>
      </c>
      <c r="I9" s="320"/>
      <c r="J9" s="321"/>
      <c r="K9" s="26"/>
      <c r="L9" s="27"/>
      <c r="M9" s="53"/>
      <c r="N9" s="1"/>
      <c r="O9" s="1"/>
    </row>
    <row r="10" spans="1:15" ht="42.75" customHeight="1">
      <c r="A10" s="326"/>
      <c r="B10" s="327"/>
      <c r="C10" s="327"/>
      <c r="D10" s="32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549.9</v>
      </c>
      <c r="D11" s="38">
        <v>543.23333333333335</v>
      </c>
      <c r="E11" s="38">
        <v>531.4666666666667</v>
      </c>
      <c r="F11" s="38">
        <v>513.0333333333333</v>
      </c>
      <c r="G11" s="38">
        <v>501.26666666666665</v>
      </c>
      <c r="H11" s="38">
        <v>561.66666666666674</v>
      </c>
      <c r="I11" s="38">
        <v>573.43333333333339</v>
      </c>
      <c r="J11" s="38">
        <v>591.86666666666679</v>
      </c>
      <c r="K11" s="31">
        <v>555</v>
      </c>
      <c r="L11" s="31">
        <v>524.79999999999995</v>
      </c>
      <c r="M11" s="31">
        <v>12.098000000000001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32694.25</v>
      </c>
      <c r="D12" s="38">
        <v>32776.383333333339</v>
      </c>
      <c r="E12" s="38">
        <v>32302.916666666679</v>
      </c>
      <c r="F12" s="38">
        <v>31911.583333333339</v>
      </c>
      <c r="G12" s="38">
        <v>31438.11666666668</v>
      </c>
      <c r="H12" s="38">
        <v>33167.716666666674</v>
      </c>
      <c r="I12" s="38">
        <v>33641.183333333334</v>
      </c>
      <c r="J12" s="38">
        <v>34032.516666666677</v>
      </c>
      <c r="K12" s="31">
        <v>33249.85</v>
      </c>
      <c r="L12" s="31">
        <v>32385.05</v>
      </c>
      <c r="M12" s="31">
        <v>1.6639999999999999E-2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611.95000000000005</v>
      </c>
      <c r="D13" s="38">
        <v>614.9</v>
      </c>
      <c r="E13" s="38">
        <v>605.04999999999995</v>
      </c>
      <c r="F13" s="38">
        <v>598.15</v>
      </c>
      <c r="G13" s="38">
        <v>588.29999999999995</v>
      </c>
      <c r="H13" s="38">
        <v>621.79999999999995</v>
      </c>
      <c r="I13" s="38">
        <v>631.65000000000009</v>
      </c>
      <c r="J13" s="38">
        <v>638.54999999999995</v>
      </c>
      <c r="K13" s="31">
        <v>624.75</v>
      </c>
      <c r="L13" s="31">
        <v>608</v>
      </c>
      <c r="M13" s="31">
        <v>3.0762399999999999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516.29999999999995</v>
      </c>
      <c r="D14" s="38">
        <v>517.6</v>
      </c>
      <c r="E14" s="38">
        <v>513.75</v>
      </c>
      <c r="F14" s="38">
        <v>511.19999999999993</v>
      </c>
      <c r="G14" s="38">
        <v>507.34999999999991</v>
      </c>
      <c r="H14" s="38">
        <v>520.15000000000009</v>
      </c>
      <c r="I14" s="38">
        <v>524.00000000000023</v>
      </c>
      <c r="J14" s="38">
        <v>526.55000000000018</v>
      </c>
      <c r="K14" s="31">
        <v>521.45000000000005</v>
      </c>
      <c r="L14" s="31">
        <v>515.04999999999995</v>
      </c>
      <c r="M14" s="31">
        <v>9.8094900000000003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1718.6</v>
      </c>
      <c r="D15" s="38">
        <v>1706.5333333333335</v>
      </c>
      <c r="E15" s="38">
        <v>1682.0666666666671</v>
      </c>
      <c r="F15" s="38">
        <v>1645.5333333333335</v>
      </c>
      <c r="G15" s="38">
        <v>1621.0666666666671</v>
      </c>
      <c r="H15" s="38">
        <v>1743.0666666666671</v>
      </c>
      <c r="I15" s="38">
        <v>1767.5333333333338</v>
      </c>
      <c r="J15" s="38">
        <v>1804.0666666666671</v>
      </c>
      <c r="K15" s="31">
        <v>1731</v>
      </c>
      <c r="L15" s="31">
        <v>1670</v>
      </c>
      <c r="M15" s="31">
        <v>2.4297499999999999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4618.8500000000004</v>
      </c>
      <c r="D16" s="38">
        <v>4585.6333333333341</v>
      </c>
      <c r="E16" s="38">
        <v>4493.2666666666682</v>
      </c>
      <c r="F16" s="38">
        <v>4367.6833333333343</v>
      </c>
      <c r="G16" s="38">
        <v>4275.3166666666684</v>
      </c>
      <c r="H16" s="38">
        <v>4711.2166666666681</v>
      </c>
      <c r="I16" s="38">
        <v>4803.5833333333348</v>
      </c>
      <c r="J16" s="38">
        <v>4929.1666666666679</v>
      </c>
      <c r="K16" s="31">
        <v>4678</v>
      </c>
      <c r="L16" s="31">
        <v>4460.05</v>
      </c>
      <c r="M16" s="31">
        <v>6.84497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22985.1</v>
      </c>
      <c r="D17" s="38">
        <v>22990.583333333332</v>
      </c>
      <c r="E17" s="38">
        <v>22845.616666666665</v>
      </c>
      <c r="F17" s="38">
        <v>22706.133333333331</v>
      </c>
      <c r="G17" s="38">
        <v>22561.166666666664</v>
      </c>
      <c r="H17" s="38">
        <v>23130.066666666666</v>
      </c>
      <c r="I17" s="38">
        <v>23275.033333333333</v>
      </c>
      <c r="J17" s="38">
        <v>23414.516666666666</v>
      </c>
      <c r="K17" s="31">
        <v>23135.55</v>
      </c>
      <c r="L17" s="31">
        <v>22851.1</v>
      </c>
      <c r="M17" s="31">
        <v>8.1079999999999999E-2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2051.0500000000002</v>
      </c>
      <c r="D18" s="38">
        <v>2043.8666666666668</v>
      </c>
      <c r="E18" s="38">
        <v>2019.1833333333334</v>
      </c>
      <c r="F18" s="38">
        <v>1987.3166666666666</v>
      </c>
      <c r="G18" s="38">
        <v>1962.6333333333332</v>
      </c>
      <c r="H18" s="38">
        <v>2075.7333333333336</v>
      </c>
      <c r="I18" s="38">
        <v>2100.416666666667</v>
      </c>
      <c r="J18" s="38">
        <v>2132.2833333333338</v>
      </c>
      <c r="K18" s="31">
        <v>2068.5500000000002</v>
      </c>
      <c r="L18" s="31">
        <v>2012</v>
      </c>
      <c r="M18" s="31">
        <v>6.6683599999999998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2614.9499999999998</v>
      </c>
      <c r="D19" s="38">
        <v>2597.0666666666666</v>
      </c>
      <c r="E19" s="38">
        <v>2563.8833333333332</v>
      </c>
      <c r="F19" s="38">
        <v>2512.8166666666666</v>
      </c>
      <c r="G19" s="38">
        <v>2479.6333333333332</v>
      </c>
      <c r="H19" s="38">
        <v>2648.1333333333332</v>
      </c>
      <c r="I19" s="38">
        <v>2681.3166666666666</v>
      </c>
      <c r="J19" s="38">
        <v>2732.3833333333332</v>
      </c>
      <c r="K19" s="31">
        <v>2630.25</v>
      </c>
      <c r="L19" s="31">
        <v>2546</v>
      </c>
      <c r="M19" s="31">
        <v>91.482410000000002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1014.65</v>
      </c>
      <c r="D20" s="38">
        <v>1014.4333333333334</v>
      </c>
      <c r="E20" s="38">
        <v>1003.0166666666669</v>
      </c>
      <c r="F20" s="38">
        <v>991.38333333333344</v>
      </c>
      <c r="G20" s="38">
        <v>979.96666666666692</v>
      </c>
      <c r="H20" s="38">
        <v>1026.0666666666668</v>
      </c>
      <c r="I20" s="38">
        <v>1037.4833333333333</v>
      </c>
      <c r="J20" s="38">
        <v>1049.1166666666668</v>
      </c>
      <c r="K20" s="31">
        <v>1025.8499999999999</v>
      </c>
      <c r="L20" s="31">
        <v>1002.8</v>
      </c>
      <c r="M20" s="31">
        <v>72.088800000000006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882.45</v>
      </c>
      <c r="D21" s="38">
        <v>868.2166666666667</v>
      </c>
      <c r="E21" s="38">
        <v>849.23333333333335</v>
      </c>
      <c r="F21" s="38">
        <v>816.01666666666665</v>
      </c>
      <c r="G21" s="38">
        <v>797.0333333333333</v>
      </c>
      <c r="H21" s="38">
        <v>901.43333333333339</v>
      </c>
      <c r="I21" s="38">
        <v>920.41666666666674</v>
      </c>
      <c r="J21" s="38">
        <v>953.63333333333344</v>
      </c>
      <c r="K21" s="31">
        <v>887.2</v>
      </c>
      <c r="L21" s="31">
        <v>835</v>
      </c>
      <c r="M21" s="31">
        <v>206.38175000000001</v>
      </c>
      <c r="N21" s="1"/>
      <c r="O21" s="1"/>
    </row>
    <row r="22" spans="1:15" ht="12" customHeight="1">
      <c r="A22" s="33">
        <v>12</v>
      </c>
      <c r="B22" s="58" t="s">
        <v>844</v>
      </c>
      <c r="C22" s="31">
        <v>398.4</v>
      </c>
      <c r="D22" s="38">
        <v>391.51666666666665</v>
      </c>
      <c r="E22" s="38">
        <v>379.83333333333331</v>
      </c>
      <c r="F22" s="38">
        <v>361.26666666666665</v>
      </c>
      <c r="G22" s="38">
        <v>349.58333333333331</v>
      </c>
      <c r="H22" s="38">
        <v>410.08333333333331</v>
      </c>
      <c r="I22" s="38">
        <v>421.76666666666671</v>
      </c>
      <c r="J22" s="38">
        <v>440.33333333333331</v>
      </c>
      <c r="K22" s="31">
        <v>403.2</v>
      </c>
      <c r="L22" s="31">
        <v>372.95</v>
      </c>
      <c r="M22" s="31">
        <v>448.39639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658.9</v>
      </c>
      <c r="D23" s="38">
        <v>659.08333333333326</v>
      </c>
      <c r="E23" s="38">
        <v>645.11666666666656</v>
      </c>
      <c r="F23" s="38">
        <v>631.33333333333326</v>
      </c>
      <c r="G23" s="38">
        <v>617.36666666666656</v>
      </c>
      <c r="H23" s="38">
        <v>672.86666666666656</v>
      </c>
      <c r="I23" s="38">
        <v>686.83333333333326</v>
      </c>
      <c r="J23" s="38">
        <v>700.61666666666656</v>
      </c>
      <c r="K23" s="31">
        <v>673.05</v>
      </c>
      <c r="L23" s="31">
        <v>645.29999999999995</v>
      </c>
      <c r="M23" s="31">
        <v>16.09395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363.8</v>
      </c>
      <c r="D24" s="38">
        <v>362.4666666666667</v>
      </c>
      <c r="E24" s="38">
        <v>356.73333333333341</v>
      </c>
      <c r="F24" s="38">
        <v>349.66666666666669</v>
      </c>
      <c r="G24" s="38">
        <v>343.93333333333339</v>
      </c>
      <c r="H24" s="38">
        <v>369.53333333333342</v>
      </c>
      <c r="I24" s="38">
        <v>375.26666666666677</v>
      </c>
      <c r="J24" s="38">
        <v>382.33333333333343</v>
      </c>
      <c r="K24" s="31">
        <v>368.2</v>
      </c>
      <c r="L24" s="31">
        <v>355.4</v>
      </c>
      <c r="M24" s="31">
        <v>39.393970000000003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190.5</v>
      </c>
      <c r="D25" s="38">
        <v>189.66666666666666</v>
      </c>
      <c r="E25" s="38">
        <v>187.83333333333331</v>
      </c>
      <c r="F25" s="38">
        <v>185.16666666666666</v>
      </c>
      <c r="G25" s="38">
        <v>183.33333333333331</v>
      </c>
      <c r="H25" s="38">
        <v>192.33333333333331</v>
      </c>
      <c r="I25" s="38">
        <v>194.16666666666663</v>
      </c>
      <c r="J25" s="38">
        <v>196.83333333333331</v>
      </c>
      <c r="K25" s="31">
        <v>191.5</v>
      </c>
      <c r="L25" s="31">
        <v>187</v>
      </c>
      <c r="M25" s="31">
        <v>40.339329999999997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233.3</v>
      </c>
      <c r="D26" s="38">
        <v>232.65</v>
      </c>
      <c r="E26" s="38">
        <v>230.65</v>
      </c>
      <c r="F26" s="38">
        <v>228</v>
      </c>
      <c r="G26" s="38">
        <v>226</v>
      </c>
      <c r="H26" s="38">
        <v>235.3</v>
      </c>
      <c r="I26" s="38">
        <v>237.3</v>
      </c>
      <c r="J26" s="38">
        <v>239.95000000000002</v>
      </c>
      <c r="K26" s="31">
        <v>234.65</v>
      </c>
      <c r="L26" s="31">
        <v>230</v>
      </c>
      <c r="M26" s="31">
        <v>53.064920000000001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359.6</v>
      </c>
      <c r="D27" s="38">
        <v>357.3</v>
      </c>
      <c r="E27" s="38">
        <v>354.6</v>
      </c>
      <c r="F27" s="38">
        <v>349.6</v>
      </c>
      <c r="G27" s="38">
        <v>346.90000000000003</v>
      </c>
      <c r="H27" s="38">
        <v>362.3</v>
      </c>
      <c r="I27" s="38">
        <v>364.99999999999994</v>
      </c>
      <c r="J27" s="38">
        <v>370</v>
      </c>
      <c r="K27" s="31">
        <v>360</v>
      </c>
      <c r="L27" s="31">
        <v>352.3</v>
      </c>
      <c r="M27" s="31">
        <v>5.9489700000000001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996.45</v>
      </c>
      <c r="D28" s="38">
        <v>999.51666666666677</v>
      </c>
      <c r="E28" s="38">
        <v>991.03333333333353</v>
      </c>
      <c r="F28" s="38">
        <v>985.61666666666679</v>
      </c>
      <c r="G28" s="38">
        <v>977.13333333333355</v>
      </c>
      <c r="H28" s="38">
        <v>1004.9333333333335</v>
      </c>
      <c r="I28" s="38">
        <v>1013.4166666666669</v>
      </c>
      <c r="J28" s="38">
        <v>1018.8333333333335</v>
      </c>
      <c r="K28" s="31">
        <v>1008</v>
      </c>
      <c r="L28" s="31">
        <v>994.1</v>
      </c>
      <c r="M28" s="31">
        <v>0.39827000000000001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1153.6500000000001</v>
      </c>
      <c r="D29" s="38">
        <v>1160.8333333333333</v>
      </c>
      <c r="E29" s="38">
        <v>1142.8166666666666</v>
      </c>
      <c r="F29" s="38">
        <v>1131.9833333333333</v>
      </c>
      <c r="G29" s="38">
        <v>1113.9666666666667</v>
      </c>
      <c r="H29" s="38">
        <v>1171.6666666666665</v>
      </c>
      <c r="I29" s="38">
        <v>1189.6833333333334</v>
      </c>
      <c r="J29" s="38">
        <v>1200.5166666666664</v>
      </c>
      <c r="K29" s="31">
        <v>1178.8499999999999</v>
      </c>
      <c r="L29" s="31">
        <v>1150</v>
      </c>
      <c r="M29" s="31">
        <v>4.8918799999999996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3801.6</v>
      </c>
      <c r="D30" s="38">
        <v>3777.5333333333333</v>
      </c>
      <c r="E30" s="38">
        <v>3731.0666666666666</v>
      </c>
      <c r="F30" s="38">
        <v>3660.5333333333333</v>
      </c>
      <c r="G30" s="38">
        <v>3614.0666666666666</v>
      </c>
      <c r="H30" s="38">
        <v>3848.0666666666666</v>
      </c>
      <c r="I30" s="38">
        <v>3894.5333333333328</v>
      </c>
      <c r="J30" s="38">
        <v>3965.0666666666666</v>
      </c>
      <c r="K30" s="31">
        <v>3824</v>
      </c>
      <c r="L30" s="31">
        <v>3707</v>
      </c>
      <c r="M30" s="31">
        <v>0.56659999999999999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1728.45</v>
      </c>
      <c r="D31" s="38">
        <v>1739.2</v>
      </c>
      <c r="E31" s="38">
        <v>1707.3000000000002</v>
      </c>
      <c r="F31" s="38">
        <v>1686.15</v>
      </c>
      <c r="G31" s="38">
        <v>1654.2500000000002</v>
      </c>
      <c r="H31" s="38">
        <v>1760.3500000000001</v>
      </c>
      <c r="I31" s="38">
        <v>1792.2500000000002</v>
      </c>
      <c r="J31" s="38">
        <v>1813.4</v>
      </c>
      <c r="K31" s="31">
        <v>1771.1</v>
      </c>
      <c r="L31" s="31">
        <v>1718.05</v>
      </c>
      <c r="M31" s="31">
        <v>1.27654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764.8</v>
      </c>
      <c r="D32" s="38">
        <v>765.61666666666667</v>
      </c>
      <c r="E32" s="38">
        <v>758.18333333333339</v>
      </c>
      <c r="F32" s="38">
        <v>751.56666666666672</v>
      </c>
      <c r="G32" s="38">
        <v>744.13333333333344</v>
      </c>
      <c r="H32" s="38">
        <v>772.23333333333335</v>
      </c>
      <c r="I32" s="38">
        <v>779.66666666666652</v>
      </c>
      <c r="J32" s="38">
        <v>786.2833333333333</v>
      </c>
      <c r="K32" s="31">
        <v>773.05</v>
      </c>
      <c r="L32" s="31">
        <v>759</v>
      </c>
      <c r="M32" s="31">
        <v>0.61065000000000003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3630</v>
      </c>
      <c r="D33" s="38">
        <v>3641.7666666666664</v>
      </c>
      <c r="E33" s="38">
        <v>3609.4833333333327</v>
      </c>
      <c r="F33" s="38">
        <v>3588.9666666666662</v>
      </c>
      <c r="G33" s="38">
        <v>3556.6833333333325</v>
      </c>
      <c r="H33" s="38">
        <v>3662.2833333333328</v>
      </c>
      <c r="I33" s="38">
        <v>3694.5666666666666</v>
      </c>
      <c r="J33" s="38">
        <v>3715.083333333333</v>
      </c>
      <c r="K33" s="31">
        <v>3674.05</v>
      </c>
      <c r="L33" s="31">
        <v>3621.25</v>
      </c>
      <c r="M33" s="31">
        <v>1.6527099999999999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2496</v>
      </c>
      <c r="D34" s="38">
        <v>2496.9333333333329</v>
      </c>
      <c r="E34" s="38">
        <v>2474.1666666666661</v>
      </c>
      <c r="F34" s="38">
        <v>2452.333333333333</v>
      </c>
      <c r="G34" s="38">
        <v>2429.5666666666662</v>
      </c>
      <c r="H34" s="38">
        <v>2518.766666666666</v>
      </c>
      <c r="I34" s="38">
        <v>2541.5333333333333</v>
      </c>
      <c r="J34" s="38">
        <v>2563.3666666666659</v>
      </c>
      <c r="K34" s="31">
        <v>2519.6999999999998</v>
      </c>
      <c r="L34" s="31">
        <v>2475.1</v>
      </c>
      <c r="M34" s="31">
        <v>0.41859000000000002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660</v>
      </c>
      <c r="D35" s="38">
        <v>661.01666666666665</v>
      </c>
      <c r="E35" s="38">
        <v>655.23333333333335</v>
      </c>
      <c r="F35" s="38">
        <v>650.4666666666667</v>
      </c>
      <c r="G35" s="38">
        <v>644.68333333333339</v>
      </c>
      <c r="H35" s="38">
        <v>665.7833333333333</v>
      </c>
      <c r="I35" s="38">
        <v>671.56666666666661</v>
      </c>
      <c r="J35" s="38">
        <v>676.33333333333326</v>
      </c>
      <c r="K35" s="31">
        <v>666.8</v>
      </c>
      <c r="L35" s="31">
        <v>656.25</v>
      </c>
      <c r="M35" s="31">
        <v>7.27895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3043.25</v>
      </c>
      <c r="D36" s="38">
        <v>3044.85</v>
      </c>
      <c r="E36" s="38">
        <v>3024.1499999999996</v>
      </c>
      <c r="F36" s="38">
        <v>3005.0499999999997</v>
      </c>
      <c r="G36" s="38">
        <v>2984.3499999999995</v>
      </c>
      <c r="H36" s="38">
        <v>3063.95</v>
      </c>
      <c r="I36" s="38">
        <v>3084.6499999999996</v>
      </c>
      <c r="J36" s="38">
        <v>3103.75</v>
      </c>
      <c r="K36" s="31">
        <v>3065.55</v>
      </c>
      <c r="L36" s="31">
        <v>3025.75</v>
      </c>
      <c r="M36" s="31">
        <v>0.45637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450.9</v>
      </c>
      <c r="D37" s="38">
        <v>447.84999999999997</v>
      </c>
      <c r="E37" s="38">
        <v>442.29999999999995</v>
      </c>
      <c r="F37" s="38">
        <v>433.7</v>
      </c>
      <c r="G37" s="38">
        <v>428.15</v>
      </c>
      <c r="H37" s="38">
        <v>456.44999999999993</v>
      </c>
      <c r="I37" s="38">
        <v>462</v>
      </c>
      <c r="J37" s="38">
        <v>470.59999999999991</v>
      </c>
      <c r="K37" s="31">
        <v>453.4</v>
      </c>
      <c r="L37" s="31">
        <v>439.25</v>
      </c>
      <c r="M37" s="31">
        <v>52.877780000000001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1880.4</v>
      </c>
      <c r="D38" s="38">
        <v>1887.95</v>
      </c>
      <c r="E38" s="38">
        <v>1853.95</v>
      </c>
      <c r="F38" s="38">
        <v>1827.5</v>
      </c>
      <c r="G38" s="38">
        <v>1793.5</v>
      </c>
      <c r="H38" s="38">
        <v>1914.4</v>
      </c>
      <c r="I38" s="38">
        <v>1948.4</v>
      </c>
      <c r="J38" s="38">
        <v>1974.8500000000001</v>
      </c>
      <c r="K38" s="31">
        <v>1921.95</v>
      </c>
      <c r="L38" s="31">
        <v>1861.5</v>
      </c>
      <c r="M38" s="31">
        <v>4.0307500000000003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981.75</v>
      </c>
      <c r="D39" s="38">
        <v>984.4</v>
      </c>
      <c r="E39" s="38">
        <v>970.94999999999993</v>
      </c>
      <c r="F39" s="38">
        <v>960.15</v>
      </c>
      <c r="G39" s="38">
        <v>946.69999999999993</v>
      </c>
      <c r="H39" s="38">
        <v>995.19999999999993</v>
      </c>
      <c r="I39" s="38">
        <v>1008.65</v>
      </c>
      <c r="J39" s="38">
        <v>1019.4499999999999</v>
      </c>
      <c r="K39" s="31">
        <v>997.85</v>
      </c>
      <c r="L39" s="31">
        <v>973.6</v>
      </c>
      <c r="M39" s="31">
        <v>0.60419</v>
      </c>
      <c r="N39" s="1"/>
      <c r="O39" s="1"/>
    </row>
    <row r="40" spans="1:15" ht="12.75" customHeight="1">
      <c r="A40" s="33">
        <v>30</v>
      </c>
      <c r="B40" s="58" t="s">
        <v>846</v>
      </c>
      <c r="C40" s="31">
        <v>5030.95</v>
      </c>
      <c r="D40" s="38">
        <v>4998.6500000000005</v>
      </c>
      <c r="E40" s="38">
        <v>4907.3000000000011</v>
      </c>
      <c r="F40" s="38">
        <v>4783.6500000000005</v>
      </c>
      <c r="G40" s="38">
        <v>4692.3000000000011</v>
      </c>
      <c r="H40" s="38">
        <v>5122.3000000000011</v>
      </c>
      <c r="I40" s="38">
        <v>5213.6500000000015</v>
      </c>
      <c r="J40" s="38">
        <v>5337.3000000000011</v>
      </c>
      <c r="K40" s="31">
        <v>5090</v>
      </c>
      <c r="L40" s="31">
        <v>4875</v>
      </c>
      <c r="M40" s="31">
        <v>1.62818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1730.5</v>
      </c>
      <c r="D41" s="38">
        <v>1734.4666666666665</v>
      </c>
      <c r="E41" s="38">
        <v>1714.0333333333328</v>
      </c>
      <c r="F41" s="38">
        <v>1697.5666666666664</v>
      </c>
      <c r="G41" s="38">
        <v>1677.1333333333328</v>
      </c>
      <c r="H41" s="38">
        <v>1750.9333333333329</v>
      </c>
      <c r="I41" s="38">
        <v>1771.3666666666668</v>
      </c>
      <c r="J41" s="38">
        <v>1787.833333333333</v>
      </c>
      <c r="K41" s="31">
        <v>1754.9</v>
      </c>
      <c r="L41" s="31">
        <v>1718</v>
      </c>
      <c r="M41" s="31">
        <v>6.8764900000000004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5095.95</v>
      </c>
      <c r="D42" s="38">
        <v>5068.833333333333</v>
      </c>
      <c r="E42" s="38">
        <v>5030.8666666666659</v>
      </c>
      <c r="F42" s="38">
        <v>4965.7833333333328</v>
      </c>
      <c r="G42" s="38">
        <v>4927.8166666666657</v>
      </c>
      <c r="H42" s="38">
        <v>5133.9166666666661</v>
      </c>
      <c r="I42" s="38">
        <v>5171.8833333333332</v>
      </c>
      <c r="J42" s="38">
        <v>5236.9666666666662</v>
      </c>
      <c r="K42" s="31">
        <v>5106.8</v>
      </c>
      <c r="L42" s="31">
        <v>5003.75</v>
      </c>
      <c r="M42" s="31">
        <v>5.4328700000000003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383.6</v>
      </c>
      <c r="D43" s="38">
        <v>383.7</v>
      </c>
      <c r="E43" s="38">
        <v>381.9</v>
      </c>
      <c r="F43" s="38">
        <v>380.2</v>
      </c>
      <c r="G43" s="38">
        <v>378.4</v>
      </c>
      <c r="H43" s="38">
        <v>385.4</v>
      </c>
      <c r="I43" s="38">
        <v>387.20000000000005</v>
      </c>
      <c r="J43" s="38">
        <v>388.9</v>
      </c>
      <c r="K43" s="31">
        <v>385.5</v>
      </c>
      <c r="L43" s="31">
        <v>382</v>
      </c>
      <c r="M43" s="31">
        <v>12.851739999999999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278</v>
      </c>
      <c r="D44" s="38">
        <v>277.8</v>
      </c>
      <c r="E44" s="38">
        <v>276.10000000000002</v>
      </c>
      <c r="F44" s="38">
        <v>274.2</v>
      </c>
      <c r="G44" s="38">
        <v>272.5</v>
      </c>
      <c r="H44" s="38">
        <v>279.70000000000005</v>
      </c>
      <c r="I44" s="38">
        <v>281.39999999999998</v>
      </c>
      <c r="J44" s="38">
        <v>283.30000000000007</v>
      </c>
      <c r="K44" s="31">
        <v>279.5</v>
      </c>
      <c r="L44" s="31">
        <v>275.89999999999998</v>
      </c>
      <c r="M44" s="31">
        <v>3.48455</v>
      </c>
      <c r="N44" s="1"/>
      <c r="O44" s="1"/>
    </row>
    <row r="45" spans="1:15" ht="12.75" customHeight="1">
      <c r="A45" s="33">
        <v>35</v>
      </c>
      <c r="B45" s="58" t="s">
        <v>845</v>
      </c>
      <c r="C45" s="31">
        <v>641.35</v>
      </c>
      <c r="D45" s="38">
        <v>643.11666666666667</v>
      </c>
      <c r="E45" s="38">
        <v>633.23333333333335</v>
      </c>
      <c r="F45" s="38">
        <v>625.11666666666667</v>
      </c>
      <c r="G45" s="38">
        <v>615.23333333333335</v>
      </c>
      <c r="H45" s="38">
        <v>651.23333333333335</v>
      </c>
      <c r="I45" s="38">
        <v>661.11666666666679</v>
      </c>
      <c r="J45" s="38">
        <v>669.23333333333335</v>
      </c>
      <c r="K45" s="31">
        <v>653</v>
      </c>
      <c r="L45" s="31">
        <v>635</v>
      </c>
      <c r="M45" s="31">
        <v>3.8175400000000002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575.1</v>
      </c>
      <c r="D46" s="38">
        <v>579.7833333333333</v>
      </c>
      <c r="E46" s="38">
        <v>568.56666666666661</v>
      </c>
      <c r="F46" s="38">
        <v>562.0333333333333</v>
      </c>
      <c r="G46" s="38">
        <v>550.81666666666661</v>
      </c>
      <c r="H46" s="38">
        <v>586.31666666666661</v>
      </c>
      <c r="I46" s="38">
        <v>597.5333333333333</v>
      </c>
      <c r="J46" s="38">
        <v>604.06666666666661</v>
      </c>
      <c r="K46" s="31">
        <v>591</v>
      </c>
      <c r="L46" s="31">
        <v>573.25</v>
      </c>
      <c r="M46" s="31">
        <v>1.18882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184.85</v>
      </c>
      <c r="D47" s="38">
        <v>184.70000000000002</v>
      </c>
      <c r="E47" s="38">
        <v>184.15000000000003</v>
      </c>
      <c r="F47" s="38">
        <v>183.45000000000002</v>
      </c>
      <c r="G47" s="38">
        <v>182.90000000000003</v>
      </c>
      <c r="H47" s="38">
        <v>185.40000000000003</v>
      </c>
      <c r="I47" s="38">
        <v>185.95000000000005</v>
      </c>
      <c r="J47" s="38">
        <v>186.65000000000003</v>
      </c>
      <c r="K47" s="31">
        <v>185.25</v>
      </c>
      <c r="L47" s="31">
        <v>184</v>
      </c>
      <c r="M47" s="31">
        <v>52.35163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3259.4</v>
      </c>
      <c r="D48" s="38">
        <v>3255.4666666666667</v>
      </c>
      <c r="E48" s="38">
        <v>3245.9333333333334</v>
      </c>
      <c r="F48" s="38">
        <v>3232.4666666666667</v>
      </c>
      <c r="G48" s="38">
        <v>3222.9333333333334</v>
      </c>
      <c r="H48" s="38">
        <v>3268.9333333333334</v>
      </c>
      <c r="I48" s="38">
        <v>3278.4666666666672</v>
      </c>
      <c r="J48" s="38">
        <v>3291.9333333333334</v>
      </c>
      <c r="K48" s="31">
        <v>3265</v>
      </c>
      <c r="L48" s="31">
        <v>3242</v>
      </c>
      <c r="M48" s="31">
        <v>3.5934499999999998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336.3</v>
      </c>
      <c r="D49" s="38">
        <v>338.01666666666665</v>
      </c>
      <c r="E49" s="38">
        <v>332.2833333333333</v>
      </c>
      <c r="F49" s="38">
        <v>328.26666666666665</v>
      </c>
      <c r="G49" s="38">
        <v>322.5333333333333</v>
      </c>
      <c r="H49" s="38">
        <v>342.0333333333333</v>
      </c>
      <c r="I49" s="38">
        <v>347.76666666666665</v>
      </c>
      <c r="J49" s="38">
        <v>351.7833333333333</v>
      </c>
      <c r="K49" s="31">
        <v>343.75</v>
      </c>
      <c r="L49" s="31">
        <v>334</v>
      </c>
      <c r="M49" s="31">
        <v>6.0610600000000003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1915.55</v>
      </c>
      <c r="D50" s="38">
        <v>1914.6333333333332</v>
      </c>
      <c r="E50" s="38">
        <v>1901.2666666666664</v>
      </c>
      <c r="F50" s="38">
        <v>1886.9833333333331</v>
      </c>
      <c r="G50" s="38">
        <v>1873.6166666666663</v>
      </c>
      <c r="H50" s="38">
        <v>1928.9166666666665</v>
      </c>
      <c r="I50" s="38">
        <v>1942.2833333333333</v>
      </c>
      <c r="J50" s="38">
        <v>1956.5666666666666</v>
      </c>
      <c r="K50" s="31">
        <v>1928</v>
      </c>
      <c r="L50" s="31">
        <v>1900.35</v>
      </c>
      <c r="M50" s="31">
        <v>7.1116700000000002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7563</v>
      </c>
      <c r="D51" s="38">
        <v>7544.3166666666666</v>
      </c>
      <c r="E51" s="38">
        <v>7498.7333333333336</v>
      </c>
      <c r="F51" s="38">
        <v>7434.4666666666672</v>
      </c>
      <c r="G51" s="38">
        <v>7388.8833333333341</v>
      </c>
      <c r="H51" s="38">
        <v>7608.583333333333</v>
      </c>
      <c r="I51" s="38">
        <v>7654.166666666667</v>
      </c>
      <c r="J51" s="38">
        <v>7718.4333333333325</v>
      </c>
      <c r="K51" s="31">
        <v>7589.9</v>
      </c>
      <c r="L51" s="31">
        <v>7480.05</v>
      </c>
      <c r="M51" s="31">
        <v>0.34649999999999997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735.1</v>
      </c>
      <c r="D52" s="38">
        <v>736.13333333333333</v>
      </c>
      <c r="E52" s="38">
        <v>731.06666666666661</v>
      </c>
      <c r="F52" s="38">
        <v>727.0333333333333</v>
      </c>
      <c r="G52" s="38">
        <v>721.96666666666658</v>
      </c>
      <c r="H52" s="38">
        <v>740.16666666666663</v>
      </c>
      <c r="I52" s="38">
        <v>745.23333333333346</v>
      </c>
      <c r="J52" s="38">
        <v>749.26666666666665</v>
      </c>
      <c r="K52" s="31">
        <v>741.2</v>
      </c>
      <c r="L52" s="31">
        <v>732.1</v>
      </c>
      <c r="M52" s="31">
        <v>11.72424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867.8</v>
      </c>
      <c r="D53" s="38">
        <v>865.41666666666663</v>
      </c>
      <c r="E53" s="38">
        <v>857.48333333333323</v>
      </c>
      <c r="F53" s="38">
        <v>847.16666666666663</v>
      </c>
      <c r="G53" s="38">
        <v>839.23333333333323</v>
      </c>
      <c r="H53" s="38">
        <v>875.73333333333323</v>
      </c>
      <c r="I53" s="38">
        <v>883.66666666666663</v>
      </c>
      <c r="J53" s="38">
        <v>893.98333333333323</v>
      </c>
      <c r="K53" s="31">
        <v>873.35</v>
      </c>
      <c r="L53" s="31">
        <v>855.1</v>
      </c>
      <c r="M53" s="31">
        <v>16.268660000000001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440.1</v>
      </c>
      <c r="D54" s="38">
        <v>442.0333333333333</v>
      </c>
      <c r="E54" s="38">
        <v>438.06666666666661</v>
      </c>
      <c r="F54" s="38">
        <v>436.0333333333333</v>
      </c>
      <c r="G54" s="38">
        <v>432.06666666666661</v>
      </c>
      <c r="H54" s="38">
        <v>444.06666666666661</v>
      </c>
      <c r="I54" s="38">
        <v>448.0333333333333</v>
      </c>
      <c r="J54" s="38">
        <v>450.06666666666661</v>
      </c>
      <c r="K54" s="31">
        <v>446</v>
      </c>
      <c r="L54" s="31">
        <v>440</v>
      </c>
      <c r="M54" s="31">
        <v>2.2700300000000002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3810.75</v>
      </c>
      <c r="D55" s="38">
        <v>3799.3833333333332</v>
      </c>
      <c r="E55" s="38">
        <v>3783.7666666666664</v>
      </c>
      <c r="F55" s="38">
        <v>3756.7833333333333</v>
      </c>
      <c r="G55" s="38">
        <v>3741.1666666666665</v>
      </c>
      <c r="H55" s="38">
        <v>3826.3666666666663</v>
      </c>
      <c r="I55" s="38">
        <v>3841.9833333333331</v>
      </c>
      <c r="J55" s="38">
        <v>3868.9666666666662</v>
      </c>
      <c r="K55" s="31">
        <v>3815</v>
      </c>
      <c r="L55" s="31">
        <v>3772.4</v>
      </c>
      <c r="M55" s="31">
        <v>1.7027600000000001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1000.4</v>
      </c>
      <c r="D56" s="38">
        <v>994.4666666666667</v>
      </c>
      <c r="E56" s="38">
        <v>984.93333333333339</v>
      </c>
      <c r="F56" s="38">
        <v>969.4666666666667</v>
      </c>
      <c r="G56" s="38">
        <v>959.93333333333339</v>
      </c>
      <c r="H56" s="38">
        <v>1009.9333333333334</v>
      </c>
      <c r="I56" s="38">
        <v>1019.4666666666667</v>
      </c>
      <c r="J56" s="38">
        <v>1034.9333333333334</v>
      </c>
      <c r="K56" s="31">
        <v>1004</v>
      </c>
      <c r="L56" s="31">
        <v>979</v>
      </c>
      <c r="M56" s="31">
        <v>71.304839999999999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4806.3999999999996</v>
      </c>
      <c r="D57" s="38">
        <v>4793.1333333333332</v>
      </c>
      <c r="E57" s="38">
        <v>4776.2666666666664</v>
      </c>
      <c r="F57" s="38">
        <v>4746.1333333333332</v>
      </c>
      <c r="G57" s="38">
        <v>4729.2666666666664</v>
      </c>
      <c r="H57" s="38">
        <v>4823.2666666666664</v>
      </c>
      <c r="I57" s="38">
        <v>4840.1333333333332</v>
      </c>
      <c r="J57" s="38">
        <v>4870.2666666666664</v>
      </c>
      <c r="K57" s="31">
        <v>4810</v>
      </c>
      <c r="L57" s="31">
        <v>4763</v>
      </c>
      <c r="M57" s="31">
        <v>1.516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7391.65</v>
      </c>
      <c r="D58" s="38">
        <v>7399.2166666666672</v>
      </c>
      <c r="E58" s="38">
        <v>7354.4333333333343</v>
      </c>
      <c r="F58" s="38">
        <v>7317.2166666666672</v>
      </c>
      <c r="G58" s="38">
        <v>7272.4333333333343</v>
      </c>
      <c r="H58" s="38">
        <v>7436.4333333333343</v>
      </c>
      <c r="I58" s="38">
        <v>7481.2166666666672</v>
      </c>
      <c r="J58" s="38">
        <v>7518.4333333333343</v>
      </c>
      <c r="K58" s="31">
        <v>7444</v>
      </c>
      <c r="L58" s="31">
        <v>7362</v>
      </c>
      <c r="M58" s="31">
        <v>4.0684899999999997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1549.7</v>
      </c>
      <c r="D59" s="38">
        <v>1547.2333333333333</v>
      </c>
      <c r="E59" s="38">
        <v>1542.4666666666667</v>
      </c>
      <c r="F59" s="38">
        <v>1535.2333333333333</v>
      </c>
      <c r="G59" s="38">
        <v>1530.4666666666667</v>
      </c>
      <c r="H59" s="38">
        <v>1554.4666666666667</v>
      </c>
      <c r="I59" s="38">
        <v>1559.2333333333336</v>
      </c>
      <c r="J59" s="38">
        <v>1566.4666666666667</v>
      </c>
      <c r="K59" s="31">
        <v>1552</v>
      </c>
      <c r="L59" s="31">
        <v>1540</v>
      </c>
      <c r="M59" s="31">
        <v>8.4155700000000007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7185.2</v>
      </c>
      <c r="D60" s="38">
        <v>7172.666666666667</v>
      </c>
      <c r="E60" s="38">
        <v>7145.4833333333336</v>
      </c>
      <c r="F60" s="38">
        <v>7105.7666666666664</v>
      </c>
      <c r="G60" s="38">
        <v>7078.583333333333</v>
      </c>
      <c r="H60" s="38">
        <v>7212.3833333333341</v>
      </c>
      <c r="I60" s="38">
        <v>7239.5666666666666</v>
      </c>
      <c r="J60" s="38">
        <v>7279.2833333333347</v>
      </c>
      <c r="K60" s="31">
        <v>7199.85</v>
      </c>
      <c r="L60" s="31">
        <v>7132.95</v>
      </c>
      <c r="M60" s="31">
        <v>0.31984000000000001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2287.15</v>
      </c>
      <c r="D61" s="38">
        <v>2284.0499999999997</v>
      </c>
      <c r="E61" s="38">
        <v>2244.0999999999995</v>
      </c>
      <c r="F61" s="38">
        <v>2201.0499999999997</v>
      </c>
      <c r="G61" s="38">
        <v>2161.0999999999995</v>
      </c>
      <c r="H61" s="38">
        <v>2327.0999999999995</v>
      </c>
      <c r="I61" s="38">
        <v>2367.0499999999993</v>
      </c>
      <c r="J61" s="38">
        <v>2410.0999999999995</v>
      </c>
      <c r="K61" s="31">
        <v>2324</v>
      </c>
      <c r="L61" s="31">
        <v>2241</v>
      </c>
      <c r="M61" s="31">
        <v>1.3975900000000001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2432.4</v>
      </c>
      <c r="D62" s="38">
        <v>2421.2666666666664</v>
      </c>
      <c r="E62" s="38">
        <v>2402.5333333333328</v>
      </c>
      <c r="F62" s="38">
        <v>2372.6666666666665</v>
      </c>
      <c r="G62" s="38">
        <v>2353.9333333333329</v>
      </c>
      <c r="H62" s="38">
        <v>2451.1333333333328</v>
      </c>
      <c r="I62" s="38">
        <v>2469.8666666666663</v>
      </c>
      <c r="J62" s="38">
        <v>2499.7333333333327</v>
      </c>
      <c r="K62" s="31">
        <v>2440</v>
      </c>
      <c r="L62" s="31">
        <v>2391.4</v>
      </c>
      <c r="M62" s="31">
        <v>1.80304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420.2</v>
      </c>
      <c r="D63" s="38">
        <v>419.2833333333333</v>
      </c>
      <c r="E63" s="38">
        <v>413.56666666666661</v>
      </c>
      <c r="F63" s="38">
        <v>406.93333333333328</v>
      </c>
      <c r="G63" s="38">
        <v>401.21666666666658</v>
      </c>
      <c r="H63" s="38">
        <v>425.91666666666663</v>
      </c>
      <c r="I63" s="38">
        <v>431.63333333333333</v>
      </c>
      <c r="J63" s="38">
        <v>438.26666666666665</v>
      </c>
      <c r="K63" s="31">
        <v>425</v>
      </c>
      <c r="L63" s="31">
        <v>412.65</v>
      </c>
      <c r="M63" s="31">
        <v>54.71143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243.1</v>
      </c>
      <c r="D64" s="38">
        <v>242.93333333333331</v>
      </c>
      <c r="E64" s="38">
        <v>240.41666666666663</v>
      </c>
      <c r="F64" s="38">
        <v>237.73333333333332</v>
      </c>
      <c r="G64" s="38">
        <v>235.21666666666664</v>
      </c>
      <c r="H64" s="38">
        <v>245.61666666666662</v>
      </c>
      <c r="I64" s="38">
        <v>248.13333333333333</v>
      </c>
      <c r="J64" s="38">
        <v>250.81666666666661</v>
      </c>
      <c r="K64" s="31">
        <v>245.45</v>
      </c>
      <c r="L64" s="31">
        <v>240.25</v>
      </c>
      <c r="M64" s="31">
        <v>84.80086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202.8</v>
      </c>
      <c r="D65" s="38">
        <v>201.91666666666666</v>
      </c>
      <c r="E65" s="38">
        <v>199.13333333333333</v>
      </c>
      <c r="F65" s="38">
        <v>195.46666666666667</v>
      </c>
      <c r="G65" s="38">
        <v>192.68333333333334</v>
      </c>
      <c r="H65" s="38">
        <v>205.58333333333331</v>
      </c>
      <c r="I65" s="38">
        <v>208.36666666666667</v>
      </c>
      <c r="J65" s="38">
        <v>212.0333333333333</v>
      </c>
      <c r="K65" s="31">
        <v>204.7</v>
      </c>
      <c r="L65" s="31">
        <v>198.25</v>
      </c>
      <c r="M65" s="31">
        <v>227.66507999999999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98.8</v>
      </c>
      <c r="D66" s="38">
        <v>97.25</v>
      </c>
      <c r="E66" s="38">
        <v>95.3</v>
      </c>
      <c r="F66" s="38">
        <v>91.8</v>
      </c>
      <c r="G66" s="38">
        <v>89.85</v>
      </c>
      <c r="H66" s="38">
        <v>100.75</v>
      </c>
      <c r="I66" s="38">
        <v>102.69999999999999</v>
      </c>
      <c r="J66" s="38">
        <v>106.2</v>
      </c>
      <c r="K66" s="31">
        <v>99.2</v>
      </c>
      <c r="L66" s="31">
        <v>93.75</v>
      </c>
      <c r="M66" s="31">
        <v>492.37004000000002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44.3</v>
      </c>
      <c r="D67" s="38">
        <v>43.766666666666673</v>
      </c>
      <c r="E67" s="38">
        <v>42.833333333333343</v>
      </c>
      <c r="F67" s="38">
        <v>41.366666666666667</v>
      </c>
      <c r="G67" s="38">
        <v>40.433333333333337</v>
      </c>
      <c r="H67" s="38">
        <v>45.233333333333348</v>
      </c>
      <c r="I67" s="38">
        <v>46.166666666666671</v>
      </c>
      <c r="J67" s="38">
        <v>47.633333333333354</v>
      </c>
      <c r="K67" s="31">
        <v>44.7</v>
      </c>
      <c r="L67" s="31">
        <v>42.3</v>
      </c>
      <c r="M67" s="31">
        <v>675.62207999999998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2804.9</v>
      </c>
      <c r="D68" s="38">
        <v>2802.2333333333336</v>
      </c>
      <c r="E68" s="38">
        <v>2762.7166666666672</v>
      </c>
      <c r="F68" s="38">
        <v>2720.5333333333338</v>
      </c>
      <c r="G68" s="38">
        <v>2681.0166666666673</v>
      </c>
      <c r="H68" s="38">
        <v>2844.416666666667</v>
      </c>
      <c r="I68" s="38">
        <v>2883.9333333333334</v>
      </c>
      <c r="J68" s="38">
        <v>2926.1166666666668</v>
      </c>
      <c r="K68" s="31">
        <v>2841.75</v>
      </c>
      <c r="L68" s="31">
        <v>2760.05</v>
      </c>
      <c r="M68" s="31">
        <v>0.17441000000000001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1717.7</v>
      </c>
      <c r="D69" s="38">
        <v>1718.0166666666664</v>
      </c>
      <c r="E69" s="38">
        <v>1709.0333333333328</v>
      </c>
      <c r="F69" s="38">
        <v>1700.3666666666663</v>
      </c>
      <c r="G69" s="38">
        <v>1691.3833333333328</v>
      </c>
      <c r="H69" s="38">
        <v>1726.6833333333329</v>
      </c>
      <c r="I69" s="38">
        <v>1735.6666666666665</v>
      </c>
      <c r="J69" s="38">
        <v>1744.333333333333</v>
      </c>
      <c r="K69" s="31">
        <v>1727</v>
      </c>
      <c r="L69" s="31">
        <v>1709.35</v>
      </c>
      <c r="M69" s="31">
        <v>2.0396200000000002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5251</v>
      </c>
      <c r="D70" s="38">
        <v>5269.583333333333</v>
      </c>
      <c r="E70" s="38">
        <v>5207.1166666666659</v>
      </c>
      <c r="F70" s="38">
        <v>5163.2333333333327</v>
      </c>
      <c r="G70" s="38">
        <v>5100.7666666666655</v>
      </c>
      <c r="H70" s="38">
        <v>5313.4666666666662</v>
      </c>
      <c r="I70" s="38">
        <v>5375.9333333333334</v>
      </c>
      <c r="J70" s="38">
        <v>5419.8166666666666</v>
      </c>
      <c r="K70" s="31">
        <v>5332.05</v>
      </c>
      <c r="L70" s="31">
        <v>5225.7</v>
      </c>
      <c r="M70" s="31">
        <v>0.18490999999999999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2604.4</v>
      </c>
      <c r="D71" s="38">
        <v>2630.7833333333333</v>
      </c>
      <c r="E71" s="38">
        <v>2541.0666666666666</v>
      </c>
      <c r="F71" s="38">
        <v>2477.7333333333331</v>
      </c>
      <c r="G71" s="38">
        <v>2388.0166666666664</v>
      </c>
      <c r="H71" s="38">
        <v>2694.1166666666668</v>
      </c>
      <c r="I71" s="38">
        <v>2783.833333333333</v>
      </c>
      <c r="J71" s="38">
        <v>2847.166666666667</v>
      </c>
      <c r="K71" s="31">
        <v>2720.5</v>
      </c>
      <c r="L71" s="31">
        <v>2567.4499999999998</v>
      </c>
      <c r="M71" s="31">
        <v>7.02935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721.75</v>
      </c>
      <c r="D72" s="38">
        <v>720.68333333333339</v>
      </c>
      <c r="E72" s="38">
        <v>716.36666666666679</v>
      </c>
      <c r="F72" s="38">
        <v>710.98333333333335</v>
      </c>
      <c r="G72" s="38">
        <v>706.66666666666674</v>
      </c>
      <c r="H72" s="38">
        <v>726.06666666666683</v>
      </c>
      <c r="I72" s="38">
        <v>730.38333333333344</v>
      </c>
      <c r="J72" s="38">
        <v>735.76666666666688</v>
      </c>
      <c r="K72" s="31">
        <v>725</v>
      </c>
      <c r="L72" s="31">
        <v>715.3</v>
      </c>
      <c r="M72" s="31">
        <v>5.1964399999999999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1173.1500000000001</v>
      </c>
      <c r="D73" s="38">
        <v>1183.5166666666667</v>
      </c>
      <c r="E73" s="38">
        <v>1160.6833333333334</v>
      </c>
      <c r="F73" s="38">
        <v>1148.2166666666667</v>
      </c>
      <c r="G73" s="38">
        <v>1125.3833333333334</v>
      </c>
      <c r="H73" s="38">
        <v>1195.9833333333333</v>
      </c>
      <c r="I73" s="38">
        <v>1218.8166666666668</v>
      </c>
      <c r="J73" s="38">
        <v>1231.2833333333333</v>
      </c>
      <c r="K73" s="31">
        <v>1206.3499999999999</v>
      </c>
      <c r="L73" s="31">
        <v>1171.05</v>
      </c>
      <c r="M73" s="31">
        <v>4.9873000000000003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144.69999999999999</v>
      </c>
      <c r="D74" s="38">
        <v>144.96666666666667</v>
      </c>
      <c r="E74" s="38">
        <v>142.78333333333333</v>
      </c>
      <c r="F74" s="38">
        <v>140.86666666666667</v>
      </c>
      <c r="G74" s="38">
        <v>138.68333333333334</v>
      </c>
      <c r="H74" s="38">
        <v>146.88333333333333</v>
      </c>
      <c r="I74" s="38">
        <v>149.06666666666666</v>
      </c>
      <c r="J74" s="38">
        <v>150.98333333333332</v>
      </c>
      <c r="K74" s="31">
        <v>147.15</v>
      </c>
      <c r="L74" s="31">
        <v>143.05000000000001</v>
      </c>
      <c r="M74" s="31">
        <v>199.02175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1115.2</v>
      </c>
      <c r="D75" s="38">
        <v>1110.9666666666667</v>
      </c>
      <c r="E75" s="38">
        <v>1104.2333333333333</v>
      </c>
      <c r="F75" s="38">
        <v>1093.2666666666667</v>
      </c>
      <c r="G75" s="38">
        <v>1086.5333333333333</v>
      </c>
      <c r="H75" s="38">
        <v>1121.9333333333334</v>
      </c>
      <c r="I75" s="38">
        <v>1128.666666666667</v>
      </c>
      <c r="J75" s="38">
        <v>1139.6333333333334</v>
      </c>
      <c r="K75" s="31">
        <v>1117.7</v>
      </c>
      <c r="L75" s="31">
        <v>1100</v>
      </c>
      <c r="M75" s="31">
        <v>8.7992799999999995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139.85</v>
      </c>
      <c r="D76" s="38">
        <v>142.58333333333334</v>
      </c>
      <c r="E76" s="38">
        <v>136.26666666666668</v>
      </c>
      <c r="F76" s="38">
        <v>132.68333333333334</v>
      </c>
      <c r="G76" s="38">
        <v>126.36666666666667</v>
      </c>
      <c r="H76" s="38">
        <v>146.16666666666669</v>
      </c>
      <c r="I76" s="38">
        <v>152.48333333333335</v>
      </c>
      <c r="J76" s="38">
        <v>156.06666666666669</v>
      </c>
      <c r="K76" s="31">
        <v>148.9</v>
      </c>
      <c r="L76" s="31">
        <v>139</v>
      </c>
      <c r="M76" s="31">
        <v>760.13022000000001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363.75</v>
      </c>
      <c r="D77" s="38">
        <v>364.40000000000003</v>
      </c>
      <c r="E77" s="38">
        <v>360.05000000000007</v>
      </c>
      <c r="F77" s="38">
        <v>356.35</v>
      </c>
      <c r="G77" s="38">
        <v>352.00000000000006</v>
      </c>
      <c r="H77" s="38">
        <v>368.10000000000008</v>
      </c>
      <c r="I77" s="38">
        <v>372.4500000000001</v>
      </c>
      <c r="J77" s="38">
        <v>376.15000000000009</v>
      </c>
      <c r="K77" s="31">
        <v>368.75</v>
      </c>
      <c r="L77" s="31">
        <v>360.7</v>
      </c>
      <c r="M77" s="31">
        <v>52.264249999999997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890.8</v>
      </c>
      <c r="D78" s="38">
        <v>888.9</v>
      </c>
      <c r="E78" s="38">
        <v>885.5</v>
      </c>
      <c r="F78" s="38">
        <v>880.2</v>
      </c>
      <c r="G78" s="38">
        <v>876.80000000000007</v>
      </c>
      <c r="H78" s="38">
        <v>894.19999999999993</v>
      </c>
      <c r="I78" s="38">
        <v>897.5999999999998</v>
      </c>
      <c r="J78" s="38">
        <v>902.89999999999986</v>
      </c>
      <c r="K78" s="31">
        <v>892.3</v>
      </c>
      <c r="L78" s="31">
        <v>883.6</v>
      </c>
      <c r="M78" s="31">
        <v>27.338940000000001</v>
      </c>
      <c r="N78" s="1"/>
      <c r="O78" s="1"/>
    </row>
    <row r="79" spans="1:15" ht="12.75" customHeight="1">
      <c r="A79" s="33">
        <v>69</v>
      </c>
      <c r="B79" s="58" t="s">
        <v>847</v>
      </c>
      <c r="C79" s="31">
        <v>520.5</v>
      </c>
      <c r="D79" s="38">
        <v>522.38333333333333</v>
      </c>
      <c r="E79" s="38">
        <v>515.76666666666665</v>
      </c>
      <c r="F79" s="38">
        <v>511.0333333333333</v>
      </c>
      <c r="G79" s="38">
        <v>504.41666666666663</v>
      </c>
      <c r="H79" s="38">
        <v>527.11666666666667</v>
      </c>
      <c r="I79" s="38">
        <v>533.73333333333323</v>
      </c>
      <c r="J79" s="38">
        <v>538.4666666666667</v>
      </c>
      <c r="K79" s="31">
        <v>529</v>
      </c>
      <c r="L79" s="31">
        <v>517.65</v>
      </c>
      <c r="M79" s="31">
        <v>6.3379799999999999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276.39999999999998</v>
      </c>
      <c r="D80" s="38">
        <v>273.76666666666671</v>
      </c>
      <c r="E80" s="38">
        <v>269.48333333333341</v>
      </c>
      <c r="F80" s="38">
        <v>262.56666666666672</v>
      </c>
      <c r="G80" s="38">
        <v>258.28333333333342</v>
      </c>
      <c r="H80" s="38">
        <v>280.68333333333339</v>
      </c>
      <c r="I80" s="38">
        <v>284.9666666666667</v>
      </c>
      <c r="J80" s="38">
        <v>291.88333333333338</v>
      </c>
      <c r="K80" s="31">
        <v>278.05</v>
      </c>
      <c r="L80" s="31">
        <v>266.85000000000002</v>
      </c>
      <c r="M80" s="31">
        <v>49.696559999999998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1299.9000000000001</v>
      </c>
      <c r="D81" s="38">
        <v>1311.5666666666666</v>
      </c>
      <c r="E81" s="38">
        <v>1283.3333333333333</v>
      </c>
      <c r="F81" s="38">
        <v>1266.7666666666667</v>
      </c>
      <c r="G81" s="38">
        <v>1238.5333333333333</v>
      </c>
      <c r="H81" s="38">
        <v>1328.1333333333332</v>
      </c>
      <c r="I81" s="38">
        <v>1356.3666666666668</v>
      </c>
      <c r="J81" s="38">
        <v>1372.9333333333332</v>
      </c>
      <c r="K81" s="31">
        <v>1339.8</v>
      </c>
      <c r="L81" s="31">
        <v>1295</v>
      </c>
      <c r="M81" s="31">
        <v>1.9216200000000001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508.4</v>
      </c>
      <c r="D82" s="38">
        <v>511.61666666666673</v>
      </c>
      <c r="E82" s="38">
        <v>502.48333333333346</v>
      </c>
      <c r="F82" s="38">
        <v>496.56666666666672</v>
      </c>
      <c r="G82" s="38">
        <v>487.43333333333345</v>
      </c>
      <c r="H82" s="38">
        <v>517.53333333333353</v>
      </c>
      <c r="I82" s="38">
        <v>526.66666666666674</v>
      </c>
      <c r="J82" s="38">
        <v>532.58333333333348</v>
      </c>
      <c r="K82" s="31">
        <v>520.75</v>
      </c>
      <c r="L82" s="31">
        <v>505.7</v>
      </c>
      <c r="M82" s="31">
        <v>19.862839999999998</v>
      </c>
      <c r="N82" s="1"/>
      <c r="O82" s="1"/>
    </row>
    <row r="83" spans="1:15" ht="12.75" customHeight="1">
      <c r="A83" s="33">
        <v>73</v>
      </c>
      <c r="B83" s="58" t="s">
        <v>848</v>
      </c>
      <c r="C83" s="31">
        <v>293.89999999999998</v>
      </c>
      <c r="D83" s="38">
        <v>294.7833333333333</v>
      </c>
      <c r="E83" s="38">
        <v>291.36666666666662</v>
      </c>
      <c r="F83" s="38">
        <v>288.83333333333331</v>
      </c>
      <c r="G83" s="38">
        <v>285.41666666666663</v>
      </c>
      <c r="H83" s="38">
        <v>297.31666666666661</v>
      </c>
      <c r="I83" s="38">
        <v>300.73333333333335</v>
      </c>
      <c r="J83" s="38">
        <v>303.26666666666659</v>
      </c>
      <c r="K83" s="31">
        <v>298.2</v>
      </c>
      <c r="L83" s="31">
        <v>292.25</v>
      </c>
      <c r="M83" s="31">
        <v>22.823599999999999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6421.1</v>
      </c>
      <c r="D84" s="38">
        <v>6411.0333333333328</v>
      </c>
      <c r="E84" s="38">
        <v>6350.0666666666657</v>
      </c>
      <c r="F84" s="38">
        <v>6279.0333333333328</v>
      </c>
      <c r="G84" s="38">
        <v>6218.0666666666657</v>
      </c>
      <c r="H84" s="38">
        <v>6482.0666666666657</v>
      </c>
      <c r="I84" s="38">
        <v>6543.0333333333328</v>
      </c>
      <c r="J84" s="38">
        <v>6614.0666666666657</v>
      </c>
      <c r="K84" s="31">
        <v>6472</v>
      </c>
      <c r="L84" s="31">
        <v>6340</v>
      </c>
      <c r="M84" s="31">
        <v>0.26851000000000003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807.45</v>
      </c>
      <c r="D85" s="38">
        <v>805.06666666666661</v>
      </c>
      <c r="E85" s="38">
        <v>793.63333333333321</v>
      </c>
      <c r="F85" s="38">
        <v>779.81666666666661</v>
      </c>
      <c r="G85" s="38">
        <v>768.38333333333321</v>
      </c>
      <c r="H85" s="38">
        <v>818.88333333333321</v>
      </c>
      <c r="I85" s="38">
        <v>830.31666666666661</v>
      </c>
      <c r="J85" s="38">
        <v>844.13333333333321</v>
      </c>
      <c r="K85" s="31">
        <v>816.5</v>
      </c>
      <c r="L85" s="31">
        <v>791.25</v>
      </c>
      <c r="M85" s="31">
        <v>1.5265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1243.6500000000001</v>
      </c>
      <c r="D86" s="38">
        <v>1250.3666666666668</v>
      </c>
      <c r="E86" s="38">
        <v>1225.7333333333336</v>
      </c>
      <c r="F86" s="38">
        <v>1207.8166666666668</v>
      </c>
      <c r="G86" s="38">
        <v>1183.1833333333336</v>
      </c>
      <c r="H86" s="38">
        <v>1268.2833333333335</v>
      </c>
      <c r="I86" s="38">
        <v>1292.9166666666667</v>
      </c>
      <c r="J86" s="38">
        <v>1310.8333333333335</v>
      </c>
      <c r="K86" s="31">
        <v>1275</v>
      </c>
      <c r="L86" s="31">
        <v>1232.45</v>
      </c>
      <c r="M86" s="31">
        <v>3.48237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437.8</v>
      </c>
      <c r="D87" s="38">
        <v>442.7166666666667</v>
      </c>
      <c r="E87" s="38">
        <v>432.08333333333337</v>
      </c>
      <c r="F87" s="38">
        <v>426.36666666666667</v>
      </c>
      <c r="G87" s="38">
        <v>415.73333333333335</v>
      </c>
      <c r="H87" s="38">
        <v>448.43333333333339</v>
      </c>
      <c r="I87" s="38">
        <v>459.06666666666672</v>
      </c>
      <c r="J87" s="38">
        <v>464.78333333333342</v>
      </c>
      <c r="K87" s="31">
        <v>453.35</v>
      </c>
      <c r="L87" s="31">
        <v>437</v>
      </c>
      <c r="M87" s="31">
        <v>6.5691699999999997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19444.5</v>
      </c>
      <c r="D88" s="38">
        <v>19408.133333333335</v>
      </c>
      <c r="E88" s="38">
        <v>19316.366666666669</v>
      </c>
      <c r="F88" s="38">
        <v>19188.233333333334</v>
      </c>
      <c r="G88" s="38">
        <v>19096.466666666667</v>
      </c>
      <c r="H88" s="38">
        <v>19536.26666666667</v>
      </c>
      <c r="I88" s="38">
        <v>19628.03333333334</v>
      </c>
      <c r="J88" s="38">
        <v>19756.166666666672</v>
      </c>
      <c r="K88" s="31">
        <v>19499.900000000001</v>
      </c>
      <c r="L88" s="31">
        <v>19280</v>
      </c>
      <c r="M88" s="31">
        <v>0.29532000000000003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635.1</v>
      </c>
      <c r="D89" s="38">
        <v>636.29999999999995</v>
      </c>
      <c r="E89" s="38">
        <v>629.34999999999991</v>
      </c>
      <c r="F89" s="38">
        <v>623.59999999999991</v>
      </c>
      <c r="G89" s="38">
        <v>616.64999999999986</v>
      </c>
      <c r="H89" s="38">
        <v>642.04999999999995</v>
      </c>
      <c r="I89" s="38">
        <v>649</v>
      </c>
      <c r="J89" s="38">
        <v>654.75</v>
      </c>
      <c r="K89" s="31">
        <v>643.25</v>
      </c>
      <c r="L89" s="31">
        <v>630.54999999999995</v>
      </c>
      <c r="M89" s="31">
        <v>0.98977999999999999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14.5</v>
      </c>
      <c r="D90" s="38">
        <v>14.5</v>
      </c>
      <c r="E90" s="38">
        <v>14.5</v>
      </c>
      <c r="F90" s="38">
        <v>14.5</v>
      </c>
      <c r="G90" s="38">
        <v>14.5</v>
      </c>
      <c r="H90" s="38">
        <v>14.5</v>
      </c>
      <c r="I90" s="38">
        <v>14.5</v>
      </c>
      <c r="J90" s="38">
        <v>14.5</v>
      </c>
      <c r="K90" s="31">
        <v>14.5</v>
      </c>
      <c r="L90" s="31">
        <v>14.5</v>
      </c>
      <c r="M90" s="31">
        <v>51.487439999999999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4568.55</v>
      </c>
      <c r="D91" s="38">
        <v>4560.8499999999995</v>
      </c>
      <c r="E91" s="38">
        <v>4547.6999999999989</v>
      </c>
      <c r="F91" s="38">
        <v>4526.8499999999995</v>
      </c>
      <c r="G91" s="38">
        <v>4513.6999999999989</v>
      </c>
      <c r="H91" s="38">
        <v>4581.6999999999989</v>
      </c>
      <c r="I91" s="38">
        <v>4594.8499999999985</v>
      </c>
      <c r="J91" s="38">
        <v>4615.6999999999989</v>
      </c>
      <c r="K91" s="31">
        <v>4574</v>
      </c>
      <c r="L91" s="31">
        <v>4540</v>
      </c>
      <c r="M91" s="31">
        <v>3.0244800000000001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1369.15</v>
      </c>
      <c r="D92" s="38">
        <v>1379.1000000000001</v>
      </c>
      <c r="E92" s="38">
        <v>1320.2000000000003</v>
      </c>
      <c r="F92" s="38">
        <v>1271.2500000000002</v>
      </c>
      <c r="G92" s="38">
        <v>1212.3500000000004</v>
      </c>
      <c r="H92" s="38">
        <v>1428.0500000000002</v>
      </c>
      <c r="I92" s="38">
        <v>1486.9500000000003</v>
      </c>
      <c r="J92" s="38">
        <v>1535.9</v>
      </c>
      <c r="K92" s="31">
        <v>1438</v>
      </c>
      <c r="L92" s="31">
        <v>1330.15</v>
      </c>
      <c r="M92" s="31">
        <v>32.695489999999999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1744.1</v>
      </c>
      <c r="D93" s="38">
        <v>1742.1666666666667</v>
      </c>
      <c r="E93" s="38">
        <v>1714.3333333333335</v>
      </c>
      <c r="F93" s="38">
        <v>1684.5666666666668</v>
      </c>
      <c r="G93" s="38">
        <v>1656.7333333333336</v>
      </c>
      <c r="H93" s="38">
        <v>1771.9333333333334</v>
      </c>
      <c r="I93" s="38">
        <v>1799.7666666666669</v>
      </c>
      <c r="J93" s="38">
        <v>1829.5333333333333</v>
      </c>
      <c r="K93" s="31">
        <v>1770</v>
      </c>
      <c r="L93" s="31">
        <v>1712.4</v>
      </c>
      <c r="M93" s="31">
        <v>0.76871999999999996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311.85000000000002</v>
      </c>
      <c r="D94" s="38">
        <v>313.43333333333334</v>
      </c>
      <c r="E94" s="38">
        <v>309.11666666666667</v>
      </c>
      <c r="F94" s="38">
        <v>306.38333333333333</v>
      </c>
      <c r="G94" s="38">
        <v>302.06666666666666</v>
      </c>
      <c r="H94" s="38">
        <v>316.16666666666669</v>
      </c>
      <c r="I94" s="38">
        <v>320.48333333333341</v>
      </c>
      <c r="J94" s="38">
        <v>323.2166666666667</v>
      </c>
      <c r="K94" s="31">
        <v>317.75</v>
      </c>
      <c r="L94" s="31">
        <v>310.7</v>
      </c>
      <c r="M94" s="31">
        <v>24.923190000000002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788.55</v>
      </c>
      <c r="D95" s="38">
        <v>785.66666666666663</v>
      </c>
      <c r="E95" s="38">
        <v>777.58333333333326</v>
      </c>
      <c r="F95" s="38">
        <v>766.61666666666667</v>
      </c>
      <c r="G95" s="38">
        <v>758.5333333333333</v>
      </c>
      <c r="H95" s="38">
        <v>796.63333333333321</v>
      </c>
      <c r="I95" s="38">
        <v>804.71666666666647</v>
      </c>
      <c r="J95" s="38">
        <v>815.68333333333317</v>
      </c>
      <c r="K95" s="31">
        <v>793.75</v>
      </c>
      <c r="L95" s="31">
        <v>774.7</v>
      </c>
      <c r="M95" s="31">
        <v>6.0230399999999999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359.95</v>
      </c>
      <c r="D96" s="38">
        <v>354.41666666666669</v>
      </c>
      <c r="E96" s="38">
        <v>345.83333333333337</v>
      </c>
      <c r="F96" s="38">
        <v>331.7166666666667</v>
      </c>
      <c r="G96" s="38">
        <v>323.13333333333338</v>
      </c>
      <c r="H96" s="38">
        <v>368.53333333333336</v>
      </c>
      <c r="I96" s="38">
        <v>377.11666666666673</v>
      </c>
      <c r="J96" s="38">
        <v>391.23333333333335</v>
      </c>
      <c r="K96" s="31">
        <v>363</v>
      </c>
      <c r="L96" s="31">
        <v>340.3</v>
      </c>
      <c r="M96" s="31">
        <v>265.71751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812.1</v>
      </c>
      <c r="D97" s="38">
        <v>813.48333333333323</v>
      </c>
      <c r="E97" s="38">
        <v>805.81666666666649</v>
      </c>
      <c r="F97" s="38">
        <v>799.5333333333333</v>
      </c>
      <c r="G97" s="38">
        <v>791.86666666666656</v>
      </c>
      <c r="H97" s="38">
        <v>819.76666666666642</v>
      </c>
      <c r="I97" s="38">
        <v>827.43333333333317</v>
      </c>
      <c r="J97" s="38">
        <v>833.71666666666636</v>
      </c>
      <c r="K97" s="31">
        <v>821.15</v>
      </c>
      <c r="L97" s="31">
        <v>807.2</v>
      </c>
      <c r="M97" s="31">
        <v>1.6814199999999999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1206.05</v>
      </c>
      <c r="D98" s="38">
        <v>1206.9666666666665</v>
      </c>
      <c r="E98" s="38">
        <v>1191.083333333333</v>
      </c>
      <c r="F98" s="38">
        <v>1176.1166666666666</v>
      </c>
      <c r="G98" s="38">
        <v>1160.2333333333331</v>
      </c>
      <c r="H98" s="38">
        <v>1221.9333333333329</v>
      </c>
      <c r="I98" s="38">
        <v>1237.8166666666666</v>
      </c>
      <c r="J98" s="38">
        <v>1252.7833333333328</v>
      </c>
      <c r="K98" s="31">
        <v>1222.8499999999999</v>
      </c>
      <c r="L98" s="31">
        <v>1192</v>
      </c>
      <c r="M98" s="31">
        <v>2.20112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154</v>
      </c>
      <c r="D99" s="38">
        <v>155.38333333333333</v>
      </c>
      <c r="E99" s="38">
        <v>152.11666666666665</v>
      </c>
      <c r="F99" s="38">
        <v>150.23333333333332</v>
      </c>
      <c r="G99" s="38">
        <v>146.96666666666664</v>
      </c>
      <c r="H99" s="38">
        <v>157.26666666666665</v>
      </c>
      <c r="I99" s="38">
        <v>160.5333333333333</v>
      </c>
      <c r="J99" s="38">
        <v>162.41666666666666</v>
      </c>
      <c r="K99" s="31">
        <v>158.65</v>
      </c>
      <c r="L99" s="31">
        <v>153.5</v>
      </c>
      <c r="M99" s="31">
        <v>19.456630000000001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685.6</v>
      </c>
      <c r="D100" s="38">
        <v>678.51666666666665</v>
      </c>
      <c r="E100" s="38">
        <v>668.5333333333333</v>
      </c>
      <c r="F100" s="38">
        <v>651.4666666666667</v>
      </c>
      <c r="G100" s="38">
        <v>641.48333333333335</v>
      </c>
      <c r="H100" s="38">
        <v>695.58333333333326</v>
      </c>
      <c r="I100" s="38">
        <v>705.56666666666661</v>
      </c>
      <c r="J100" s="38">
        <v>722.63333333333321</v>
      </c>
      <c r="K100" s="31">
        <v>688.5</v>
      </c>
      <c r="L100" s="31">
        <v>661.45</v>
      </c>
      <c r="M100" s="31">
        <v>2.4858500000000001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2196.9</v>
      </c>
      <c r="D101" s="38">
        <v>2204.15</v>
      </c>
      <c r="E101" s="38">
        <v>2178.3000000000002</v>
      </c>
      <c r="F101" s="38">
        <v>2159.7000000000003</v>
      </c>
      <c r="G101" s="38">
        <v>2133.8500000000004</v>
      </c>
      <c r="H101" s="38">
        <v>2222.75</v>
      </c>
      <c r="I101" s="38">
        <v>2248.5999999999995</v>
      </c>
      <c r="J101" s="38">
        <v>2267.1999999999998</v>
      </c>
      <c r="K101" s="31">
        <v>2230</v>
      </c>
      <c r="L101" s="31">
        <v>2185.5500000000002</v>
      </c>
      <c r="M101" s="31">
        <v>1.07483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40.65</v>
      </c>
      <c r="D102" s="38">
        <v>40.783333333333331</v>
      </c>
      <c r="E102" s="38">
        <v>39.36666666666666</v>
      </c>
      <c r="F102" s="38">
        <v>38.083333333333329</v>
      </c>
      <c r="G102" s="38">
        <v>36.666666666666657</v>
      </c>
      <c r="H102" s="38">
        <v>42.066666666666663</v>
      </c>
      <c r="I102" s="38">
        <v>43.483333333333334</v>
      </c>
      <c r="J102" s="38">
        <v>44.766666666666666</v>
      </c>
      <c r="K102" s="31">
        <v>42.2</v>
      </c>
      <c r="L102" s="31">
        <v>39.5</v>
      </c>
      <c r="M102" s="31">
        <v>492.86365000000001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1390.9</v>
      </c>
      <c r="D103" s="38">
        <v>1376.2833333333335</v>
      </c>
      <c r="E103" s="38">
        <v>1322.5666666666671</v>
      </c>
      <c r="F103" s="38">
        <v>1254.2333333333336</v>
      </c>
      <c r="G103" s="38">
        <v>1200.5166666666671</v>
      </c>
      <c r="H103" s="38">
        <v>1444.616666666667</v>
      </c>
      <c r="I103" s="38">
        <v>1498.3333333333337</v>
      </c>
      <c r="J103" s="38">
        <v>1566.666666666667</v>
      </c>
      <c r="K103" s="31">
        <v>1430</v>
      </c>
      <c r="L103" s="31">
        <v>1307.95</v>
      </c>
      <c r="M103" s="31">
        <v>94.797169999999994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701.8</v>
      </c>
      <c r="D104" s="38">
        <v>702.35</v>
      </c>
      <c r="E104" s="38">
        <v>695.5</v>
      </c>
      <c r="F104" s="38">
        <v>689.19999999999993</v>
      </c>
      <c r="G104" s="38">
        <v>682.34999999999991</v>
      </c>
      <c r="H104" s="38">
        <v>708.65000000000009</v>
      </c>
      <c r="I104" s="38">
        <v>715.50000000000023</v>
      </c>
      <c r="J104" s="38">
        <v>721.80000000000018</v>
      </c>
      <c r="K104" s="31">
        <v>709.2</v>
      </c>
      <c r="L104" s="31">
        <v>696.05</v>
      </c>
      <c r="M104" s="31">
        <v>2.0465300000000002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1066.0999999999999</v>
      </c>
      <c r="D105" s="38">
        <v>1073.6833333333334</v>
      </c>
      <c r="E105" s="38">
        <v>1052.9666666666667</v>
      </c>
      <c r="F105" s="38">
        <v>1039.8333333333333</v>
      </c>
      <c r="G105" s="38">
        <v>1019.1166666666666</v>
      </c>
      <c r="H105" s="38">
        <v>1086.8166666666668</v>
      </c>
      <c r="I105" s="38">
        <v>1107.5333333333335</v>
      </c>
      <c r="J105" s="38">
        <v>1120.666666666667</v>
      </c>
      <c r="K105" s="31">
        <v>1094.4000000000001</v>
      </c>
      <c r="L105" s="31">
        <v>1060.55</v>
      </c>
      <c r="M105" s="31">
        <v>0.86019999999999996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9100.4</v>
      </c>
      <c r="D106" s="38">
        <v>9143.4500000000007</v>
      </c>
      <c r="E106" s="38">
        <v>9036.9000000000015</v>
      </c>
      <c r="F106" s="38">
        <v>8973.4000000000015</v>
      </c>
      <c r="G106" s="38">
        <v>8866.8500000000022</v>
      </c>
      <c r="H106" s="38">
        <v>9206.9500000000007</v>
      </c>
      <c r="I106" s="38">
        <v>9313.5</v>
      </c>
      <c r="J106" s="38">
        <v>9377</v>
      </c>
      <c r="K106" s="31">
        <v>9250</v>
      </c>
      <c r="L106" s="31">
        <v>9079.9500000000007</v>
      </c>
      <c r="M106" s="31">
        <v>0.15864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91.95</v>
      </c>
      <c r="D107" s="38">
        <v>92.483333333333348</v>
      </c>
      <c r="E107" s="38">
        <v>91.066666666666691</v>
      </c>
      <c r="F107" s="38">
        <v>90.183333333333337</v>
      </c>
      <c r="G107" s="38">
        <v>88.76666666666668</v>
      </c>
      <c r="H107" s="38">
        <v>93.366666666666703</v>
      </c>
      <c r="I107" s="38">
        <v>94.78333333333336</v>
      </c>
      <c r="J107" s="38">
        <v>95.666666666666714</v>
      </c>
      <c r="K107" s="31">
        <v>93.9</v>
      </c>
      <c r="L107" s="31">
        <v>91.6</v>
      </c>
      <c r="M107" s="31">
        <v>66.746260000000007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451.35</v>
      </c>
      <c r="D108" s="38">
        <v>451.58333333333331</v>
      </c>
      <c r="E108" s="38">
        <v>444.76666666666665</v>
      </c>
      <c r="F108" s="38">
        <v>438.18333333333334</v>
      </c>
      <c r="G108" s="38">
        <v>431.36666666666667</v>
      </c>
      <c r="H108" s="38">
        <v>458.16666666666663</v>
      </c>
      <c r="I108" s="38">
        <v>464.98333333333335</v>
      </c>
      <c r="J108" s="38">
        <v>471.56666666666661</v>
      </c>
      <c r="K108" s="31">
        <v>458.4</v>
      </c>
      <c r="L108" s="31">
        <v>445</v>
      </c>
      <c r="M108" s="31">
        <v>10.005990000000001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574.79999999999995</v>
      </c>
      <c r="D109" s="38">
        <v>574.18333333333328</v>
      </c>
      <c r="E109" s="38">
        <v>567.56666666666661</v>
      </c>
      <c r="F109" s="38">
        <v>560.33333333333337</v>
      </c>
      <c r="G109" s="38">
        <v>553.7166666666667</v>
      </c>
      <c r="H109" s="38">
        <v>581.41666666666652</v>
      </c>
      <c r="I109" s="38">
        <v>588.03333333333308</v>
      </c>
      <c r="J109" s="38">
        <v>595.26666666666642</v>
      </c>
      <c r="K109" s="31">
        <v>580.79999999999995</v>
      </c>
      <c r="L109" s="31">
        <v>566.95000000000005</v>
      </c>
      <c r="M109" s="31">
        <v>2.2550400000000002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284.05</v>
      </c>
      <c r="D110" s="38">
        <v>283.18333333333334</v>
      </c>
      <c r="E110" s="38">
        <v>280.36666666666667</v>
      </c>
      <c r="F110" s="38">
        <v>276.68333333333334</v>
      </c>
      <c r="G110" s="38">
        <v>273.86666666666667</v>
      </c>
      <c r="H110" s="38">
        <v>286.86666666666667</v>
      </c>
      <c r="I110" s="38">
        <v>289.68333333333339</v>
      </c>
      <c r="J110" s="38">
        <v>293.36666666666667</v>
      </c>
      <c r="K110" s="31">
        <v>286</v>
      </c>
      <c r="L110" s="31">
        <v>279.5</v>
      </c>
      <c r="M110" s="31">
        <v>34.337359999999997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515.75</v>
      </c>
      <c r="D111" s="38">
        <v>517.6</v>
      </c>
      <c r="E111" s="38">
        <v>511.25</v>
      </c>
      <c r="F111" s="38">
        <v>506.75</v>
      </c>
      <c r="G111" s="38">
        <v>500.4</v>
      </c>
      <c r="H111" s="38">
        <v>522.1</v>
      </c>
      <c r="I111" s="38">
        <v>528.45000000000016</v>
      </c>
      <c r="J111" s="38">
        <v>532.95000000000005</v>
      </c>
      <c r="K111" s="31">
        <v>523.95000000000005</v>
      </c>
      <c r="L111" s="31">
        <v>513.1</v>
      </c>
      <c r="M111" s="31">
        <v>1.1778500000000001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1098.8</v>
      </c>
      <c r="D112" s="38">
        <v>1089.95</v>
      </c>
      <c r="E112" s="38">
        <v>1074.9000000000001</v>
      </c>
      <c r="F112" s="38">
        <v>1051</v>
      </c>
      <c r="G112" s="38">
        <v>1035.95</v>
      </c>
      <c r="H112" s="38">
        <v>1113.8500000000001</v>
      </c>
      <c r="I112" s="38">
        <v>1128.8999999999999</v>
      </c>
      <c r="J112" s="38">
        <v>1152.8000000000002</v>
      </c>
      <c r="K112" s="31">
        <v>1105</v>
      </c>
      <c r="L112" s="31">
        <v>1066.05</v>
      </c>
      <c r="M112" s="31">
        <v>3.1821100000000002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1184.4000000000001</v>
      </c>
      <c r="D113" s="38">
        <v>1181.4666666666667</v>
      </c>
      <c r="E113" s="38">
        <v>1161.6833333333334</v>
      </c>
      <c r="F113" s="38">
        <v>1138.9666666666667</v>
      </c>
      <c r="G113" s="38">
        <v>1119.1833333333334</v>
      </c>
      <c r="H113" s="38">
        <v>1204.1833333333334</v>
      </c>
      <c r="I113" s="38">
        <v>1223.9666666666667</v>
      </c>
      <c r="J113" s="38">
        <v>1246.6833333333334</v>
      </c>
      <c r="K113" s="31">
        <v>1201.25</v>
      </c>
      <c r="L113" s="31">
        <v>1158.75</v>
      </c>
      <c r="M113" s="31">
        <v>33.637779999999999</v>
      </c>
      <c r="N113" s="1"/>
      <c r="O113" s="1"/>
    </row>
    <row r="114" spans="1:15" ht="12.75" customHeight="1">
      <c r="A114" s="33">
        <v>104</v>
      </c>
      <c r="B114" s="58" t="s">
        <v>843</v>
      </c>
      <c r="C114" s="31">
        <v>500.3</v>
      </c>
      <c r="D114" s="38">
        <v>501.09999999999997</v>
      </c>
      <c r="E114" s="38">
        <v>494.19999999999993</v>
      </c>
      <c r="F114" s="38">
        <v>488.09999999999997</v>
      </c>
      <c r="G114" s="38">
        <v>481.19999999999993</v>
      </c>
      <c r="H114" s="38">
        <v>507.19999999999993</v>
      </c>
      <c r="I114" s="38">
        <v>514.09999999999991</v>
      </c>
      <c r="J114" s="38">
        <v>520.19999999999993</v>
      </c>
      <c r="K114" s="31">
        <v>508</v>
      </c>
      <c r="L114" s="31">
        <v>495</v>
      </c>
      <c r="M114" s="31">
        <v>5.1056999999999997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1247.3499999999999</v>
      </c>
      <c r="D115" s="38">
        <v>1245.5333333333333</v>
      </c>
      <c r="E115" s="38">
        <v>1238.3166666666666</v>
      </c>
      <c r="F115" s="38">
        <v>1229.2833333333333</v>
      </c>
      <c r="G115" s="38">
        <v>1222.0666666666666</v>
      </c>
      <c r="H115" s="38">
        <v>1254.5666666666666</v>
      </c>
      <c r="I115" s="38">
        <v>1261.7833333333333</v>
      </c>
      <c r="J115" s="38">
        <v>1270.8166666666666</v>
      </c>
      <c r="K115" s="31">
        <v>1252.75</v>
      </c>
      <c r="L115" s="31">
        <v>1236.5</v>
      </c>
      <c r="M115" s="31">
        <v>11.62138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135.6</v>
      </c>
      <c r="D116" s="38">
        <v>135.53333333333333</v>
      </c>
      <c r="E116" s="38">
        <v>133.16666666666666</v>
      </c>
      <c r="F116" s="38">
        <v>130.73333333333332</v>
      </c>
      <c r="G116" s="38">
        <v>128.36666666666665</v>
      </c>
      <c r="H116" s="38">
        <v>137.96666666666667</v>
      </c>
      <c r="I116" s="38">
        <v>140.33333333333334</v>
      </c>
      <c r="J116" s="38">
        <v>142.76666666666668</v>
      </c>
      <c r="K116" s="31">
        <v>137.9</v>
      </c>
      <c r="L116" s="31">
        <v>133.1</v>
      </c>
      <c r="M116" s="31">
        <v>102.61318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1483.2</v>
      </c>
      <c r="D117" s="38">
        <v>1495.6833333333334</v>
      </c>
      <c r="E117" s="38">
        <v>1457.5166666666669</v>
      </c>
      <c r="F117" s="38">
        <v>1431.8333333333335</v>
      </c>
      <c r="G117" s="38">
        <v>1393.666666666667</v>
      </c>
      <c r="H117" s="38">
        <v>1521.3666666666668</v>
      </c>
      <c r="I117" s="38">
        <v>1559.5333333333333</v>
      </c>
      <c r="J117" s="38">
        <v>1585.2166666666667</v>
      </c>
      <c r="K117" s="31">
        <v>1533.85</v>
      </c>
      <c r="L117" s="31">
        <v>1470</v>
      </c>
      <c r="M117" s="31">
        <v>5.3201000000000001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278.95</v>
      </c>
      <c r="D118" s="38">
        <v>280.13333333333333</v>
      </c>
      <c r="E118" s="38">
        <v>276.06666666666666</v>
      </c>
      <c r="F118" s="38">
        <v>273.18333333333334</v>
      </c>
      <c r="G118" s="38">
        <v>269.11666666666667</v>
      </c>
      <c r="H118" s="38">
        <v>283.01666666666665</v>
      </c>
      <c r="I118" s="38">
        <v>287.08333333333326</v>
      </c>
      <c r="J118" s="38">
        <v>289.96666666666664</v>
      </c>
      <c r="K118" s="31">
        <v>284.2</v>
      </c>
      <c r="L118" s="31">
        <v>277.25</v>
      </c>
      <c r="M118" s="31">
        <v>145.05153000000001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1204.05</v>
      </c>
      <c r="D119" s="38">
        <v>1211.75</v>
      </c>
      <c r="E119" s="38">
        <v>1182.45</v>
      </c>
      <c r="F119" s="38">
        <v>1160.8500000000001</v>
      </c>
      <c r="G119" s="38">
        <v>1131.5500000000002</v>
      </c>
      <c r="H119" s="38">
        <v>1233.3499999999999</v>
      </c>
      <c r="I119" s="38">
        <v>1262.6500000000001</v>
      </c>
      <c r="J119" s="38">
        <v>1284.2499999999998</v>
      </c>
      <c r="K119" s="31">
        <v>1241.05</v>
      </c>
      <c r="L119" s="31">
        <v>1190.1500000000001</v>
      </c>
      <c r="M119" s="31">
        <v>40.704219999999999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5515.7</v>
      </c>
      <c r="D120" s="38">
        <v>5532.1333333333323</v>
      </c>
      <c r="E120" s="38">
        <v>5475.866666666665</v>
      </c>
      <c r="F120" s="38">
        <v>5436.0333333333328</v>
      </c>
      <c r="G120" s="38">
        <v>5379.7666666666655</v>
      </c>
      <c r="H120" s="38">
        <v>5571.9666666666644</v>
      </c>
      <c r="I120" s="38">
        <v>5628.2333333333327</v>
      </c>
      <c r="J120" s="38">
        <v>5668.0666666666639</v>
      </c>
      <c r="K120" s="31">
        <v>5588.4</v>
      </c>
      <c r="L120" s="31">
        <v>5492.3</v>
      </c>
      <c r="M120" s="31">
        <v>3.14269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2010.8</v>
      </c>
      <c r="D121" s="38">
        <v>2017.0833333333333</v>
      </c>
      <c r="E121" s="38">
        <v>1997.2166666666665</v>
      </c>
      <c r="F121" s="38">
        <v>1983.6333333333332</v>
      </c>
      <c r="G121" s="38">
        <v>1963.7666666666664</v>
      </c>
      <c r="H121" s="38">
        <v>2030.6666666666665</v>
      </c>
      <c r="I121" s="38">
        <v>2050.5333333333333</v>
      </c>
      <c r="J121" s="38">
        <v>2064.1166666666668</v>
      </c>
      <c r="K121" s="31">
        <v>2036.95</v>
      </c>
      <c r="L121" s="31">
        <v>2003.5</v>
      </c>
      <c r="M121" s="31">
        <v>3.0627900000000001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2604.6</v>
      </c>
      <c r="D122" s="38">
        <v>2573.1833333333329</v>
      </c>
      <c r="E122" s="38">
        <v>2518.6666666666661</v>
      </c>
      <c r="F122" s="38">
        <v>2432.7333333333331</v>
      </c>
      <c r="G122" s="38">
        <v>2378.2166666666662</v>
      </c>
      <c r="H122" s="38">
        <v>2659.1166666666659</v>
      </c>
      <c r="I122" s="38">
        <v>2713.6333333333332</v>
      </c>
      <c r="J122" s="38">
        <v>2799.5666666666657</v>
      </c>
      <c r="K122" s="31">
        <v>2627.7</v>
      </c>
      <c r="L122" s="31">
        <v>2487.25</v>
      </c>
      <c r="M122" s="31">
        <v>7.4881700000000002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733.6</v>
      </c>
      <c r="D123" s="38">
        <v>732.43333333333339</v>
      </c>
      <c r="E123" s="38">
        <v>717.16666666666674</v>
      </c>
      <c r="F123" s="38">
        <v>700.73333333333335</v>
      </c>
      <c r="G123" s="38">
        <v>685.4666666666667</v>
      </c>
      <c r="H123" s="38">
        <v>748.86666666666679</v>
      </c>
      <c r="I123" s="38">
        <v>764.13333333333344</v>
      </c>
      <c r="J123" s="38">
        <v>780.56666666666683</v>
      </c>
      <c r="K123" s="31">
        <v>747.7</v>
      </c>
      <c r="L123" s="31">
        <v>716</v>
      </c>
      <c r="M123" s="31">
        <v>42.589480000000002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1123.6500000000001</v>
      </c>
      <c r="D124" s="38">
        <v>1118.8166666666666</v>
      </c>
      <c r="E124" s="38">
        <v>1105.8333333333333</v>
      </c>
      <c r="F124" s="38">
        <v>1088.0166666666667</v>
      </c>
      <c r="G124" s="38">
        <v>1075.0333333333333</v>
      </c>
      <c r="H124" s="38">
        <v>1136.6333333333332</v>
      </c>
      <c r="I124" s="38">
        <v>1149.6166666666668</v>
      </c>
      <c r="J124" s="38">
        <v>1167.4333333333332</v>
      </c>
      <c r="K124" s="31">
        <v>1131.8</v>
      </c>
      <c r="L124" s="31">
        <v>1101</v>
      </c>
      <c r="M124" s="31">
        <v>1.4173100000000001</v>
      </c>
      <c r="N124" s="1"/>
      <c r="O124" s="1"/>
    </row>
    <row r="125" spans="1:15" ht="12.75" customHeight="1">
      <c r="A125" s="33">
        <v>115</v>
      </c>
      <c r="B125" s="58" t="s">
        <v>849</v>
      </c>
      <c r="C125" s="31">
        <v>4930.3500000000004</v>
      </c>
      <c r="D125" s="38">
        <v>4938.0166666666664</v>
      </c>
      <c r="E125" s="38">
        <v>4810.083333333333</v>
      </c>
      <c r="F125" s="38">
        <v>4689.8166666666666</v>
      </c>
      <c r="G125" s="38">
        <v>4561.8833333333332</v>
      </c>
      <c r="H125" s="38">
        <v>5058.2833333333328</v>
      </c>
      <c r="I125" s="38">
        <v>5186.2166666666672</v>
      </c>
      <c r="J125" s="38">
        <v>5306.4833333333327</v>
      </c>
      <c r="K125" s="31">
        <v>5065.95</v>
      </c>
      <c r="L125" s="31">
        <v>4817.75</v>
      </c>
      <c r="M125" s="31">
        <v>0.56330999999999998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1460.95</v>
      </c>
      <c r="D126" s="38">
        <v>1463.6000000000001</v>
      </c>
      <c r="E126" s="38">
        <v>1432.2500000000002</v>
      </c>
      <c r="F126" s="38">
        <v>1403.5500000000002</v>
      </c>
      <c r="G126" s="38">
        <v>1372.2000000000003</v>
      </c>
      <c r="H126" s="38">
        <v>1492.3000000000002</v>
      </c>
      <c r="I126" s="38">
        <v>1523.65</v>
      </c>
      <c r="J126" s="38">
        <v>1552.3500000000001</v>
      </c>
      <c r="K126" s="31">
        <v>1494.95</v>
      </c>
      <c r="L126" s="31">
        <v>1434.9</v>
      </c>
      <c r="M126" s="31">
        <v>2.70051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3925.85</v>
      </c>
      <c r="D127" s="38">
        <v>3906.7000000000003</v>
      </c>
      <c r="E127" s="38">
        <v>3873.5500000000006</v>
      </c>
      <c r="F127" s="38">
        <v>3821.2500000000005</v>
      </c>
      <c r="G127" s="38">
        <v>3788.1000000000008</v>
      </c>
      <c r="H127" s="38">
        <v>3959.0000000000005</v>
      </c>
      <c r="I127" s="38">
        <v>3992.15</v>
      </c>
      <c r="J127" s="38">
        <v>4044.4500000000003</v>
      </c>
      <c r="K127" s="31">
        <v>3939.85</v>
      </c>
      <c r="L127" s="31">
        <v>3854.4</v>
      </c>
      <c r="M127" s="31">
        <v>0.32246999999999998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316.95</v>
      </c>
      <c r="D128" s="38">
        <v>317.08333333333331</v>
      </c>
      <c r="E128" s="38">
        <v>315.36666666666662</v>
      </c>
      <c r="F128" s="38">
        <v>313.7833333333333</v>
      </c>
      <c r="G128" s="38">
        <v>312.06666666666661</v>
      </c>
      <c r="H128" s="38">
        <v>318.66666666666663</v>
      </c>
      <c r="I128" s="38">
        <v>320.38333333333333</v>
      </c>
      <c r="J128" s="38">
        <v>321.96666666666664</v>
      </c>
      <c r="K128" s="31">
        <v>318.8</v>
      </c>
      <c r="L128" s="31">
        <v>315.5</v>
      </c>
      <c r="M128" s="31">
        <v>14.412280000000001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335.9</v>
      </c>
      <c r="D129" s="38">
        <v>337.63333333333333</v>
      </c>
      <c r="E129" s="38">
        <v>330.26666666666665</v>
      </c>
      <c r="F129" s="38">
        <v>324.63333333333333</v>
      </c>
      <c r="G129" s="38">
        <v>317.26666666666665</v>
      </c>
      <c r="H129" s="38">
        <v>343.26666666666665</v>
      </c>
      <c r="I129" s="38">
        <v>350.63333333333333</v>
      </c>
      <c r="J129" s="38">
        <v>356.26666666666665</v>
      </c>
      <c r="K129" s="31">
        <v>345</v>
      </c>
      <c r="L129" s="31">
        <v>332</v>
      </c>
      <c r="M129" s="31">
        <v>9.0676100000000002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1767.6</v>
      </c>
      <c r="D130" s="38">
        <v>1771.9666666666665</v>
      </c>
      <c r="E130" s="38">
        <v>1757.4333333333329</v>
      </c>
      <c r="F130" s="38">
        <v>1747.2666666666664</v>
      </c>
      <c r="G130" s="38">
        <v>1732.7333333333329</v>
      </c>
      <c r="H130" s="38">
        <v>1782.133333333333</v>
      </c>
      <c r="I130" s="38">
        <v>1796.6666666666663</v>
      </c>
      <c r="J130" s="38">
        <v>1806.833333333333</v>
      </c>
      <c r="K130" s="31">
        <v>1786.5</v>
      </c>
      <c r="L130" s="31">
        <v>1761.8</v>
      </c>
      <c r="M130" s="31">
        <v>9.2027800000000006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1840</v>
      </c>
      <c r="D131" s="38">
        <v>1834.3666666666668</v>
      </c>
      <c r="E131" s="38">
        <v>1800.6333333333337</v>
      </c>
      <c r="F131" s="38">
        <v>1761.2666666666669</v>
      </c>
      <c r="G131" s="38">
        <v>1727.5333333333338</v>
      </c>
      <c r="H131" s="38">
        <v>1873.7333333333336</v>
      </c>
      <c r="I131" s="38">
        <v>1907.4666666666667</v>
      </c>
      <c r="J131" s="38">
        <v>1946.8333333333335</v>
      </c>
      <c r="K131" s="31">
        <v>1868.1</v>
      </c>
      <c r="L131" s="31">
        <v>1795</v>
      </c>
      <c r="M131" s="31">
        <v>3.7281300000000002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569.70000000000005</v>
      </c>
      <c r="D132" s="38">
        <v>569.30000000000007</v>
      </c>
      <c r="E132" s="38">
        <v>567.35000000000014</v>
      </c>
      <c r="F132" s="38">
        <v>565.00000000000011</v>
      </c>
      <c r="G132" s="38">
        <v>563.05000000000018</v>
      </c>
      <c r="H132" s="38">
        <v>571.65000000000009</v>
      </c>
      <c r="I132" s="38">
        <v>573.60000000000014</v>
      </c>
      <c r="J132" s="38">
        <v>575.95000000000005</v>
      </c>
      <c r="K132" s="31">
        <v>571.25</v>
      </c>
      <c r="L132" s="31">
        <v>566.95000000000005</v>
      </c>
      <c r="M132" s="31">
        <v>6.9003300000000003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2372.5500000000002</v>
      </c>
      <c r="D133" s="38">
        <v>2360.4833333333336</v>
      </c>
      <c r="E133" s="38">
        <v>2336.5666666666671</v>
      </c>
      <c r="F133" s="38">
        <v>2300.5833333333335</v>
      </c>
      <c r="G133" s="38">
        <v>2276.666666666667</v>
      </c>
      <c r="H133" s="38">
        <v>2396.4666666666672</v>
      </c>
      <c r="I133" s="38">
        <v>2420.3833333333332</v>
      </c>
      <c r="J133" s="38">
        <v>2456.3666666666672</v>
      </c>
      <c r="K133" s="31">
        <v>2384.4</v>
      </c>
      <c r="L133" s="31">
        <v>2324.5</v>
      </c>
      <c r="M133" s="31">
        <v>4.6451200000000004</v>
      </c>
      <c r="N133" s="1"/>
      <c r="O133" s="1"/>
    </row>
    <row r="134" spans="1:15" ht="12.75" customHeight="1">
      <c r="A134" s="33">
        <v>124</v>
      </c>
      <c r="B134" s="58" t="s">
        <v>850</v>
      </c>
      <c r="C134" s="31">
        <v>2251.35</v>
      </c>
      <c r="D134" s="38">
        <v>2231.833333333333</v>
      </c>
      <c r="E134" s="38">
        <v>2190.7166666666662</v>
      </c>
      <c r="F134" s="38">
        <v>2130.083333333333</v>
      </c>
      <c r="G134" s="38">
        <v>2088.9666666666662</v>
      </c>
      <c r="H134" s="38">
        <v>2292.4666666666662</v>
      </c>
      <c r="I134" s="38">
        <v>2333.583333333333</v>
      </c>
      <c r="J134" s="38">
        <v>2394.2166666666662</v>
      </c>
      <c r="K134" s="31">
        <v>2272.9499999999998</v>
      </c>
      <c r="L134" s="31">
        <v>2171.1999999999998</v>
      </c>
      <c r="M134" s="31">
        <v>3.9148200000000002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1017.75</v>
      </c>
      <c r="D135" s="38">
        <v>1010.9166666666666</v>
      </c>
      <c r="E135" s="38">
        <v>1001.8333333333333</v>
      </c>
      <c r="F135" s="38">
        <v>985.91666666666663</v>
      </c>
      <c r="G135" s="38">
        <v>976.83333333333326</v>
      </c>
      <c r="H135" s="38">
        <v>1026.8333333333333</v>
      </c>
      <c r="I135" s="38">
        <v>1035.9166666666665</v>
      </c>
      <c r="J135" s="38">
        <v>1051.8333333333333</v>
      </c>
      <c r="K135" s="31">
        <v>1020</v>
      </c>
      <c r="L135" s="31">
        <v>995</v>
      </c>
      <c r="M135" s="31">
        <v>0.78495000000000004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662.7</v>
      </c>
      <c r="D136" s="38">
        <v>664.23333333333335</v>
      </c>
      <c r="E136" s="38">
        <v>653.4666666666667</v>
      </c>
      <c r="F136" s="38">
        <v>644.23333333333335</v>
      </c>
      <c r="G136" s="38">
        <v>633.4666666666667</v>
      </c>
      <c r="H136" s="38">
        <v>673.4666666666667</v>
      </c>
      <c r="I136" s="38">
        <v>684.23333333333335</v>
      </c>
      <c r="J136" s="38">
        <v>693.4666666666667</v>
      </c>
      <c r="K136" s="31">
        <v>675</v>
      </c>
      <c r="L136" s="31">
        <v>655</v>
      </c>
      <c r="M136" s="31">
        <v>11.17873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2342.8000000000002</v>
      </c>
      <c r="D137" s="38">
        <v>2335.7166666666667</v>
      </c>
      <c r="E137" s="38">
        <v>2319.1833333333334</v>
      </c>
      <c r="F137" s="38">
        <v>2295.5666666666666</v>
      </c>
      <c r="G137" s="38">
        <v>2279.0333333333333</v>
      </c>
      <c r="H137" s="38">
        <v>2359.3333333333335</v>
      </c>
      <c r="I137" s="38">
        <v>2375.8666666666672</v>
      </c>
      <c r="J137" s="38">
        <v>2399.4833333333336</v>
      </c>
      <c r="K137" s="31">
        <v>2352.25</v>
      </c>
      <c r="L137" s="31">
        <v>2312.1</v>
      </c>
      <c r="M137" s="31">
        <v>3.2932999999999999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434.1</v>
      </c>
      <c r="D138" s="38">
        <v>435.33333333333331</v>
      </c>
      <c r="E138" s="38">
        <v>430.66666666666663</v>
      </c>
      <c r="F138" s="38">
        <v>427.23333333333329</v>
      </c>
      <c r="G138" s="38">
        <v>422.56666666666661</v>
      </c>
      <c r="H138" s="38">
        <v>438.76666666666665</v>
      </c>
      <c r="I138" s="38">
        <v>443.43333333333328</v>
      </c>
      <c r="J138" s="38">
        <v>446.86666666666667</v>
      </c>
      <c r="K138" s="31">
        <v>440</v>
      </c>
      <c r="L138" s="31">
        <v>431.9</v>
      </c>
      <c r="M138" s="31">
        <v>7.1725899999999996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184.95</v>
      </c>
      <c r="D139" s="38">
        <v>185.41666666666666</v>
      </c>
      <c r="E139" s="38">
        <v>183.88333333333333</v>
      </c>
      <c r="F139" s="38">
        <v>182.81666666666666</v>
      </c>
      <c r="G139" s="38">
        <v>181.28333333333333</v>
      </c>
      <c r="H139" s="38">
        <v>186.48333333333332</v>
      </c>
      <c r="I139" s="38">
        <v>188.01666666666668</v>
      </c>
      <c r="J139" s="38">
        <v>189.08333333333331</v>
      </c>
      <c r="K139" s="31">
        <v>186.95</v>
      </c>
      <c r="L139" s="31">
        <v>184.35</v>
      </c>
      <c r="M139" s="31">
        <v>24.554849999999998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224.7</v>
      </c>
      <c r="D140" s="38">
        <v>225.06666666666669</v>
      </c>
      <c r="E140" s="38">
        <v>222.63333333333338</v>
      </c>
      <c r="F140" s="38">
        <v>220.56666666666669</v>
      </c>
      <c r="G140" s="38">
        <v>218.13333333333338</v>
      </c>
      <c r="H140" s="38">
        <v>227.13333333333338</v>
      </c>
      <c r="I140" s="38">
        <v>229.56666666666672</v>
      </c>
      <c r="J140" s="38">
        <v>231.63333333333338</v>
      </c>
      <c r="K140" s="31">
        <v>227.5</v>
      </c>
      <c r="L140" s="31">
        <v>223</v>
      </c>
      <c r="M140" s="31">
        <v>26.956330000000001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3736.25</v>
      </c>
      <c r="D141" s="38">
        <v>3725.65</v>
      </c>
      <c r="E141" s="38">
        <v>3702.4</v>
      </c>
      <c r="F141" s="38">
        <v>3668.55</v>
      </c>
      <c r="G141" s="38">
        <v>3645.3</v>
      </c>
      <c r="H141" s="38">
        <v>3759.5</v>
      </c>
      <c r="I141" s="38">
        <v>3782.75</v>
      </c>
      <c r="J141" s="38">
        <v>3816.6</v>
      </c>
      <c r="K141" s="31">
        <v>3748.9</v>
      </c>
      <c r="L141" s="31">
        <v>3691.8</v>
      </c>
      <c r="M141" s="31">
        <v>3.7976999999999999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5178.8999999999996</v>
      </c>
      <c r="D142" s="38">
        <v>5158.3</v>
      </c>
      <c r="E142" s="38">
        <v>5128.6000000000004</v>
      </c>
      <c r="F142" s="38">
        <v>5078.3</v>
      </c>
      <c r="G142" s="38">
        <v>5048.6000000000004</v>
      </c>
      <c r="H142" s="38">
        <v>5208.6000000000004</v>
      </c>
      <c r="I142" s="38">
        <v>5238.2999999999993</v>
      </c>
      <c r="J142" s="38">
        <v>5288.6</v>
      </c>
      <c r="K142" s="31">
        <v>5188</v>
      </c>
      <c r="L142" s="31">
        <v>5108</v>
      </c>
      <c r="M142" s="31">
        <v>2.3689800000000001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540.85</v>
      </c>
      <c r="D143" s="38">
        <v>540.73333333333335</v>
      </c>
      <c r="E143" s="38">
        <v>537.11666666666667</v>
      </c>
      <c r="F143" s="38">
        <v>533.38333333333333</v>
      </c>
      <c r="G143" s="38">
        <v>529.76666666666665</v>
      </c>
      <c r="H143" s="38">
        <v>544.4666666666667</v>
      </c>
      <c r="I143" s="38">
        <v>548.08333333333348</v>
      </c>
      <c r="J143" s="38">
        <v>551.81666666666672</v>
      </c>
      <c r="K143" s="31">
        <v>544.35</v>
      </c>
      <c r="L143" s="31">
        <v>537</v>
      </c>
      <c r="M143" s="31">
        <v>26.952100000000002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2221.0500000000002</v>
      </c>
      <c r="D144" s="38">
        <v>2224.0166666666669</v>
      </c>
      <c r="E144" s="38">
        <v>2199.0333333333338</v>
      </c>
      <c r="F144" s="38">
        <v>2177.0166666666669</v>
      </c>
      <c r="G144" s="38">
        <v>2152.0333333333338</v>
      </c>
      <c r="H144" s="38">
        <v>2246.0333333333338</v>
      </c>
      <c r="I144" s="38">
        <v>2271.0166666666664</v>
      </c>
      <c r="J144" s="38">
        <v>2293.0333333333338</v>
      </c>
      <c r="K144" s="31">
        <v>2249</v>
      </c>
      <c r="L144" s="31">
        <v>2202</v>
      </c>
      <c r="M144" s="31">
        <v>1.2428900000000001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5613.8</v>
      </c>
      <c r="D145" s="38">
        <v>5620.95</v>
      </c>
      <c r="E145" s="38">
        <v>5577.9</v>
      </c>
      <c r="F145" s="38">
        <v>5542</v>
      </c>
      <c r="G145" s="38">
        <v>5498.95</v>
      </c>
      <c r="H145" s="38">
        <v>5656.8499999999995</v>
      </c>
      <c r="I145" s="38">
        <v>5699.9000000000005</v>
      </c>
      <c r="J145" s="38">
        <v>5735.7999999999993</v>
      </c>
      <c r="K145" s="31">
        <v>5664</v>
      </c>
      <c r="L145" s="31">
        <v>5585.05</v>
      </c>
      <c r="M145" s="31">
        <v>2.6278600000000001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532.85</v>
      </c>
      <c r="D146" s="38">
        <v>532.61666666666667</v>
      </c>
      <c r="E146" s="38">
        <v>527.73333333333335</v>
      </c>
      <c r="F146" s="38">
        <v>522.61666666666667</v>
      </c>
      <c r="G146" s="38">
        <v>517.73333333333335</v>
      </c>
      <c r="H146" s="38">
        <v>537.73333333333335</v>
      </c>
      <c r="I146" s="38">
        <v>542.61666666666679</v>
      </c>
      <c r="J146" s="38">
        <v>547.73333333333335</v>
      </c>
      <c r="K146" s="31">
        <v>537.5</v>
      </c>
      <c r="L146" s="31">
        <v>527.5</v>
      </c>
      <c r="M146" s="31">
        <v>9.0801099999999995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39.6</v>
      </c>
      <c r="D147" s="38">
        <v>39.466666666666669</v>
      </c>
      <c r="E147" s="38">
        <v>39.033333333333339</v>
      </c>
      <c r="F147" s="38">
        <v>38.466666666666669</v>
      </c>
      <c r="G147" s="38">
        <v>38.033333333333339</v>
      </c>
      <c r="H147" s="38">
        <v>40.033333333333339</v>
      </c>
      <c r="I147" s="38">
        <v>40.466666666666676</v>
      </c>
      <c r="J147" s="38">
        <v>41.033333333333339</v>
      </c>
      <c r="K147" s="31">
        <v>39.9</v>
      </c>
      <c r="L147" s="31">
        <v>38.9</v>
      </c>
      <c r="M147" s="31">
        <v>131.84154000000001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1790.9</v>
      </c>
      <c r="D148" s="38">
        <v>1769.55</v>
      </c>
      <c r="E148" s="38">
        <v>1735.3</v>
      </c>
      <c r="F148" s="38">
        <v>1679.7</v>
      </c>
      <c r="G148" s="38">
        <v>1645.45</v>
      </c>
      <c r="H148" s="38">
        <v>1825.1499999999999</v>
      </c>
      <c r="I148" s="38">
        <v>1859.3999999999999</v>
      </c>
      <c r="J148" s="38">
        <v>1914.9999999999998</v>
      </c>
      <c r="K148" s="31">
        <v>1803.8</v>
      </c>
      <c r="L148" s="31">
        <v>1713.95</v>
      </c>
      <c r="M148" s="31">
        <v>1.3554999999999999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3404.5</v>
      </c>
      <c r="D149" s="38">
        <v>3392.4666666666667</v>
      </c>
      <c r="E149" s="38">
        <v>3375.0333333333333</v>
      </c>
      <c r="F149" s="38">
        <v>3345.5666666666666</v>
      </c>
      <c r="G149" s="38">
        <v>3328.1333333333332</v>
      </c>
      <c r="H149" s="38">
        <v>3421.9333333333334</v>
      </c>
      <c r="I149" s="38">
        <v>3439.3666666666668</v>
      </c>
      <c r="J149" s="38">
        <v>3468.8333333333335</v>
      </c>
      <c r="K149" s="31">
        <v>3409.9</v>
      </c>
      <c r="L149" s="31">
        <v>3363</v>
      </c>
      <c r="M149" s="31">
        <v>5.4436099999999996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253</v>
      </c>
      <c r="D150" s="38">
        <v>252.86666666666667</v>
      </c>
      <c r="E150" s="38">
        <v>250.23333333333335</v>
      </c>
      <c r="F150" s="38">
        <v>247.46666666666667</v>
      </c>
      <c r="G150" s="38">
        <v>244.83333333333334</v>
      </c>
      <c r="H150" s="38">
        <v>255.63333333333335</v>
      </c>
      <c r="I150" s="38">
        <v>258.26666666666665</v>
      </c>
      <c r="J150" s="38">
        <v>261.03333333333336</v>
      </c>
      <c r="K150" s="31">
        <v>255.5</v>
      </c>
      <c r="L150" s="31">
        <v>250.1</v>
      </c>
      <c r="M150" s="31">
        <v>6.8984899999999998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488.75</v>
      </c>
      <c r="D151" s="38">
        <v>491.36666666666662</v>
      </c>
      <c r="E151" s="38">
        <v>484.83333333333326</v>
      </c>
      <c r="F151" s="38">
        <v>480.91666666666663</v>
      </c>
      <c r="G151" s="38">
        <v>474.38333333333327</v>
      </c>
      <c r="H151" s="38">
        <v>495.28333333333325</v>
      </c>
      <c r="I151" s="38">
        <v>501.81666666666666</v>
      </c>
      <c r="J151" s="38">
        <v>505.73333333333323</v>
      </c>
      <c r="K151" s="31">
        <v>497.9</v>
      </c>
      <c r="L151" s="31">
        <v>487.45</v>
      </c>
      <c r="M151" s="31">
        <v>1.1352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567.65</v>
      </c>
      <c r="D152" s="38">
        <v>563.63333333333333</v>
      </c>
      <c r="E152" s="38">
        <v>544.01666666666665</v>
      </c>
      <c r="F152" s="38">
        <v>520.38333333333333</v>
      </c>
      <c r="G152" s="38">
        <v>500.76666666666665</v>
      </c>
      <c r="H152" s="38">
        <v>587.26666666666665</v>
      </c>
      <c r="I152" s="38">
        <v>606.88333333333321</v>
      </c>
      <c r="J152" s="38">
        <v>630.51666666666665</v>
      </c>
      <c r="K152" s="31">
        <v>583.25</v>
      </c>
      <c r="L152" s="31">
        <v>540</v>
      </c>
      <c r="M152" s="31">
        <v>23.300740000000001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1629.95</v>
      </c>
      <c r="D153" s="38">
        <v>1631.6166666666668</v>
      </c>
      <c r="E153" s="38">
        <v>1619.2333333333336</v>
      </c>
      <c r="F153" s="38">
        <v>1608.5166666666669</v>
      </c>
      <c r="G153" s="38">
        <v>1596.1333333333337</v>
      </c>
      <c r="H153" s="38">
        <v>1642.3333333333335</v>
      </c>
      <c r="I153" s="38">
        <v>1654.7166666666667</v>
      </c>
      <c r="J153" s="38">
        <v>1665.4333333333334</v>
      </c>
      <c r="K153" s="31">
        <v>1644</v>
      </c>
      <c r="L153" s="31">
        <v>1620.9</v>
      </c>
      <c r="M153" s="31">
        <v>0.17241999999999999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161.5</v>
      </c>
      <c r="D154" s="38">
        <v>160.1</v>
      </c>
      <c r="E154" s="38">
        <v>157.85</v>
      </c>
      <c r="F154" s="38">
        <v>154.19999999999999</v>
      </c>
      <c r="G154" s="38">
        <v>151.94999999999999</v>
      </c>
      <c r="H154" s="38">
        <v>163.75</v>
      </c>
      <c r="I154" s="38">
        <v>166</v>
      </c>
      <c r="J154" s="38">
        <v>169.65</v>
      </c>
      <c r="K154" s="31">
        <v>162.35</v>
      </c>
      <c r="L154" s="31">
        <v>156.44999999999999</v>
      </c>
      <c r="M154" s="31">
        <v>90.511189999999999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209.3</v>
      </c>
      <c r="D155" s="38">
        <v>210.23333333333335</v>
      </c>
      <c r="E155" s="38">
        <v>207.4666666666667</v>
      </c>
      <c r="F155" s="38">
        <v>205.63333333333335</v>
      </c>
      <c r="G155" s="38">
        <v>202.8666666666667</v>
      </c>
      <c r="H155" s="38">
        <v>212.06666666666669</v>
      </c>
      <c r="I155" s="38">
        <v>214.83333333333334</v>
      </c>
      <c r="J155" s="38">
        <v>216.66666666666669</v>
      </c>
      <c r="K155" s="31">
        <v>213</v>
      </c>
      <c r="L155" s="31">
        <v>208.4</v>
      </c>
      <c r="M155" s="31">
        <v>10.563980000000001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87.2</v>
      </c>
      <c r="D156" s="38">
        <v>87.816666666666663</v>
      </c>
      <c r="E156" s="38">
        <v>86.433333333333323</v>
      </c>
      <c r="F156" s="38">
        <v>85.666666666666657</v>
      </c>
      <c r="G156" s="38">
        <v>84.283333333333317</v>
      </c>
      <c r="H156" s="38">
        <v>88.583333333333329</v>
      </c>
      <c r="I156" s="38">
        <v>89.966666666666654</v>
      </c>
      <c r="J156" s="38">
        <v>90.733333333333334</v>
      </c>
      <c r="K156" s="31">
        <v>89.2</v>
      </c>
      <c r="L156" s="31">
        <v>87.05</v>
      </c>
      <c r="M156" s="31">
        <v>70.614310000000003</v>
      </c>
      <c r="N156" s="1"/>
      <c r="O156" s="1"/>
    </row>
    <row r="157" spans="1:15" ht="12.75" customHeight="1">
      <c r="A157" s="33">
        <v>147</v>
      </c>
      <c r="B157" s="58" t="s">
        <v>851</v>
      </c>
      <c r="C157" s="31">
        <v>817.3</v>
      </c>
      <c r="D157" s="38">
        <v>821.93333333333339</v>
      </c>
      <c r="E157" s="38">
        <v>807.86666666666679</v>
      </c>
      <c r="F157" s="38">
        <v>798.43333333333339</v>
      </c>
      <c r="G157" s="38">
        <v>784.36666666666679</v>
      </c>
      <c r="H157" s="38">
        <v>831.36666666666679</v>
      </c>
      <c r="I157" s="38">
        <v>845.43333333333339</v>
      </c>
      <c r="J157" s="38">
        <v>854.86666666666679</v>
      </c>
      <c r="K157" s="31">
        <v>836</v>
      </c>
      <c r="L157" s="31">
        <v>812.5</v>
      </c>
      <c r="M157" s="31">
        <v>0.40820000000000001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3192.7</v>
      </c>
      <c r="D158" s="38">
        <v>3192.2166666666667</v>
      </c>
      <c r="E158" s="38">
        <v>3170.4833333333336</v>
      </c>
      <c r="F158" s="38">
        <v>3148.2666666666669</v>
      </c>
      <c r="G158" s="38">
        <v>3126.5333333333338</v>
      </c>
      <c r="H158" s="38">
        <v>3214.4333333333334</v>
      </c>
      <c r="I158" s="38">
        <v>3236.1666666666661</v>
      </c>
      <c r="J158" s="38">
        <v>3258.3833333333332</v>
      </c>
      <c r="K158" s="31">
        <v>3213.95</v>
      </c>
      <c r="L158" s="31">
        <v>3170</v>
      </c>
      <c r="M158" s="31">
        <v>1.62412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277.45</v>
      </c>
      <c r="D159" s="38">
        <v>277.05</v>
      </c>
      <c r="E159" s="38">
        <v>274.65000000000003</v>
      </c>
      <c r="F159" s="38">
        <v>271.85000000000002</v>
      </c>
      <c r="G159" s="38">
        <v>269.45000000000005</v>
      </c>
      <c r="H159" s="38">
        <v>279.85000000000002</v>
      </c>
      <c r="I159" s="38">
        <v>282.25</v>
      </c>
      <c r="J159" s="38">
        <v>285.05</v>
      </c>
      <c r="K159" s="31">
        <v>279.45</v>
      </c>
      <c r="L159" s="31">
        <v>274.25</v>
      </c>
      <c r="M159" s="31">
        <v>24.813289999999999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391.95</v>
      </c>
      <c r="D160" s="38">
        <v>394.73333333333329</v>
      </c>
      <c r="E160" s="38">
        <v>386.81666666666661</v>
      </c>
      <c r="F160" s="38">
        <v>381.68333333333334</v>
      </c>
      <c r="G160" s="38">
        <v>373.76666666666665</v>
      </c>
      <c r="H160" s="38">
        <v>399.86666666666656</v>
      </c>
      <c r="I160" s="38">
        <v>407.78333333333319</v>
      </c>
      <c r="J160" s="38">
        <v>412.91666666666652</v>
      </c>
      <c r="K160" s="31">
        <v>402.65</v>
      </c>
      <c r="L160" s="31">
        <v>389.6</v>
      </c>
      <c r="M160" s="31">
        <v>1.34507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148.9</v>
      </c>
      <c r="D161" s="38">
        <v>148.79999999999998</v>
      </c>
      <c r="E161" s="38">
        <v>147.59999999999997</v>
      </c>
      <c r="F161" s="38">
        <v>146.29999999999998</v>
      </c>
      <c r="G161" s="38">
        <v>145.09999999999997</v>
      </c>
      <c r="H161" s="38">
        <v>150.09999999999997</v>
      </c>
      <c r="I161" s="38">
        <v>151.29999999999995</v>
      </c>
      <c r="J161" s="38">
        <v>152.59999999999997</v>
      </c>
      <c r="K161" s="31">
        <v>150</v>
      </c>
      <c r="L161" s="31">
        <v>147.5</v>
      </c>
      <c r="M161" s="31">
        <v>202.73209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540.20000000000005</v>
      </c>
      <c r="D162" s="38">
        <v>533.66666666666663</v>
      </c>
      <c r="E162" s="38">
        <v>514.83333333333326</v>
      </c>
      <c r="F162" s="38">
        <v>489.46666666666664</v>
      </c>
      <c r="G162" s="38">
        <v>470.63333333333327</v>
      </c>
      <c r="H162" s="38">
        <v>559.0333333333333</v>
      </c>
      <c r="I162" s="38">
        <v>577.86666666666656</v>
      </c>
      <c r="J162" s="38">
        <v>603.23333333333323</v>
      </c>
      <c r="K162" s="31">
        <v>552.5</v>
      </c>
      <c r="L162" s="31">
        <v>508.3</v>
      </c>
      <c r="M162" s="31">
        <v>39.774839999999998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5015.3999999999996</v>
      </c>
      <c r="D163" s="38">
        <v>4999</v>
      </c>
      <c r="E163" s="38">
        <v>4970</v>
      </c>
      <c r="F163" s="38">
        <v>4924.6000000000004</v>
      </c>
      <c r="G163" s="38">
        <v>4895.6000000000004</v>
      </c>
      <c r="H163" s="38">
        <v>5044.3999999999996</v>
      </c>
      <c r="I163" s="38">
        <v>5073.3999999999996</v>
      </c>
      <c r="J163" s="38">
        <v>5118.7999999999993</v>
      </c>
      <c r="K163" s="31">
        <v>5028</v>
      </c>
      <c r="L163" s="31">
        <v>4953.6000000000004</v>
      </c>
      <c r="M163" s="31">
        <v>0.27739000000000003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1159.25</v>
      </c>
      <c r="D164" s="38">
        <v>1155.6666666666667</v>
      </c>
      <c r="E164" s="38">
        <v>1138.5833333333335</v>
      </c>
      <c r="F164" s="38">
        <v>1117.9166666666667</v>
      </c>
      <c r="G164" s="38">
        <v>1100.8333333333335</v>
      </c>
      <c r="H164" s="38">
        <v>1176.3333333333335</v>
      </c>
      <c r="I164" s="38">
        <v>1193.416666666667</v>
      </c>
      <c r="J164" s="38">
        <v>1214.0833333333335</v>
      </c>
      <c r="K164" s="31">
        <v>1172.75</v>
      </c>
      <c r="L164" s="31">
        <v>1135</v>
      </c>
      <c r="M164" s="31">
        <v>3.65557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241.55</v>
      </c>
      <c r="D165" s="38">
        <v>241.93333333333331</v>
      </c>
      <c r="E165" s="38">
        <v>237.66666666666663</v>
      </c>
      <c r="F165" s="38">
        <v>233.78333333333333</v>
      </c>
      <c r="G165" s="38">
        <v>229.51666666666665</v>
      </c>
      <c r="H165" s="38">
        <v>245.81666666666661</v>
      </c>
      <c r="I165" s="38">
        <v>250.08333333333331</v>
      </c>
      <c r="J165" s="38">
        <v>253.96666666666658</v>
      </c>
      <c r="K165" s="31">
        <v>246.2</v>
      </c>
      <c r="L165" s="31">
        <v>238.05</v>
      </c>
      <c r="M165" s="31">
        <v>7.1169700000000002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171.05</v>
      </c>
      <c r="D166" s="38">
        <v>170.91666666666666</v>
      </c>
      <c r="E166" s="38">
        <v>169.33333333333331</v>
      </c>
      <c r="F166" s="38">
        <v>167.61666666666665</v>
      </c>
      <c r="G166" s="38">
        <v>166.0333333333333</v>
      </c>
      <c r="H166" s="38">
        <v>172.63333333333333</v>
      </c>
      <c r="I166" s="38">
        <v>174.21666666666664</v>
      </c>
      <c r="J166" s="38">
        <v>175.93333333333334</v>
      </c>
      <c r="K166" s="31">
        <v>172.5</v>
      </c>
      <c r="L166" s="31">
        <v>169.2</v>
      </c>
      <c r="M166" s="31">
        <v>22.402249999999999</v>
      </c>
      <c r="N166" s="1"/>
      <c r="O166" s="1"/>
    </row>
    <row r="167" spans="1:15" ht="12.75" customHeight="1">
      <c r="A167" s="33">
        <v>157</v>
      </c>
      <c r="B167" s="58" t="s">
        <v>852</v>
      </c>
      <c r="C167" s="31">
        <v>727.15</v>
      </c>
      <c r="D167" s="38">
        <v>729.05000000000007</v>
      </c>
      <c r="E167" s="38">
        <v>718.10000000000014</v>
      </c>
      <c r="F167" s="38">
        <v>709.05000000000007</v>
      </c>
      <c r="G167" s="38">
        <v>698.10000000000014</v>
      </c>
      <c r="H167" s="38">
        <v>738.10000000000014</v>
      </c>
      <c r="I167" s="38">
        <v>749.05000000000018</v>
      </c>
      <c r="J167" s="38">
        <v>758.10000000000014</v>
      </c>
      <c r="K167" s="31">
        <v>740</v>
      </c>
      <c r="L167" s="31">
        <v>720</v>
      </c>
      <c r="M167" s="31">
        <v>5.12765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341.45</v>
      </c>
      <c r="D168" s="38">
        <v>341.11666666666667</v>
      </c>
      <c r="E168" s="38">
        <v>339.23333333333335</v>
      </c>
      <c r="F168" s="38">
        <v>337.01666666666665</v>
      </c>
      <c r="G168" s="38">
        <v>335.13333333333333</v>
      </c>
      <c r="H168" s="38">
        <v>343.33333333333337</v>
      </c>
      <c r="I168" s="38">
        <v>345.2166666666667</v>
      </c>
      <c r="J168" s="38">
        <v>347.43333333333339</v>
      </c>
      <c r="K168" s="31">
        <v>343</v>
      </c>
      <c r="L168" s="31">
        <v>338.9</v>
      </c>
      <c r="M168" s="31">
        <v>18.53407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146.55000000000001</v>
      </c>
      <c r="D169" s="38">
        <v>146.08333333333334</v>
      </c>
      <c r="E169" s="38">
        <v>144.01666666666668</v>
      </c>
      <c r="F169" s="38">
        <v>141.48333333333335</v>
      </c>
      <c r="G169" s="38">
        <v>139.41666666666669</v>
      </c>
      <c r="H169" s="38">
        <v>148.61666666666667</v>
      </c>
      <c r="I169" s="38">
        <v>150.68333333333334</v>
      </c>
      <c r="J169" s="38">
        <v>153.21666666666667</v>
      </c>
      <c r="K169" s="31">
        <v>148.15</v>
      </c>
      <c r="L169" s="31">
        <v>143.55000000000001</v>
      </c>
      <c r="M169" s="31">
        <v>40.366619999999998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1269.1500000000001</v>
      </c>
      <c r="D170" s="38">
        <v>1275.4166666666667</v>
      </c>
      <c r="E170" s="38">
        <v>1260.8333333333335</v>
      </c>
      <c r="F170" s="38">
        <v>1252.5166666666667</v>
      </c>
      <c r="G170" s="38">
        <v>1237.9333333333334</v>
      </c>
      <c r="H170" s="38">
        <v>1283.7333333333336</v>
      </c>
      <c r="I170" s="38">
        <v>1298.3166666666671</v>
      </c>
      <c r="J170" s="38">
        <v>1306.6333333333337</v>
      </c>
      <c r="K170" s="31">
        <v>1290</v>
      </c>
      <c r="L170" s="31">
        <v>1267.0999999999999</v>
      </c>
      <c r="M170" s="31">
        <v>0.32956000000000002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128.5</v>
      </c>
      <c r="D171" s="38">
        <v>128.28333333333333</v>
      </c>
      <c r="E171" s="38">
        <v>127.01666666666665</v>
      </c>
      <c r="F171" s="38">
        <v>125.53333333333332</v>
      </c>
      <c r="G171" s="38">
        <v>124.26666666666664</v>
      </c>
      <c r="H171" s="38">
        <v>129.76666666666665</v>
      </c>
      <c r="I171" s="38">
        <v>131.03333333333336</v>
      </c>
      <c r="J171" s="38">
        <v>132.51666666666668</v>
      </c>
      <c r="K171" s="31">
        <v>129.55000000000001</v>
      </c>
      <c r="L171" s="31">
        <v>126.8</v>
      </c>
      <c r="M171" s="31">
        <v>137.73356000000001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2770.55</v>
      </c>
      <c r="D172" s="38">
        <v>2768.2333333333336</v>
      </c>
      <c r="E172" s="38">
        <v>2744.666666666667</v>
      </c>
      <c r="F172" s="38">
        <v>2718.7833333333333</v>
      </c>
      <c r="G172" s="38">
        <v>2695.2166666666667</v>
      </c>
      <c r="H172" s="38">
        <v>2794.1166666666672</v>
      </c>
      <c r="I172" s="38">
        <v>2817.6833333333338</v>
      </c>
      <c r="J172" s="38">
        <v>2843.5666666666675</v>
      </c>
      <c r="K172" s="31">
        <v>2791.8</v>
      </c>
      <c r="L172" s="31">
        <v>2742.35</v>
      </c>
      <c r="M172" s="31">
        <v>0.33211000000000002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3236.1</v>
      </c>
      <c r="D173" s="38">
        <v>3239.5333333333333</v>
      </c>
      <c r="E173" s="38">
        <v>3221.0666666666666</v>
      </c>
      <c r="F173" s="38">
        <v>3206.0333333333333</v>
      </c>
      <c r="G173" s="38">
        <v>3187.5666666666666</v>
      </c>
      <c r="H173" s="38">
        <v>3254.5666666666666</v>
      </c>
      <c r="I173" s="38">
        <v>3273.0333333333328</v>
      </c>
      <c r="J173" s="38">
        <v>3288.0666666666666</v>
      </c>
      <c r="K173" s="31">
        <v>3258</v>
      </c>
      <c r="L173" s="31">
        <v>3224.5</v>
      </c>
      <c r="M173" s="31">
        <v>6.9089999999999999E-2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223.2</v>
      </c>
      <c r="D174" s="38">
        <v>224.08333333333334</v>
      </c>
      <c r="E174" s="38">
        <v>221.16666666666669</v>
      </c>
      <c r="F174" s="38">
        <v>219.13333333333335</v>
      </c>
      <c r="G174" s="38">
        <v>216.2166666666667</v>
      </c>
      <c r="H174" s="38">
        <v>226.11666666666667</v>
      </c>
      <c r="I174" s="38">
        <v>229.03333333333336</v>
      </c>
      <c r="J174" s="38">
        <v>231.06666666666666</v>
      </c>
      <c r="K174" s="31">
        <v>227</v>
      </c>
      <c r="L174" s="31">
        <v>222.05</v>
      </c>
      <c r="M174" s="31">
        <v>6.2898800000000001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1685.2</v>
      </c>
      <c r="D175" s="38">
        <v>1688.3999999999999</v>
      </c>
      <c r="E175" s="38">
        <v>1667.7999999999997</v>
      </c>
      <c r="F175" s="38">
        <v>1650.3999999999999</v>
      </c>
      <c r="G175" s="38">
        <v>1629.7999999999997</v>
      </c>
      <c r="H175" s="38">
        <v>1705.7999999999997</v>
      </c>
      <c r="I175" s="38">
        <v>1726.3999999999996</v>
      </c>
      <c r="J175" s="38">
        <v>1743.7999999999997</v>
      </c>
      <c r="K175" s="31">
        <v>1709</v>
      </c>
      <c r="L175" s="31">
        <v>1671</v>
      </c>
      <c r="M175" s="31">
        <v>2.6959499999999998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1460.45</v>
      </c>
      <c r="D176" s="38">
        <v>1465.1333333333332</v>
      </c>
      <c r="E176" s="38">
        <v>1449.4166666666665</v>
      </c>
      <c r="F176" s="38">
        <v>1438.3833333333332</v>
      </c>
      <c r="G176" s="38">
        <v>1422.6666666666665</v>
      </c>
      <c r="H176" s="38">
        <v>1476.1666666666665</v>
      </c>
      <c r="I176" s="38">
        <v>1491.8833333333332</v>
      </c>
      <c r="J176" s="38">
        <v>1502.9166666666665</v>
      </c>
      <c r="K176" s="31">
        <v>1480.85</v>
      </c>
      <c r="L176" s="31">
        <v>1454.1</v>
      </c>
      <c r="M176" s="31">
        <v>0.79086999999999996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810.95</v>
      </c>
      <c r="D177" s="38">
        <v>801.06666666666661</v>
      </c>
      <c r="E177" s="38">
        <v>788.93333333333317</v>
      </c>
      <c r="F177" s="38">
        <v>766.91666666666652</v>
      </c>
      <c r="G177" s="38">
        <v>754.78333333333308</v>
      </c>
      <c r="H177" s="38">
        <v>823.08333333333326</v>
      </c>
      <c r="I177" s="38">
        <v>835.2166666666667</v>
      </c>
      <c r="J177" s="38">
        <v>857.23333333333335</v>
      </c>
      <c r="K177" s="31">
        <v>813.2</v>
      </c>
      <c r="L177" s="31">
        <v>779.05</v>
      </c>
      <c r="M177" s="31">
        <v>19.96311</v>
      </c>
      <c r="N177" s="1"/>
      <c r="O177" s="1"/>
    </row>
    <row r="178" spans="1:15" ht="12.75" customHeight="1">
      <c r="A178" s="33">
        <v>168</v>
      </c>
      <c r="B178" s="58" t="s">
        <v>858</v>
      </c>
      <c r="C178" s="31">
        <v>698.15</v>
      </c>
      <c r="D178" s="38">
        <v>699.66666666666663</v>
      </c>
      <c r="E178" s="38">
        <v>694.48333333333323</v>
      </c>
      <c r="F178" s="38">
        <v>690.81666666666661</v>
      </c>
      <c r="G178" s="38">
        <v>685.63333333333321</v>
      </c>
      <c r="H178" s="38">
        <v>703.33333333333326</v>
      </c>
      <c r="I178" s="38">
        <v>708.51666666666665</v>
      </c>
      <c r="J178" s="38">
        <v>712.18333333333328</v>
      </c>
      <c r="K178" s="31">
        <v>704.85</v>
      </c>
      <c r="L178" s="31">
        <v>696</v>
      </c>
      <c r="M178" s="31">
        <v>1.8293600000000001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1795</v>
      </c>
      <c r="D179" s="38">
        <v>1791.1166666666668</v>
      </c>
      <c r="E179" s="38">
        <v>1773.2333333333336</v>
      </c>
      <c r="F179" s="38">
        <v>1751.4666666666667</v>
      </c>
      <c r="G179" s="38">
        <v>1733.5833333333335</v>
      </c>
      <c r="H179" s="38">
        <v>1812.8833333333337</v>
      </c>
      <c r="I179" s="38">
        <v>1830.7666666666669</v>
      </c>
      <c r="J179" s="38">
        <v>1852.5333333333338</v>
      </c>
      <c r="K179" s="31">
        <v>1809</v>
      </c>
      <c r="L179" s="31">
        <v>1769.35</v>
      </c>
      <c r="M179" s="31">
        <v>2.2313700000000001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64.349999999999994</v>
      </c>
      <c r="D180" s="38">
        <v>64.25</v>
      </c>
      <c r="E180" s="38">
        <v>63.5</v>
      </c>
      <c r="F180" s="38">
        <v>62.65</v>
      </c>
      <c r="G180" s="38">
        <v>61.9</v>
      </c>
      <c r="H180" s="38">
        <v>65.099999999999994</v>
      </c>
      <c r="I180" s="38">
        <v>65.849999999999994</v>
      </c>
      <c r="J180" s="38">
        <v>66.7</v>
      </c>
      <c r="K180" s="31">
        <v>65</v>
      </c>
      <c r="L180" s="31">
        <v>63.4</v>
      </c>
      <c r="M180" s="31">
        <v>99.915869999999998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1398.35</v>
      </c>
      <c r="D181" s="38">
        <v>1389.1166666666668</v>
      </c>
      <c r="E181" s="38">
        <v>1374.2333333333336</v>
      </c>
      <c r="F181" s="38">
        <v>1350.1166666666668</v>
      </c>
      <c r="G181" s="38">
        <v>1335.2333333333336</v>
      </c>
      <c r="H181" s="38">
        <v>1413.2333333333336</v>
      </c>
      <c r="I181" s="38">
        <v>1428.1166666666668</v>
      </c>
      <c r="J181" s="38">
        <v>1452.2333333333336</v>
      </c>
      <c r="K181" s="31">
        <v>1404</v>
      </c>
      <c r="L181" s="31">
        <v>1365</v>
      </c>
      <c r="M181" s="31">
        <v>0.51415999999999995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2105.6999999999998</v>
      </c>
      <c r="D182" s="38">
        <v>2113.5333333333333</v>
      </c>
      <c r="E182" s="38">
        <v>2092.2166666666667</v>
      </c>
      <c r="F182" s="38">
        <v>2078.7333333333336</v>
      </c>
      <c r="G182" s="38">
        <v>2057.416666666667</v>
      </c>
      <c r="H182" s="38">
        <v>2127.0166666666664</v>
      </c>
      <c r="I182" s="38">
        <v>2148.333333333333</v>
      </c>
      <c r="J182" s="38">
        <v>2161.8166666666662</v>
      </c>
      <c r="K182" s="31">
        <v>2134.85</v>
      </c>
      <c r="L182" s="31">
        <v>2100.0500000000002</v>
      </c>
      <c r="M182" s="31">
        <v>0.36215000000000003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504.4</v>
      </c>
      <c r="D183" s="38">
        <v>504.23333333333335</v>
      </c>
      <c r="E183" s="38">
        <v>499.16666666666669</v>
      </c>
      <c r="F183" s="38">
        <v>493.93333333333334</v>
      </c>
      <c r="G183" s="38">
        <v>488.86666666666667</v>
      </c>
      <c r="H183" s="38">
        <v>509.4666666666667</v>
      </c>
      <c r="I183" s="38">
        <v>514.5333333333333</v>
      </c>
      <c r="J183" s="38">
        <v>519.76666666666665</v>
      </c>
      <c r="K183" s="31">
        <v>509.3</v>
      </c>
      <c r="L183" s="31">
        <v>499</v>
      </c>
      <c r="M183" s="31">
        <v>3.5015000000000001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1033.9000000000001</v>
      </c>
      <c r="D184" s="38">
        <v>1030.4166666666667</v>
      </c>
      <c r="E184" s="38">
        <v>1017.8333333333335</v>
      </c>
      <c r="F184" s="38">
        <v>1001.7666666666668</v>
      </c>
      <c r="G184" s="38">
        <v>989.18333333333351</v>
      </c>
      <c r="H184" s="38">
        <v>1046.4833333333336</v>
      </c>
      <c r="I184" s="38">
        <v>1059.0666666666671</v>
      </c>
      <c r="J184" s="38">
        <v>1075.1333333333334</v>
      </c>
      <c r="K184" s="31">
        <v>1043</v>
      </c>
      <c r="L184" s="31">
        <v>1014.35</v>
      </c>
      <c r="M184" s="31">
        <v>8.7494499999999995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572.70000000000005</v>
      </c>
      <c r="D185" s="38">
        <v>580.36666666666667</v>
      </c>
      <c r="E185" s="38">
        <v>560.68333333333339</v>
      </c>
      <c r="F185" s="38">
        <v>548.66666666666674</v>
      </c>
      <c r="G185" s="38">
        <v>528.98333333333346</v>
      </c>
      <c r="H185" s="38">
        <v>592.38333333333333</v>
      </c>
      <c r="I185" s="38">
        <v>612.06666666666649</v>
      </c>
      <c r="J185" s="38">
        <v>624.08333333333326</v>
      </c>
      <c r="K185" s="31">
        <v>600.04999999999995</v>
      </c>
      <c r="L185" s="31">
        <v>568.35</v>
      </c>
      <c r="M185" s="31">
        <v>5.1360700000000001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1685.95</v>
      </c>
      <c r="D186" s="38">
        <v>1687.0833333333333</v>
      </c>
      <c r="E186" s="38">
        <v>1671.8666666666666</v>
      </c>
      <c r="F186" s="38">
        <v>1657.7833333333333</v>
      </c>
      <c r="G186" s="38">
        <v>1642.5666666666666</v>
      </c>
      <c r="H186" s="38">
        <v>1701.1666666666665</v>
      </c>
      <c r="I186" s="38">
        <v>1716.3833333333332</v>
      </c>
      <c r="J186" s="38">
        <v>1730.4666666666665</v>
      </c>
      <c r="K186" s="31">
        <v>1702.3</v>
      </c>
      <c r="L186" s="31">
        <v>1673</v>
      </c>
      <c r="M186" s="31">
        <v>5.9664000000000001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313.95</v>
      </c>
      <c r="D187" s="38">
        <v>314.85000000000002</v>
      </c>
      <c r="E187" s="38">
        <v>311.95000000000005</v>
      </c>
      <c r="F187" s="38">
        <v>309.95000000000005</v>
      </c>
      <c r="G187" s="38">
        <v>307.05000000000007</v>
      </c>
      <c r="H187" s="38">
        <v>316.85000000000002</v>
      </c>
      <c r="I187" s="38">
        <v>319.75</v>
      </c>
      <c r="J187" s="38">
        <v>321.75</v>
      </c>
      <c r="K187" s="31">
        <v>317.75</v>
      </c>
      <c r="L187" s="31">
        <v>312.85000000000002</v>
      </c>
      <c r="M187" s="31">
        <v>7.5247299999999999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508.05</v>
      </c>
      <c r="D188" s="38">
        <v>512.69999999999993</v>
      </c>
      <c r="E188" s="38">
        <v>501.44999999999982</v>
      </c>
      <c r="F188" s="38">
        <v>494.84999999999991</v>
      </c>
      <c r="G188" s="38">
        <v>483.5999999999998</v>
      </c>
      <c r="H188" s="38">
        <v>519.29999999999984</v>
      </c>
      <c r="I188" s="38">
        <v>530.55000000000007</v>
      </c>
      <c r="J188" s="38">
        <v>537.14999999999986</v>
      </c>
      <c r="K188" s="31">
        <v>523.95000000000005</v>
      </c>
      <c r="L188" s="31">
        <v>506.1</v>
      </c>
      <c r="M188" s="31">
        <v>15.130750000000001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1862.35</v>
      </c>
      <c r="D189" s="38">
        <v>1859.0833333333333</v>
      </c>
      <c r="E189" s="38">
        <v>1849.0666666666666</v>
      </c>
      <c r="F189" s="38">
        <v>1835.7833333333333</v>
      </c>
      <c r="G189" s="38">
        <v>1825.7666666666667</v>
      </c>
      <c r="H189" s="38">
        <v>1872.3666666666666</v>
      </c>
      <c r="I189" s="38">
        <v>1882.3833333333334</v>
      </c>
      <c r="J189" s="38">
        <v>1895.6666666666665</v>
      </c>
      <c r="K189" s="31">
        <v>1869.1</v>
      </c>
      <c r="L189" s="31">
        <v>1845.8</v>
      </c>
      <c r="M189" s="31">
        <v>4.3212999999999999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829.15</v>
      </c>
      <c r="D190" s="38">
        <v>829.84999999999991</v>
      </c>
      <c r="E190" s="38">
        <v>822.39999999999986</v>
      </c>
      <c r="F190" s="38">
        <v>815.65</v>
      </c>
      <c r="G190" s="38">
        <v>808.19999999999993</v>
      </c>
      <c r="H190" s="38">
        <v>836.5999999999998</v>
      </c>
      <c r="I190" s="38">
        <v>844.04999999999984</v>
      </c>
      <c r="J190" s="38">
        <v>850.79999999999973</v>
      </c>
      <c r="K190" s="31">
        <v>837.3</v>
      </c>
      <c r="L190" s="31">
        <v>823.1</v>
      </c>
      <c r="M190" s="31">
        <v>4.0594400000000004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390.8</v>
      </c>
      <c r="D191" s="38">
        <v>389.06666666666666</v>
      </c>
      <c r="E191" s="38">
        <v>381.73333333333335</v>
      </c>
      <c r="F191" s="38">
        <v>372.66666666666669</v>
      </c>
      <c r="G191" s="38">
        <v>365.33333333333337</v>
      </c>
      <c r="H191" s="38">
        <v>398.13333333333333</v>
      </c>
      <c r="I191" s="38">
        <v>405.4666666666667</v>
      </c>
      <c r="J191" s="38">
        <v>414.5333333333333</v>
      </c>
      <c r="K191" s="31">
        <v>396.4</v>
      </c>
      <c r="L191" s="31">
        <v>380</v>
      </c>
      <c r="M191" s="31">
        <v>7.2185499999999996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2211.1999999999998</v>
      </c>
      <c r="D192" s="38">
        <v>2217.3166666666666</v>
      </c>
      <c r="E192" s="38">
        <v>2195.6833333333334</v>
      </c>
      <c r="F192" s="38">
        <v>2180.166666666667</v>
      </c>
      <c r="G192" s="38">
        <v>2158.5333333333338</v>
      </c>
      <c r="H192" s="38">
        <v>2232.833333333333</v>
      </c>
      <c r="I192" s="38">
        <v>2254.4666666666662</v>
      </c>
      <c r="J192" s="38">
        <v>2269.9833333333327</v>
      </c>
      <c r="K192" s="31">
        <v>2238.9499999999998</v>
      </c>
      <c r="L192" s="31">
        <v>2201.8000000000002</v>
      </c>
      <c r="M192" s="31">
        <v>0.46607999999999999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738.65</v>
      </c>
      <c r="D193" s="38">
        <v>739.63333333333333</v>
      </c>
      <c r="E193" s="38">
        <v>732.76666666666665</v>
      </c>
      <c r="F193" s="38">
        <v>726.88333333333333</v>
      </c>
      <c r="G193" s="38">
        <v>720.01666666666665</v>
      </c>
      <c r="H193" s="38">
        <v>745.51666666666665</v>
      </c>
      <c r="I193" s="38">
        <v>752.38333333333321</v>
      </c>
      <c r="J193" s="38">
        <v>758.26666666666665</v>
      </c>
      <c r="K193" s="31">
        <v>746.5</v>
      </c>
      <c r="L193" s="31">
        <v>733.75</v>
      </c>
      <c r="M193" s="31">
        <v>1.2807599999999999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292.35000000000002</v>
      </c>
      <c r="D194" s="38">
        <v>292.58333333333331</v>
      </c>
      <c r="E194" s="38">
        <v>285.76666666666665</v>
      </c>
      <c r="F194" s="38">
        <v>279.18333333333334</v>
      </c>
      <c r="G194" s="38">
        <v>272.36666666666667</v>
      </c>
      <c r="H194" s="38">
        <v>299.16666666666663</v>
      </c>
      <c r="I194" s="38">
        <v>305.98333333333335</v>
      </c>
      <c r="J194" s="38">
        <v>312.56666666666661</v>
      </c>
      <c r="K194" s="31">
        <v>299.39999999999998</v>
      </c>
      <c r="L194" s="31">
        <v>286</v>
      </c>
      <c r="M194" s="31">
        <v>7.4778500000000001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3103.15</v>
      </c>
      <c r="D195" s="38">
        <v>3095.9</v>
      </c>
      <c r="E195" s="38">
        <v>3067.8</v>
      </c>
      <c r="F195" s="38">
        <v>3032.4500000000003</v>
      </c>
      <c r="G195" s="38">
        <v>3004.3500000000004</v>
      </c>
      <c r="H195" s="38">
        <v>3131.25</v>
      </c>
      <c r="I195" s="38">
        <v>3159.3499999999995</v>
      </c>
      <c r="J195" s="38">
        <v>3194.7</v>
      </c>
      <c r="K195" s="31">
        <v>3124</v>
      </c>
      <c r="L195" s="31">
        <v>3060.55</v>
      </c>
      <c r="M195" s="31">
        <v>1.7665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460.2</v>
      </c>
      <c r="D196" s="38">
        <v>459.31666666666661</v>
      </c>
      <c r="E196" s="38">
        <v>457.28333333333319</v>
      </c>
      <c r="F196" s="38">
        <v>454.36666666666656</v>
      </c>
      <c r="G196" s="38">
        <v>452.33333333333314</v>
      </c>
      <c r="H196" s="38">
        <v>462.23333333333323</v>
      </c>
      <c r="I196" s="38">
        <v>464.26666666666665</v>
      </c>
      <c r="J196" s="38">
        <v>467.18333333333328</v>
      </c>
      <c r="K196" s="31">
        <v>461.35</v>
      </c>
      <c r="L196" s="31">
        <v>456.4</v>
      </c>
      <c r="M196" s="31">
        <v>18.507280000000002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647.1</v>
      </c>
      <c r="D197" s="38">
        <v>645.19999999999993</v>
      </c>
      <c r="E197" s="38">
        <v>635.89999999999986</v>
      </c>
      <c r="F197" s="38">
        <v>624.69999999999993</v>
      </c>
      <c r="G197" s="38">
        <v>615.39999999999986</v>
      </c>
      <c r="H197" s="38">
        <v>656.39999999999986</v>
      </c>
      <c r="I197" s="38">
        <v>665.69999999999982</v>
      </c>
      <c r="J197" s="38">
        <v>676.89999999999986</v>
      </c>
      <c r="K197" s="31">
        <v>654.5</v>
      </c>
      <c r="L197" s="31">
        <v>634</v>
      </c>
      <c r="M197" s="31">
        <v>16.569420000000001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138.75</v>
      </c>
      <c r="D198" s="38">
        <v>139.28333333333333</v>
      </c>
      <c r="E198" s="38">
        <v>137.26666666666665</v>
      </c>
      <c r="F198" s="38">
        <v>135.78333333333333</v>
      </c>
      <c r="G198" s="38">
        <v>133.76666666666665</v>
      </c>
      <c r="H198" s="38">
        <v>140.76666666666665</v>
      </c>
      <c r="I198" s="38">
        <v>142.78333333333336</v>
      </c>
      <c r="J198" s="38">
        <v>144.26666666666665</v>
      </c>
      <c r="K198" s="31">
        <v>141.30000000000001</v>
      </c>
      <c r="L198" s="31">
        <v>137.80000000000001</v>
      </c>
      <c r="M198" s="31">
        <v>43.809600000000003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174.75</v>
      </c>
      <c r="D199" s="38">
        <v>173.70000000000002</v>
      </c>
      <c r="E199" s="38">
        <v>171.40000000000003</v>
      </c>
      <c r="F199" s="38">
        <v>168.05</v>
      </c>
      <c r="G199" s="38">
        <v>165.75000000000003</v>
      </c>
      <c r="H199" s="38">
        <v>177.05000000000004</v>
      </c>
      <c r="I199" s="38">
        <v>179.35000000000005</v>
      </c>
      <c r="J199" s="38">
        <v>182.70000000000005</v>
      </c>
      <c r="K199" s="31">
        <v>176</v>
      </c>
      <c r="L199" s="31">
        <v>170.35</v>
      </c>
      <c r="M199" s="31">
        <v>31.359529999999999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287.8</v>
      </c>
      <c r="D200" s="38">
        <v>287</v>
      </c>
      <c r="E200" s="38">
        <v>284.75</v>
      </c>
      <c r="F200" s="38">
        <v>281.7</v>
      </c>
      <c r="G200" s="38">
        <v>279.45</v>
      </c>
      <c r="H200" s="38">
        <v>290.05</v>
      </c>
      <c r="I200" s="38">
        <v>292.3</v>
      </c>
      <c r="J200" s="38">
        <v>295.35000000000002</v>
      </c>
      <c r="K200" s="31">
        <v>289.25</v>
      </c>
      <c r="L200" s="31">
        <v>283.95</v>
      </c>
      <c r="M200" s="31">
        <v>14.60525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1793.8</v>
      </c>
      <c r="D201" s="38">
        <v>1806.5833333333333</v>
      </c>
      <c r="E201" s="38">
        <v>1773.2166666666665</v>
      </c>
      <c r="F201" s="38">
        <v>1752.6333333333332</v>
      </c>
      <c r="G201" s="38">
        <v>1719.2666666666664</v>
      </c>
      <c r="H201" s="38">
        <v>1827.1666666666665</v>
      </c>
      <c r="I201" s="38">
        <v>1860.5333333333333</v>
      </c>
      <c r="J201" s="38">
        <v>1881.1166666666666</v>
      </c>
      <c r="K201" s="31">
        <v>1839.95</v>
      </c>
      <c r="L201" s="31">
        <v>1786</v>
      </c>
      <c r="M201" s="31">
        <v>3.2402899999999999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955.7</v>
      </c>
      <c r="D202" s="38">
        <v>956.23333333333323</v>
      </c>
      <c r="E202" s="38">
        <v>942.46666666666647</v>
      </c>
      <c r="F202" s="38">
        <v>929.23333333333323</v>
      </c>
      <c r="G202" s="38">
        <v>915.46666666666647</v>
      </c>
      <c r="H202" s="38">
        <v>969.46666666666647</v>
      </c>
      <c r="I202" s="38">
        <v>983.23333333333312</v>
      </c>
      <c r="J202" s="38">
        <v>996.46666666666647</v>
      </c>
      <c r="K202" s="31">
        <v>970</v>
      </c>
      <c r="L202" s="31">
        <v>943</v>
      </c>
      <c r="M202" s="31">
        <v>17.256260000000001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1446.05</v>
      </c>
      <c r="D203" s="38">
        <v>1449.3999999999999</v>
      </c>
      <c r="E203" s="38">
        <v>1432.9499999999998</v>
      </c>
      <c r="F203" s="38">
        <v>1419.85</v>
      </c>
      <c r="G203" s="38">
        <v>1403.3999999999999</v>
      </c>
      <c r="H203" s="38">
        <v>1462.4999999999998</v>
      </c>
      <c r="I203" s="38">
        <v>1478.95</v>
      </c>
      <c r="J203" s="38">
        <v>1492.0499999999997</v>
      </c>
      <c r="K203" s="31">
        <v>1465.85</v>
      </c>
      <c r="L203" s="31">
        <v>1436.3</v>
      </c>
      <c r="M203" s="31">
        <v>8.1870399999999997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1281.55</v>
      </c>
      <c r="D204" s="38">
        <v>1278.75</v>
      </c>
      <c r="E204" s="38">
        <v>1273.2</v>
      </c>
      <c r="F204" s="38">
        <v>1264.8500000000001</v>
      </c>
      <c r="G204" s="38">
        <v>1259.3000000000002</v>
      </c>
      <c r="H204" s="38">
        <v>1287.0999999999999</v>
      </c>
      <c r="I204" s="38">
        <v>1292.6500000000001</v>
      </c>
      <c r="J204" s="38">
        <v>1300.9999999999998</v>
      </c>
      <c r="K204" s="31">
        <v>1284.3</v>
      </c>
      <c r="L204" s="31">
        <v>1270.4000000000001</v>
      </c>
      <c r="M204" s="31">
        <v>26.91836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2663.9</v>
      </c>
      <c r="D205" s="38">
        <v>2625.5333333333333</v>
      </c>
      <c r="E205" s="38">
        <v>2563.5166666666664</v>
      </c>
      <c r="F205" s="38">
        <v>2463.1333333333332</v>
      </c>
      <c r="G205" s="38">
        <v>2401.1166666666663</v>
      </c>
      <c r="H205" s="38">
        <v>2725.9166666666665</v>
      </c>
      <c r="I205" s="38">
        <v>2787.9333333333338</v>
      </c>
      <c r="J205" s="38">
        <v>2888.3166666666666</v>
      </c>
      <c r="K205" s="31">
        <v>2687.55</v>
      </c>
      <c r="L205" s="31">
        <v>2525.15</v>
      </c>
      <c r="M205" s="31">
        <v>12.133660000000001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1631.8</v>
      </c>
      <c r="D206" s="38">
        <v>1630.7666666666667</v>
      </c>
      <c r="E206" s="38">
        <v>1625.0333333333333</v>
      </c>
      <c r="F206" s="38">
        <v>1618.2666666666667</v>
      </c>
      <c r="G206" s="38">
        <v>1612.5333333333333</v>
      </c>
      <c r="H206" s="38">
        <v>1637.5333333333333</v>
      </c>
      <c r="I206" s="38">
        <v>1643.2666666666664</v>
      </c>
      <c r="J206" s="38">
        <v>1650.0333333333333</v>
      </c>
      <c r="K206" s="31">
        <v>1636.5</v>
      </c>
      <c r="L206" s="31">
        <v>1624</v>
      </c>
      <c r="M206" s="31">
        <v>157.86510999999999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668.65</v>
      </c>
      <c r="D207" s="38">
        <v>667.5333333333333</v>
      </c>
      <c r="E207" s="38">
        <v>657.51666666666665</v>
      </c>
      <c r="F207" s="38">
        <v>646.38333333333333</v>
      </c>
      <c r="G207" s="38">
        <v>636.36666666666667</v>
      </c>
      <c r="H207" s="38">
        <v>678.66666666666663</v>
      </c>
      <c r="I207" s="38">
        <v>688.68333333333328</v>
      </c>
      <c r="J207" s="38">
        <v>699.81666666666661</v>
      </c>
      <c r="K207" s="31">
        <v>677.55</v>
      </c>
      <c r="L207" s="31">
        <v>656.4</v>
      </c>
      <c r="M207" s="31">
        <v>40.830289999999998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3054.35</v>
      </c>
      <c r="D208" s="38">
        <v>3044.1333333333337</v>
      </c>
      <c r="E208" s="38">
        <v>3029.2666666666673</v>
      </c>
      <c r="F208" s="38">
        <v>3004.1833333333338</v>
      </c>
      <c r="G208" s="38">
        <v>2989.3166666666675</v>
      </c>
      <c r="H208" s="38">
        <v>3069.2166666666672</v>
      </c>
      <c r="I208" s="38">
        <v>3084.083333333333</v>
      </c>
      <c r="J208" s="38">
        <v>3109.166666666667</v>
      </c>
      <c r="K208" s="31">
        <v>3059</v>
      </c>
      <c r="L208" s="31">
        <v>3019.05</v>
      </c>
      <c r="M208" s="31">
        <v>4.8656600000000001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77.3</v>
      </c>
      <c r="D209" s="38">
        <v>77.483333333333334</v>
      </c>
      <c r="E209" s="38">
        <v>76.416666666666671</v>
      </c>
      <c r="F209" s="38">
        <v>75.533333333333331</v>
      </c>
      <c r="G209" s="38">
        <v>74.466666666666669</v>
      </c>
      <c r="H209" s="38">
        <v>78.366666666666674</v>
      </c>
      <c r="I209" s="38">
        <v>79.433333333333337</v>
      </c>
      <c r="J209" s="38">
        <v>80.316666666666677</v>
      </c>
      <c r="K209" s="31">
        <v>78.55</v>
      </c>
      <c r="L209" s="31">
        <v>76.599999999999994</v>
      </c>
      <c r="M209" s="31">
        <v>154.72425000000001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306.60000000000002</v>
      </c>
      <c r="D210" s="38">
        <v>308.56666666666666</v>
      </c>
      <c r="E210" s="38">
        <v>303.5333333333333</v>
      </c>
      <c r="F210" s="38">
        <v>300.46666666666664</v>
      </c>
      <c r="G210" s="38">
        <v>295.43333333333328</v>
      </c>
      <c r="H210" s="38">
        <v>311.63333333333333</v>
      </c>
      <c r="I210" s="38">
        <v>316.66666666666674</v>
      </c>
      <c r="J210" s="38">
        <v>319.73333333333335</v>
      </c>
      <c r="K210" s="31">
        <v>313.60000000000002</v>
      </c>
      <c r="L210" s="31">
        <v>305.5</v>
      </c>
      <c r="M210" s="31">
        <v>4.06332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484.85</v>
      </c>
      <c r="D211" s="38">
        <v>483.03333333333336</v>
      </c>
      <c r="E211" s="38">
        <v>478.26666666666671</v>
      </c>
      <c r="F211" s="38">
        <v>471.68333333333334</v>
      </c>
      <c r="G211" s="38">
        <v>466.91666666666669</v>
      </c>
      <c r="H211" s="38">
        <v>489.61666666666673</v>
      </c>
      <c r="I211" s="38">
        <v>494.38333333333338</v>
      </c>
      <c r="J211" s="38">
        <v>500.96666666666675</v>
      </c>
      <c r="K211" s="31">
        <v>487.8</v>
      </c>
      <c r="L211" s="31">
        <v>476.45</v>
      </c>
      <c r="M211" s="31">
        <v>59.606780000000001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1039.5999999999999</v>
      </c>
      <c r="D212" s="38">
        <v>1042.8166666666666</v>
      </c>
      <c r="E212" s="38">
        <v>1031.8333333333333</v>
      </c>
      <c r="F212" s="38">
        <v>1024.0666666666666</v>
      </c>
      <c r="G212" s="38">
        <v>1013.0833333333333</v>
      </c>
      <c r="H212" s="38">
        <v>1050.5833333333333</v>
      </c>
      <c r="I212" s="38">
        <v>1061.5666666666668</v>
      </c>
      <c r="J212" s="38">
        <v>1069.3333333333333</v>
      </c>
      <c r="K212" s="31">
        <v>1053.8</v>
      </c>
      <c r="L212" s="31">
        <v>1035.05</v>
      </c>
      <c r="M212" s="31">
        <v>0.41744999999999999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4082.7</v>
      </c>
      <c r="D213" s="38">
        <v>4106.2333333333336</v>
      </c>
      <c r="E213" s="38">
        <v>4042.4666666666672</v>
      </c>
      <c r="F213" s="38">
        <v>4002.2333333333336</v>
      </c>
      <c r="G213" s="38">
        <v>3938.4666666666672</v>
      </c>
      <c r="H213" s="38">
        <v>4146.4666666666672</v>
      </c>
      <c r="I213" s="38">
        <v>4210.2333333333336</v>
      </c>
      <c r="J213" s="38">
        <v>4250.4666666666672</v>
      </c>
      <c r="K213" s="31">
        <v>4170</v>
      </c>
      <c r="L213" s="31">
        <v>4066</v>
      </c>
      <c r="M213" s="31">
        <v>8.2679399999999994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166.5</v>
      </c>
      <c r="D214" s="38">
        <v>167.68333333333334</v>
      </c>
      <c r="E214" s="38">
        <v>164.56666666666666</v>
      </c>
      <c r="F214" s="38">
        <v>162.63333333333333</v>
      </c>
      <c r="G214" s="38">
        <v>159.51666666666665</v>
      </c>
      <c r="H214" s="38">
        <v>169.61666666666667</v>
      </c>
      <c r="I214" s="38">
        <v>172.73333333333335</v>
      </c>
      <c r="J214" s="38">
        <v>174.66666666666669</v>
      </c>
      <c r="K214" s="31">
        <v>170.8</v>
      </c>
      <c r="L214" s="31">
        <v>165.75</v>
      </c>
      <c r="M214" s="31">
        <v>54.530520000000003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265.8</v>
      </c>
      <c r="D215" s="38">
        <v>264.95</v>
      </c>
      <c r="E215" s="38">
        <v>261.25</v>
      </c>
      <c r="F215" s="38">
        <v>256.7</v>
      </c>
      <c r="G215" s="38">
        <v>253</v>
      </c>
      <c r="H215" s="38">
        <v>269.5</v>
      </c>
      <c r="I215" s="38">
        <v>273.19999999999993</v>
      </c>
      <c r="J215" s="38">
        <v>277.75</v>
      </c>
      <c r="K215" s="31">
        <v>268.64999999999998</v>
      </c>
      <c r="L215" s="31">
        <v>260.39999999999998</v>
      </c>
      <c r="M215" s="31">
        <v>55.43394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2536.25</v>
      </c>
      <c r="D216" s="38">
        <v>2528.0666666666666</v>
      </c>
      <c r="E216" s="38">
        <v>2517.2333333333331</v>
      </c>
      <c r="F216" s="38">
        <v>2498.2166666666667</v>
      </c>
      <c r="G216" s="38">
        <v>2487.3833333333332</v>
      </c>
      <c r="H216" s="38">
        <v>2547.083333333333</v>
      </c>
      <c r="I216" s="38">
        <v>2557.916666666667</v>
      </c>
      <c r="J216" s="38">
        <v>2576.9333333333329</v>
      </c>
      <c r="K216" s="31">
        <v>2538.9</v>
      </c>
      <c r="L216" s="31">
        <v>2509.0500000000002</v>
      </c>
      <c r="M216" s="31">
        <v>11.21083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319.95</v>
      </c>
      <c r="D217" s="38">
        <v>320.25</v>
      </c>
      <c r="E217" s="38">
        <v>318.5</v>
      </c>
      <c r="F217" s="38">
        <v>317.05</v>
      </c>
      <c r="G217" s="38">
        <v>315.3</v>
      </c>
      <c r="H217" s="38">
        <v>321.7</v>
      </c>
      <c r="I217" s="38">
        <v>323.45</v>
      </c>
      <c r="J217" s="38">
        <v>324.89999999999998</v>
      </c>
      <c r="K217" s="31">
        <v>322</v>
      </c>
      <c r="L217" s="31">
        <v>318.8</v>
      </c>
      <c r="M217" s="31">
        <v>3.9144000000000001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4568.8999999999996</v>
      </c>
      <c r="D218" s="38">
        <v>4599.4833333333327</v>
      </c>
      <c r="E218" s="38">
        <v>4512.0166666666655</v>
      </c>
      <c r="F218" s="38">
        <v>4455.1333333333332</v>
      </c>
      <c r="G218" s="38">
        <v>4367.6666666666661</v>
      </c>
      <c r="H218" s="38">
        <v>4656.366666666665</v>
      </c>
      <c r="I218" s="38">
        <v>4743.8333333333321</v>
      </c>
      <c r="J218" s="38">
        <v>4800.7166666666644</v>
      </c>
      <c r="K218" s="31">
        <v>4686.95</v>
      </c>
      <c r="L218" s="31">
        <v>4542.6000000000004</v>
      </c>
      <c r="M218" s="31">
        <v>0.33056000000000002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597.25</v>
      </c>
      <c r="D219" s="38">
        <v>597.36666666666667</v>
      </c>
      <c r="E219" s="38">
        <v>588.88333333333333</v>
      </c>
      <c r="F219" s="38">
        <v>580.51666666666665</v>
      </c>
      <c r="G219" s="38">
        <v>572.0333333333333</v>
      </c>
      <c r="H219" s="38">
        <v>605.73333333333335</v>
      </c>
      <c r="I219" s="38">
        <v>614.2166666666667</v>
      </c>
      <c r="J219" s="38">
        <v>622.58333333333337</v>
      </c>
      <c r="K219" s="31">
        <v>605.85</v>
      </c>
      <c r="L219" s="31">
        <v>589</v>
      </c>
      <c r="M219" s="31">
        <v>0.85660000000000003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851.2</v>
      </c>
      <c r="D220" s="38">
        <v>859.43333333333339</v>
      </c>
      <c r="E220" s="38">
        <v>839.06666666666683</v>
      </c>
      <c r="F220" s="38">
        <v>826.93333333333339</v>
      </c>
      <c r="G220" s="38">
        <v>806.56666666666683</v>
      </c>
      <c r="H220" s="38">
        <v>871.56666666666683</v>
      </c>
      <c r="I220" s="38">
        <v>891.93333333333339</v>
      </c>
      <c r="J220" s="38">
        <v>904.06666666666683</v>
      </c>
      <c r="K220" s="31">
        <v>879.8</v>
      </c>
      <c r="L220" s="31">
        <v>847.3</v>
      </c>
      <c r="M220" s="31">
        <v>0.99307000000000001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39367.15</v>
      </c>
      <c r="D221" s="38">
        <v>39191.049999999996</v>
      </c>
      <c r="E221" s="38">
        <v>38827.099999999991</v>
      </c>
      <c r="F221" s="38">
        <v>38287.049999999996</v>
      </c>
      <c r="G221" s="38">
        <v>37923.099999999991</v>
      </c>
      <c r="H221" s="38">
        <v>39731.099999999991</v>
      </c>
      <c r="I221" s="38">
        <v>40095.049999999988</v>
      </c>
      <c r="J221" s="38">
        <v>40635.099999999991</v>
      </c>
      <c r="K221" s="31">
        <v>39555</v>
      </c>
      <c r="L221" s="31">
        <v>38651</v>
      </c>
      <c r="M221" s="31">
        <v>7.177E-2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75.45</v>
      </c>
      <c r="D222" s="38">
        <v>76.233333333333334</v>
      </c>
      <c r="E222" s="38">
        <v>73.916666666666671</v>
      </c>
      <c r="F222" s="38">
        <v>72.38333333333334</v>
      </c>
      <c r="G222" s="38">
        <v>70.066666666666677</v>
      </c>
      <c r="H222" s="38">
        <v>77.766666666666666</v>
      </c>
      <c r="I222" s="38">
        <v>80.083333333333329</v>
      </c>
      <c r="J222" s="38">
        <v>81.61666666666666</v>
      </c>
      <c r="K222" s="31">
        <v>78.55</v>
      </c>
      <c r="L222" s="31">
        <v>74.7</v>
      </c>
      <c r="M222" s="31">
        <v>79.778549999999996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978.25</v>
      </c>
      <c r="D223" s="38">
        <v>976.5333333333333</v>
      </c>
      <c r="E223" s="38">
        <v>971.06666666666661</v>
      </c>
      <c r="F223" s="38">
        <v>963.88333333333333</v>
      </c>
      <c r="G223" s="38">
        <v>958.41666666666663</v>
      </c>
      <c r="H223" s="38">
        <v>983.71666666666658</v>
      </c>
      <c r="I223" s="38">
        <v>989.18333333333328</v>
      </c>
      <c r="J223" s="38">
        <v>996.36666666666656</v>
      </c>
      <c r="K223" s="31">
        <v>982</v>
      </c>
      <c r="L223" s="31">
        <v>969.35</v>
      </c>
      <c r="M223" s="31">
        <v>78.941100000000006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1366.65</v>
      </c>
      <c r="D224" s="38">
        <v>1360.4666666666667</v>
      </c>
      <c r="E224" s="38">
        <v>1350.9333333333334</v>
      </c>
      <c r="F224" s="38">
        <v>1335.2166666666667</v>
      </c>
      <c r="G224" s="38">
        <v>1325.6833333333334</v>
      </c>
      <c r="H224" s="38">
        <v>1376.1833333333334</v>
      </c>
      <c r="I224" s="38">
        <v>1385.7166666666667</v>
      </c>
      <c r="J224" s="38">
        <v>1401.4333333333334</v>
      </c>
      <c r="K224" s="31">
        <v>1370</v>
      </c>
      <c r="L224" s="31">
        <v>1344.75</v>
      </c>
      <c r="M224" s="31">
        <v>2.4251900000000002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576.54999999999995</v>
      </c>
      <c r="D225" s="38">
        <v>570.9</v>
      </c>
      <c r="E225" s="38">
        <v>562.79999999999995</v>
      </c>
      <c r="F225" s="38">
        <v>549.04999999999995</v>
      </c>
      <c r="G225" s="38">
        <v>540.94999999999993</v>
      </c>
      <c r="H225" s="38">
        <v>584.65</v>
      </c>
      <c r="I225" s="38">
        <v>592.75000000000011</v>
      </c>
      <c r="J225" s="38">
        <v>606.5</v>
      </c>
      <c r="K225" s="31">
        <v>579</v>
      </c>
      <c r="L225" s="31">
        <v>557.15</v>
      </c>
      <c r="M225" s="31">
        <v>21.687059999999999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632.35</v>
      </c>
      <c r="D226" s="38">
        <v>633.03333333333342</v>
      </c>
      <c r="E226" s="38">
        <v>629.11666666666679</v>
      </c>
      <c r="F226" s="38">
        <v>625.88333333333333</v>
      </c>
      <c r="G226" s="38">
        <v>621.9666666666667</v>
      </c>
      <c r="H226" s="38">
        <v>636.26666666666688</v>
      </c>
      <c r="I226" s="38">
        <v>640.18333333333362</v>
      </c>
      <c r="J226" s="38">
        <v>643.41666666666697</v>
      </c>
      <c r="K226" s="31">
        <v>636.95000000000005</v>
      </c>
      <c r="L226" s="31">
        <v>629.79999999999995</v>
      </c>
      <c r="M226" s="31">
        <v>5.2426500000000003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70.150000000000006</v>
      </c>
      <c r="D227" s="38">
        <v>70.466666666666669</v>
      </c>
      <c r="E227" s="38">
        <v>69.283333333333331</v>
      </c>
      <c r="F227" s="38">
        <v>68.416666666666657</v>
      </c>
      <c r="G227" s="38">
        <v>67.23333333333332</v>
      </c>
      <c r="H227" s="38">
        <v>71.333333333333343</v>
      </c>
      <c r="I227" s="38">
        <v>72.51666666666668</v>
      </c>
      <c r="J227" s="38">
        <v>73.383333333333354</v>
      </c>
      <c r="K227" s="31">
        <v>71.650000000000006</v>
      </c>
      <c r="L227" s="31">
        <v>69.599999999999994</v>
      </c>
      <c r="M227" s="31">
        <v>138.3374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96.55</v>
      </c>
      <c r="D228" s="38">
        <v>96.716666666666654</v>
      </c>
      <c r="E228" s="38">
        <v>96.033333333333303</v>
      </c>
      <c r="F228" s="38">
        <v>95.516666666666652</v>
      </c>
      <c r="G228" s="38">
        <v>94.8333333333333</v>
      </c>
      <c r="H228" s="38">
        <v>97.233333333333306</v>
      </c>
      <c r="I228" s="38">
        <v>97.916666666666671</v>
      </c>
      <c r="J228" s="38">
        <v>98.433333333333309</v>
      </c>
      <c r="K228" s="31">
        <v>97.4</v>
      </c>
      <c r="L228" s="31">
        <v>96.2</v>
      </c>
      <c r="M228" s="31">
        <v>321.3263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129.55000000000001</v>
      </c>
      <c r="D229" s="38">
        <v>129.76666666666668</v>
      </c>
      <c r="E229" s="38">
        <v>128.78333333333336</v>
      </c>
      <c r="F229" s="38">
        <v>128.01666666666668</v>
      </c>
      <c r="G229" s="38">
        <v>127.03333333333336</v>
      </c>
      <c r="H229" s="38">
        <v>130.53333333333336</v>
      </c>
      <c r="I229" s="38">
        <v>131.51666666666665</v>
      </c>
      <c r="J229" s="38">
        <v>132.28333333333336</v>
      </c>
      <c r="K229" s="31">
        <v>130.75</v>
      </c>
      <c r="L229" s="31">
        <v>129</v>
      </c>
      <c r="M229" s="31">
        <v>77.897030000000001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980.3</v>
      </c>
      <c r="D230" s="38">
        <v>984.13333333333333</v>
      </c>
      <c r="E230" s="38">
        <v>971.16666666666663</v>
      </c>
      <c r="F230" s="38">
        <v>962.0333333333333</v>
      </c>
      <c r="G230" s="38">
        <v>949.06666666666661</v>
      </c>
      <c r="H230" s="38">
        <v>993.26666666666665</v>
      </c>
      <c r="I230" s="38">
        <v>1006.2333333333333</v>
      </c>
      <c r="J230" s="38">
        <v>1015.3666666666667</v>
      </c>
      <c r="K230" s="31">
        <v>997.1</v>
      </c>
      <c r="L230" s="31">
        <v>975</v>
      </c>
      <c r="M230" s="31">
        <v>0.47273999999999999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617.95000000000005</v>
      </c>
      <c r="D231" s="38">
        <v>626.01666666666677</v>
      </c>
      <c r="E231" s="38">
        <v>603.53333333333353</v>
      </c>
      <c r="F231" s="38">
        <v>589.11666666666679</v>
      </c>
      <c r="G231" s="38">
        <v>566.63333333333355</v>
      </c>
      <c r="H231" s="38">
        <v>640.43333333333351</v>
      </c>
      <c r="I231" s="38">
        <v>662.91666666666686</v>
      </c>
      <c r="J231" s="38">
        <v>677.33333333333348</v>
      </c>
      <c r="K231" s="31">
        <v>648.5</v>
      </c>
      <c r="L231" s="31">
        <v>611.6</v>
      </c>
      <c r="M231" s="31">
        <v>6.6217800000000002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251</v>
      </c>
      <c r="D232" s="38">
        <v>252.01666666666665</v>
      </c>
      <c r="E232" s="38">
        <v>247.83333333333331</v>
      </c>
      <c r="F232" s="38">
        <v>244.66666666666666</v>
      </c>
      <c r="G232" s="38">
        <v>240.48333333333332</v>
      </c>
      <c r="H232" s="38">
        <v>255.18333333333331</v>
      </c>
      <c r="I232" s="38">
        <v>259.36666666666667</v>
      </c>
      <c r="J232" s="38">
        <v>262.5333333333333</v>
      </c>
      <c r="K232" s="31">
        <v>256.2</v>
      </c>
      <c r="L232" s="31">
        <v>248.85</v>
      </c>
      <c r="M232" s="31">
        <v>26.46799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184.75</v>
      </c>
      <c r="D233" s="38">
        <v>186.23333333333335</v>
      </c>
      <c r="E233" s="38">
        <v>181.51666666666671</v>
      </c>
      <c r="F233" s="38">
        <v>178.28333333333336</v>
      </c>
      <c r="G233" s="38">
        <v>173.56666666666672</v>
      </c>
      <c r="H233" s="38">
        <v>189.4666666666667</v>
      </c>
      <c r="I233" s="38">
        <v>194.18333333333334</v>
      </c>
      <c r="J233" s="38">
        <v>197.41666666666669</v>
      </c>
      <c r="K233" s="31">
        <v>190.95</v>
      </c>
      <c r="L233" s="31">
        <v>183</v>
      </c>
      <c r="M233" s="31">
        <v>96.172669999999997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82.45</v>
      </c>
      <c r="D234" s="38">
        <v>82</v>
      </c>
      <c r="E234" s="38">
        <v>80.900000000000006</v>
      </c>
      <c r="F234" s="38">
        <v>79.350000000000009</v>
      </c>
      <c r="G234" s="38">
        <v>78.250000000000014</v>
      </c>
      <c r="H234" s="38">
        <v>83.55</v>
      </c>
      <c r="I234" s="38">
        <v>84.649999999999991</v>
      </c>
      <c r="J234" s="38">
        <v>86.199999999999989</v>
      </c>
      <c r="K234" s="31">
        <v>83.1</v>
      </c>
      <c r="L234" s="31">
        <v>80.45</v>
      </c>
      <c r="M234" s="31">
        <v>105.93006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3191.4</v>
      </c>
      <c r="D235" s="38">
        <v>3207.5333333333328</v>
      </c>
      <c r="E235" s="38">
        <v>3167.5666666666657</v>
      </c>
      <c r="F235" s="38">
        <v>3143.7333333333327</v>
      </c>
      <c r="G235" s="38">
        <v>3103.7666666666655</v>
      </c>
      <c r="H235" s="38">
        <v>3231.3666666666659</v>
      </c>
      <c r="I235" s="38">
        <v>3271.333333333333</v>
      </c>
      <c r="J235" s="38">
        <v>3295.1666666666661</v>
      </c>
      <c r="K235" s="31">
        <v>3247.5</v>
      </c>
      <c r="L235" s="31">
        <v>3183.7</v>
      </c>
      <c r="M235" s="31">
        <v>0.84065999999999996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397.55</v>
      </c>
      <c r="D236" s="38">
        <v>394.89999999999992</v>
      </c>
      <c r="E236" s="38">
        <v>390.79999999999984</v>
      </c>
      <c r="F236" s="38">
        <v>384.0499999999999</v>
      </c>
      <c r="G236" s="38">
        <v>379.94999999999982</v>
      </c>
      <c r="H236" s="38">
        <v>401.64999999999986</v>
      </c>
      <c r="I236" s="38">
        <v>405.74999999999989</v>
      </c>
      <c r="J236" s="38">
        <v>412.49999999999989</v>
      </c>
      <c r="K236" s="31">
        <v>399</v>
      </c>
      <c r="L236" s="31">
        <v>388.15</v>
      </c>
      <c r="M236" s="31">
        <v>19.445309999999999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140.19999999999999</v>
      </c>
      <c r="D237" s="38">
        <v>140.71666666666667</v>
      </c>
      <c r="E237" s="38">
        <v>137.98333333333335</v>
      </c>
      <c r="F237" s="38">
        <v>135.76666666666668</v>
      </c>
      <c r="G237" s="38">
        <v>133.03333333333336</v>
      </c>
      <c r="H237" s="38">
        <v>142.93333333333334</v>
      </c>
      <c r="I237" s="38">
        <v>145.66666666666663</v>
      </c>
      <c r="J237" s="38">
        <v>147.88333333333333</v>
      </c>
      <c r="K237" s="31">
        <v>143.44999999999999</v>
      </c>
      <c r="L237" s="31">
        <v>138.5</v>
      </c>
      <c r="M237" s="31">
        <v>137.32089999999999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429.95</v>
      </c>
      <c r="D238" s="38">
        <v>430.11666666666662</v>
      </c>
      <c r="E238" s="38">
        <v>427.58333333333326</v>
      </c>
      <c r="F238" s="38">
        <v>425.21666666666664</v>
      </c>
      <c r="G238" s="38">
        <v>422.68333333333328</v>
      </c>
      <c r="H238" s="38">
        <v>432.48333333333323</v>
      </c>
      <c r="I238" s="38">
        <v>435.01666666666665</v>
      </c>
      <c r="J238" s="38">
        <v>437.38333333333321</v>
      </c>
      <c r="K238" s="31">
        <v>432.65</v>
      </c>
      <c r="L238" s="31">
        <v>427.75</v>
      </c>
      <c r="M238" s="31">
        <v>25.951650000000001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95.2</v>
      </c>
      <c r="D239" s="38">
        <v>95.09999999999998</v>
      </c>
      <c r="E239" s="38">
        <v>94.19999999999996</v>
      </c>
      <c r="F239" s="38">
        <v>93.199999999999974</v>
      </c>
      <c r="G239" s="38">
        <v>92.299999999999955</v>
      </c>
      <c r="H239" s="38">
        <v>96.099999999999966</v>
      </c>
      <c r="I239" s="38">
        <v>96.999999999999972</v>
      </c>
      <c r="J239" s="38">
        <v>97.999999999999972</v>
      </c>
      <c r="K239" s="31">
        <v>96</v>
      </c>
      <c r="L239" s="31">
        <v>94.1</v>
      </c>
      <c r="M239" s="31">
        <v>239.97873000000001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34.85</v>
      </c>
      <c r="D240" s="38">
        <v>34.266666666666673</v>
      </c>
      <c r="E240" s="38">
        <v>33.433333333333344</v>
      </c>
      <c r="F240" s="38">
        <v>32.016666666666673</v>
      </c>
      <c r="G240" s="38">
        <v>31.183333333333344</v>
      </c>
      <c r="H240" s="38">
        <v>35.683333333333344</v>
      </c>
      <c r="I240" s="38">
        <v>36.516666666666673</v>
      </c>
      <c r="J240" s="38">
        <v>37.933333333333344</v>
      </c>
      <c r="K240" s="31">
        <v>35.1</v>
      </c>
      <c r="L240" s="31">
        <v>32.85</v>
      </c>
      <c r="M240" s="31">
        <v>599.83343000000002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717.4</v>
      </c>
      <c r="D241" s="38">
        <v>722.31666666666661</v>
      </c>
      <c r="E241" s="38">
        <v>711.23333333333323</v>
      </c>
      <c r="F241" s="38">
        <v>705.06666666666661</v>
      </c>
      <c r="G241" s="38">
        <v>693.98333333333323</v>
      </c>
      <c r="H241" s="38">
        <v>728.48333333333323</v>
      </c>
      <c r="I241" s="38">
        <v>739.56666666666672</v>
      </c>
      <c r="J241" s="38">
        <v>745.73333333333323</v>
      </c>
      <c r="K241" s="31">
        <v>733.4</v>
      </c>
      <c r="L241" s="31">
        <v>716.15</v>
      </c>
      <c r="M241" s="31">
        <v>50.96622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84.75</v>
      </c>
      <c r="D242" s="38">
        <v>83.683333333333337</v>
      </c>
      <c r="E242" s="38">
        <v>82.566666666666677</v>
      </c>
      <c r="F242" s="38">
        <v>80.38333333333334</v>
      </c>
      <c r="G242" s="38">
        <v>79.26666666666668</v>
      </c>
      <c r="H242" s="38">
        <v>85.866666666666674</v>
      </c>
      <c r="I242" s="38">
        <v>86.983333333333348</v>
      </c>
      <c r="J242" s="38">
        <v>89.166666666666671</v>
      </c>
      <c r="K242" s="31">
        <v>84.8</v>
      </c>
      <c r="L242" s="31">
        <v>81.5</v>
      </c>
      <c r="M242" s="31">
        <v>1699.43821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1580.6</v>
      </c>
      <c r="D243" s="38">
        <v>1586.2</v>
      </c>
      <c r="E243" s="38">
        <v>1567.4</v>
      </c>
      <c r="F243" s="38">
        <v>1554.2</v>
      </c>
      <c r="G243" s="38">
        <v>1535.4</v>
      </c>
      <c r="H243" s="38">
        <v>1599.4</v>
      </c>
      <c r="I243" s="38">
        <v>1618.1999999999998</v>
      </c>
      <c r="J243" s="38">
        <v>1631.4</v>
      </c>
      <c r="K243" s="31">
        <v>1605</v>
      </c>
      <c r="L243" s="31">
        <v>1573</v>
      </c>
      <c r="M243" s="31">
        <v>0.56001000000000001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478.65</v>
      </c>
      <c r="D244" s="38">
        <v>479.90000000000003</v>
      </c>
      <c r="E244" s="38">
        <v>474.95000000000005</v>
      </c>
      <c r="F244" s="38">
        <v>471.25</v>
      </c>
      <c r="G244" s="38">
        <v>466.3</v>
      </c>
      <c r="H244" s="38">
        <v>483.60000000000008</v>
      </c>
      <c r="I244" s="38">
        <v>488.55</v>
      </c>
      <c r="J244" s="38">
        <v>492.25000000000011</v>
      </c>
      <c r="K244" s="31">
        <v>484.85</v>
      </c>
      <c r="L244" s="31">
        <v>476.2</v>
      </c>
      <c r="M244" s="31">
        <v>14.20805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192.5</v>
      </c>
      <c r="D245" s="38">
        <v>191.18333333333331</v>
      </c>
      <c r="E245" s="38">
        <v>187.41666666666663</v>
      </c>
      <c r="F245" s="38">
        <v>182.33333333333331</v>
      </c>
      <c r="G245" s="38">
        <v>178.56666666666663</v>
      </c>
      <c r="H245" s="38">
        <v>196.26666666666662</v>
      </c>
      <c r="I245" s="38">
        <v>200.03333333333333</v>
      </c>
      <c r="J245" s="38">
        <v>205.11666666666662</v>
      </c>
      <c r="K245" s="31">
        <v>194.95</v>
      </c>
      <c r="L245" s="31">
        <v>186.1</v>
      </c>
      <c r="M245" s="31">
        <v>118.77352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1450.2</v>
      </c>
      <c r="D246" s="38">
        <v>1444.6499999999999</v>
      </c>
      <c r="E246" s="38">
        <v>1437.2999999999997</v>
      </c>
      <c r="F246" s="38">
        <v>1424.3999999999999</v>
      </c>
      <c r="G246" s="38">
        <v>1417.0499999999997</v>
      </c>
      <c r="H246" s="38">
        <v>1457.5499999999997</v>
      </c>
      <c r="I246" s="38">
        <v>1464.8999999999996</v>
      </c>
      <c r="J246" s="38">
        <v>1477.7999999999997</v>
      </c>
      <c r="K246" s="31">
        <v>1452</v>
      </c>
      <c r="L246" s="31">
        <v>1431.75</v>
      </c>
      <c r="M246" s="31">
        <v>22.202300000000001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18.5</v>
      </c>
      <c r="D247" s="38">
        <v>17.966666666666669</v>
      </c>
      <c r="E247" s="38">
        <v>17.083333333333336</v>
      </c>
      <c r="F247" s="38">
        <v>15.666666666666668</v>
      </c>
      <c r="G247" s="38">
        <v>14.783333333333335</v>
      </c>
      <c r="H247" s="38">
        <v>19.383333333333336</v>
      </c>
      <c r="I247" s="38">
        <v>20.266666666666669</v>
      </c>
      <c r="J247" s="38">
        <v>21.683333333333337</v>
      </c>
      <c r="K247" s="31">
        <v>18.850000000000001</v>
      </c>
      <c r="L247" s="31">
        <v>16.55</v>
      </c>
      <c r="M247" s="31">
        <v>2053.18012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4509.45</v>
      </c>
      <c r="D248" s="38">
        <v>4516.5333333333338</v>
      </c>
      <c r="E248" s="38">
        <v>4454.2666666666673</v>
      </c>
      <c r="F248" s="38">
        <v>4399.0833333333339</v>
      </c>
      <c r="G248" s="38">
        <v>4336.8166666666675</v>
      </c>
      <c r="H248" s="38">
        <v>4571.7166666666672</v>
      </c>
      <c r="I248" s="38">
        <v>4633.9833333333336</v>
      </c>
      <c r="J248" s="38">
        <v>4689.166666666667</v>
      </c>
      <c r="K248" s="31">
        <v>4578.8</v>
      </c>
      <c r="L248" s="31">
        <v>4461.3500000000004</v>
      </c>
      <c r="M248" s="31">
        <v>2.1537999999999999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1476.45</v>
      </c>
      <c r="D249" s="38">
        <v>1473</v>
      </c>
      <c r="E249" s="38">
        <v>1467.95</v>
      </c>
      <c r="F249" s="38">
        <v>1459.45</v>
      </c>
      <c r="G249" s="38">
        <v>1454.4</v>
      </c>
      <c r="H249" s="38">
        <v>1481.5</v>
      </c>
      <c r="I249" s="38">
        <v>1486.5500000000002</v>
      </c>
      <c r="J249" s="38">
        <v>1495.05</v>
      </c>
      <c r="K249" s="31">
        <v>1478.05</v>
      </c>
      <c r="L249" s="31">
        <v>1464.5</v>
      </c>
      <c r="M249" s="31">
        <v>41.82226</v>
      </c>
      <c r="N249" s="1"/>
      <c r="O249" s="1"/>
    </row>
    <row r="250" spans="1:15" ht="12.75" customHeight="1">
      <c r="A250" s="33">
        <v>240</v>
      </c>
      <c r="B250" s="58" t="s">
        <v>853</v>
      </c>
      <c r="C250" s="31">
        <v>3155.75</v>
      </c>
      <c r="D250" s="38">
        <v>3169.25</v>
      </c>
      <c r="E250" s="38">
        <v>3127.5</v>
      </c>
      <c r="F250" s="38">
        <v>3099.25</v>
      </c>
      <c r="G250" s="38">
        <v>3057.5</v>
      </c>
      <c r="H250" s="38">
        <v>3197.5</v>
      </c>
      <c r="I250" s="38">
        <v>3239.25</v>
      </c>
      <c r="J250" s="38">
        <v>3267.5</v>
      </c>
      <c r="K250" s="31">
        <v>3211</v>
      </c>
      <c r="L250" s="31">
        <v>3141</v>
      </c>
      <c r="M250" s="31">
        <v>0.11302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709.7</v>
      </c>
      <c r="D251" s="38">
        <v>715.4666666666667</v>
      </c>
      <c r="E251" s="38">
        <v>699.23333333333335</v>
      </c>
      <c r="F251" s="38">
        <v>688.76666666666665</v>
      </c>
      <c r="G251" s="38">
        <v>672.5333333333333</v>
      </c>
      <c r="H251" s="38">
        <v>725.93333333333339</v>
      </c>
      <c r="I251" s="38">
        <v>742.16666666666674</v>
      </c>
      <c r="J251" s="38">
        <v>752.63333333333344</v>
      </c>
      <c r="K251" s="31">
        <v>731.7</v>
      </c>
      <c r="L251" s="31">
        <v>705</v>
      </c>
      <c r="M251" s="31">
        <v>3.9025300000000001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2500.85</v>
      </c>
      <c r="D252" s="38">
        <v>2495.6166666666668</v>
      </c>
      <c r="E252" s="38">
        <v>2482.3833333333337</v>
      </c>
      <c r="F252" s="38">
        <v>2463.916666666667</v>
      </c>
      <c r="G252" s="38">
        <v>2450.6833333333338</v>
      </c>
      <c r="H252" s="38">
        <v>2514.0833333333335</v>
      </c>
      <c r="I252" s="38">
        <v>2527.3166666666671</v>
      </c>
      <c r="J252" s="38">
        <v>2545.7833333333333</v>
      </c>
      <c r="K252" s="31">
        <v>2508.85</v>
      </c>
      <c r="L252" s="31">
        <v>2477.15</v>
      </c>
      <c r="M252" s="31">
        <v>6.7572299999999998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899.7</v>
      </c>
      <c r="D253" s="38">
        <v>899.55000000000007</v>
      </c>
      <c r="E253" s="38">
        <v>894.25000000000011</v>
      </c>
      <c r="F253" s="38">
        <v>888.80000000000007</v>
      </c>
      <c r="G253" s="38">
        <v>883.50000000000011</v>
      </c>
      <c r="H253" s="38">
        <v>905.00000000000011</v>
      </c>
      <c r="I253" s="38">
        <v>910.30000000000007</v>
      </c>
      <c r="J253" s="38">
        <v>915.75000000000011</v>
      </c>
      <c r="K253" s="31">
        <v>904.85</v>
      </c>
      <c r="L253" s="31">
        <v>894.1</v>
      </c>
      <c r="M253" s="31">
        <v>1.09609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34.15</v>
      </c>
      <c r="D254" s="38">
        <v>34.383333333333333</v>
      </c>
      <c r="E254" s="38">
        <v>33.766666666666666</v>
      </c>
      <c r="F254" s="38">
        <v>33.383333333333333</v>
      </c>
      <c r="G254" s="38">
        <v>32.766666666666666</v>
      </c>
      <c r="H254" s="38">
        <v>34.766666666666666</v>
      </c>
      <c r="I254" s="38">
        <v>35.383333333333326</v>
      </c>
      <c r="J254" s="38">
        <v>35.766666666666666</v>
      </c>
      <c r="K254" s="31">
        <v>35</v>
      </c>
      <c r="L254" s="31">
        <v>34</v>
      </c>
      <c r="M254" s="31">
        <v>426.14571999999998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447.2</v>
      </c>
      <c r="D255" s="38">
        <v>445.98333333333329</v>
      </c>
      <c r="E255" s="38">
        <v>443.86666666666656</v>
      </c>
      <c r="F255" s="38">
        <v>440.53333333333325</v>
      </c>
      <c r="G255" s="38">
        <v>438.41666666666652</v>
      </c>
      <c r="H255" s="38">
        <v>449.31666666666661</v>
      </c>
      <c r="I255" s="38">
        <v>451.43333333333328</v>
      </c>
      <c r="J255" s="38">
        <v>454.76666666666665</v>
      </c>
      <c r="K255" s="31">
        <v>448.1</v>
      </c>
      <c r="L255" s="31">
        <v>442.65</v>
      </c>
      <c r="M255" s="31">
        <v>93.205770000000001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149.30000000000001</v>
      </c>
      <c r="D256" s="38">
        <v>141.03333333333333</v>
      </c>
      <c r="E256" s="38">
        <v>132.76666666666665</v>
      </c>
      <c r="F256" s="38">
        <v>116.23333333333332</v>
      </c>
      <c r="G256" s="38">
        <v>107.96666666666664</v>
      </c>
      <c r="H256" s="38">
        <v>157.56666666666666</v>
      </c>
      <c r="I256" s="38">
        <v>165.83333333333337</v>
      </c>
      <c r="J256" s="38">
        <v>182.36666666666667</v>
      </c>
      <c r="K256" s="31">
        <v>149.30000000000001</v>
      </c>
      <c r="L256" s="31">
        <v>124.5</v>
      </c>
      <c r="M256" s="31">
        <v>181.89219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2843.55</v>
      </c>
      <c r="D257" s="38">
        <v>2828.0333333333333</v>
      </c>
      <c r="E257" s="38">
        <v>2801.0666666666666</v>
      </c>
      <c r="F257" s="38">
        <v>2758.5833333333335</v>
      </c>
      <c r="G257" s="38">
        <v>2731.6166666666668</v>
      </c>
      <c r="H257" s="38">
        <v>2870.5166666666664</v>
      </c>
      <c r="I257" s="38">
        <v>2897.4833333333327</v>
      </c>
      <c r="J257" s="38">
        <v>2939.9666666666662</v>
      </c>
      <c r="K257" s="31">
        <v>2855</v>
      </c>
      <c r="L257" s="31">
        <v>2785.55</v>
      </c>
      <c r="M257" s="31">
        <v>0.96614999999999995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3305.8</v>
      </c>
      <c r="D258" s="38">
        <v>3305.8333333333335</v>
      </c>
      <c r="E258" s="38">
        <v>3273.3666666666668</v>
      </c>
      <c r="F258" s="38">
        <v>3240.9333333333334</v>
      </c>
      <c r="G258" s="38">
        <v>3208.4666666666667</v>
      </c>
      <c r="H258" s="38">
        <v>3338.2666666666669</v>
      </c>
      <c r="I258" s="38">
        <v>3370.7333333333331</v>
      </c>
      <c r="J258" s="38">
        <v>3403.166666666667</v>
      </c>
      <c r="K258" s="31">
        <v>3338.3</v>
      </c>
      <c r="L258" s="31">
        <v>3273.4</v>
      </c>
      <c r="M258" s="31">
        <v>1.0800799999999999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121.75</v>
      </c>
      <c r="D259" s="38">
        <v>122.25</v>
      </c>
      <c r="E259" s="38">
        <v>120.65</v>
      </c>
      <c r="F259" s="38">
        <v>119.55000000000001</v>
      </c>
      <c r="G259" s="38">
        <v>117.95000000000002</v>
      </c>
      <c r="H259" s="38">
        <v>123.35</v>
      </c>
      <c r="I259" s="38">
        <v>124.94999999999999</v>
      </c>
      <c r="J259" s="38">
        <v>126.04999999999998</v>
      </c>
      <c r="K259" s="31">
        <v>123.85</v>
      </c>
      <c r="L259" s="31">
        <v>121.15</v>
      </c>
      <c r="M259" s="31">
        <v>18.401479999999999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1500.85</v>
      </c>
      <c r="D260" s="38">
        <v>1508.5833333333333</v>
      </c>
      <c r="E260" s="38">
        <v>1487.2666666666664</v>
      </c>
      <c r="F260" s="38">
        <v>1473.6833333333332</v>
      </c>
      <c r="G260" s="38">
        <v>1452.3666666666663</v>
      </c>
      <c r="H260" s="38">
        <v>1522.1666666666665</v>
      </c>
      <c r="I260" s="38">
        <v>1543.4833333333336</v>
      </c>
      <c r="J260" s="38">
        <v>1557.0666666666666</v>
      </c>
      <c r="K260" s="31">
        <v>1529.9</v>
      </c>
      <c r="L260" s="31">
        <v>1495</v>
      </c>
      <c r="M260" s="31">
        <v>1.1032999999999999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522.20000000000005</v>
      </c>
      <c r="D261" s="38">
        <v>519.66666666666663</v>
      </c>
      <c r="E261" s="38">
        <v>498.33333333333326</v>
      </c>
      <c r="F261" s="38">
        <v>474.46666666666664</v>
      </c>
      <c r="G261" s="38">
        <v>453.13333333333327</v>
      </c>
      <c r="H261" s="38">
        <v>543.5333333333333</v>
      </c>
      <c r="I261" s="38">
        <v>564.86666666666656</v>
      </c>
      <c r="J261" s="38">
        <v>588.73333333333323</v>
      </c>
      <c r="K261" s="31">
        <v>541</v>
      </c>
      <c r="L261" s="31">
        <v>495.8</v>
      </c>
      <c r="M261" s="31">
        <v>25.786860000000001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713.55</v>
      </c>
      <c r="D262" s="38">
        <v>711.33333333333337</v>
      </c>
      <c r="E262" s="38">
        <v>703.2166666666667</v>
      </c>
      <c r="F262" s="38">
        <v>692.88333333333333</v>
      </c>
      <c r="G262" s="38">
        <v>684.76666666666665</v>
      </c>
      <c r="H262" s="38">
        <v>721.66666666666674</v>
      </c>
      <c r="I262" s="38">
        <v>729.7833333333333</v>
      </c>
      <c r="J262" s="38">
        <v>740.11666666666679</v>
      </c>
      <c r="K262" s="31">
        <v>719.45</v>
      </c>
      <c r="L262" s="31">
        <v>701</v>
      </c>
      <c r="M262" s="31">
        <v>26.677019999999999</v>
      </c>
      <c r="N262" s="1"/>
      <c r="O262" s="1"/>
    </row>
    <row r="263" spans="1:15" ht="12.75" customHeight="1">
      <c r="A263" s="33">
        <v>253</v>
      </c>
      <c r="B263" s="58" t="s">
        <v>854</v>
      </c>
      <c r="C263" s="31">
        <v>392.05</v>
      </c>
      <c r="D263" s="38">
        <v>388.18333333333339</v>
      </c>
      <c r="E263" s="38">
        <v>381.51666666666677</v>
      </c>
      <c r="F263" s="38">
        <v>370.98333333333335</v>
      </c>
      <c r="G263" s="38">
        <v>364.31666666666672</v>
      </c>
      <c r="H263" s="38">
        <v>398.71666666666681</v>
      </c>
      <c r="I263" s="38">
        <v>405.38333333333344</v>
      </c>
      <c r="J263" s="38">
        <v>415.91666666666686</v>
      </c>
      <c r="K263" s="31">
        <v>394.85</v>
      </c>
      <c r="L263" s="31">
        <v>377.65</v>
      </c>
      <c r="M263" s="31">
        <v>1.6178399999999999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671.45</v>
      </c>
      <c r="D264" s="38">
        <v>676.2166666666667</v>
      </c>
      <c r="E264" s="38">
        <v>661.23333333333335</v>
      </c>
      <c r="F264" s="38">
        <v>651.01666666666665</v>
      </c>
      <c r="G264" s="38">
        <v>636.0333333333333</v>
      </c>
      <c r="H264" s="38">
        <v>686.43333333333339</v>
      </c>
      <c r="I264" s="38">
        <v>701.41666666666674</v>
      </c>
      <c r="J264" s="38">
        <v>711.63333333333344</v>
      </c>
      <c r="K264" s="31">
        <v>691.2</v>
      </c>
      <c r="L264" s="31">
        <v>666</v>
      </c>
      <c r="M264" s="31">
        <v>1.9618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400.85</v>
      </c>
      <c r="D265" s="38">
        <v>400.95</v>
      </c>
      <c r="E265" s="38">
        <v>392.9</v>
      </c>
      <c r="F265" s="38">
        <v>384.95</v>
      </c>
      <c r="G265" s="38">
        <v>376.9</v>
      </c>
      <c r="H265" s="38">
        <v>408.9</v>
      </c>
      <c r="I265" s="38">
        <v>416.95000000000005</v>
      </c>
      <c r="J265" s="38">
        <v>424.9</v>
      </c>
      <c r="K265" s="31">
        <v>409</v>
      </c>
      <c r="L265" s="31">
        <v>393</v>
      </c>
      <c r="M265" s="31">
        <v>19.636050000000001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90.3</v>
      </c>
      <c r="D266" s="38">
        <v>91.3</v>
      </c>
      <c r="E266" s="38">
        <v>89</v>
      </c>
      <c r="F266" s="38">
        <v>87.7</v>
      </c>
      <c r="G266" s="38">
        <v>85.4</v>
      </c>
      <c r="H266" s="38">
        <v>92.6</v>
      </c>
      <c r="I266" s="38">
        <v>94.899999999999977</v>
      </c>
      <c r="J266" s="38">
        <v>96.199999999999989</v>
      </c>
      <c r="K266" s="31">
        <v>93.6</v>
      </c>
      <c r="L266" s="31">
        <v>90</v>
      </c>
      <c r="M266" s="31">
        <v>57.461100000000002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431.25</v>
      </c>
      <c r="D267" s="38">
        <v>422.2166666666667</v>
      </c>
      <c r="E267" s="38">
        <v>407.03333333333342</v>
      </c>
      <c r="F267" s="38">
        <v>382.81666666666672</v>
      </c>
      <c r="G267" s="38">
        <v>367.63333333333344</v>
      </c>
      <c r="H267" s="38">
        <v>446.43333333333339</v>
      </c>
      <c r="I267" s="38">
        <v>461.61666666666667</v>
      </c>
      <c r="J267" s="38">
        <v>485.83333333333337</v>
      </c>
      <c r="K267" s="31">
        <v>437.4</v>
      </c>
      <c r="L267" s="31">
        <v>398</v>
      </c>
      <c r="M267" s="31">
        <v>156.00422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824.25</v>
      </c>
      <c r="D268" s="38">
        <v>823.35</v>
      </c>
      <c r="E268" s="38">
        <v>817.35</v>
      </c>
      <c r="F268" s="38">
        <v>810.45</v>
      </c>
      <c r="G268" s="38">
        <v>804.45</v>
      </c>
      <c r="H268" s="38">
        <v>830.25</v>
      </c>
      <c r="I268" s="38">
        <v>836.25</v>
      </c>
      <c r="J268" s="38">
        <v>843.15</v>
      </c>
      <c r="K268" s="31">
        <v>829.35</v>
      </c>
      <c r="L268" s="31">
        <v>816.45</v>
      </c>
      <c r="M268" s="31">
        <v>17.151720000000001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545.65</v>
      </c>
      <c r="D269" s="38">
        <v>542.55000000000007</v>
      </c>
      <c r="E269" s="38">
        <v>536.10000000000014</v>
      </c>
      <c r="F269" s="38">
        <v>526.55000000000007</v>
      </c>
      <c r="G269" s="38">
        <v>520.10000000000014</v>
      </c>
      <c r="H269" s="38">
        <v>552.10000000000014</v>
      </c>
      <c r="I269" s="38">
        <v>558.55000000000018</v>
      </c>
      <c r="J269" s="38">
        <v>568.10000000000014</v>
      </c>
      <c r="K269" s="31">
        <v>549</v>
      </c>
      <c r="L269" s="31">
        <v>533</v>
      </c>
      <c r="M269" s="31">
        <v>34.090240000000001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513.85</v>
      </c>
      <c r="D270" s="38">
        <v>513.86666666666667</v>
      </c>
      <c r="E270" s="38">
        <v>508.33333333333337</v>
      </c>
      <c r="F270" s="38">
        <v>502.81666666666672</v>
      </c>
      <c r="G270" s="38">
        <v>497.28333333333342</v>
      </c>
      <c r="H270" s="38">
        <v>519.38333333333333</v>
      </c>
      <c r="I270" s="38">
        <v>524.91666666666663</v>
      </c>
      <c r="J270" s="38">
        <v>530.43333333333328</v>
      </c>
      <c r="K270" s="31">
        <v>519.4</v>
      </c>
      <c r="L270" s="31">
        <v>508.35</v>
      </c>
      <c r="M270" s="31">
        <v>2.1994199999999999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450</v>
      </c>
      <c r="D271" s="38">
        <v>453.45</v>
      </c>
      <c r="E271" s="38">
        <v>444.95</v>
      </c>
      <c r="F271" s="38">
        <v>439.9</v>
      </c>
      <c r="G271" s="38">
        <v>431.4</v>
      </c>
      <c r="H271" s="38">
        <v>458.5</v>
      </c>
      <c r="I271" s="38">
        <v>467</v>
      </c>
      <c r="J271" s="38">
        <v>472.05</v>
      </c>
      <c r="K271" s="31">
        <v>461.95</v>
      </c>
      <c r="L271" s="31">
        <v>448.4</v>
      </c>
      <c r="M271" s="31">
        <v>0.87050000000000005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760.6</v>
      </c>
      <c r="D272" s="38">
        <v>761.11666666666667</v>
      </c>
      <c r="E272" s="38">
        <v>754.38333333333333</v>
      </c>
      <c r="F272" s="38">
        <v>748.16666666666663</v>
      </c>
      <c r="G272" s="38">
        <v>741.43333333333328</v>
      </c>
      <c r="H272" s="38">
        <v>767.33333333333337</v>
      </c>
      <c r="I272" s="38">
        <v>774.06666666666672</v>
      </c>
      <c r="J272" s="38">
        <v>780.28333333333342</v>
      </c>
      <c r="K272" s="31">
        <v>767.85</v>
      </c>
      <c r="L272" s="31">
        <v>754.9</v>
      </c>
      <c r="M272" s="31">
        <v>1.21061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365.6</v>
      </c>
      <c r="D273" s="38">
        <v>368.34999999999997</v>
      </c>
      <c r="E273" s="38">
        <v>359.74999999999994</v>
      </c>
      <c r="F273" s="38">
        <v>353.9</v>
      </c>
      <c r="G273" s="38">
        <v>345.29999999999995</v>
      </c>
      <c r="H273" s="38">
        <v>374.19999999999993</v>
      </c>
      <c r="I273" s="38">
        <v>382.79999999999995</v>
      </c>
      <c r="J273" s="38">
        <v>388.64999999999992</v>
      </c>
      <c r="K273" s="31">
        <v>376.95</v>
      </c>
      <c r="L273" s="31">
        <v>362.5</v>
      </c>
      <c r="M273" s="31">
        <v>8.48691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783.9</v>
      </c>
      <c r="D274" s="38">
        <v>777.36666666666679</v>
      </c>
      <c r="E274" s="38">
        <v>763.98333333333358</v>
      </c>
      <c r="F274" s="38">
        <v>744.06666666666683</v>
      </c>
      <c r="G274" s="38">
        <v>730.68333333333362</v>
      </c>
      <c r="H274" s="38">
        <v>797.28333333333353</v>
      </c>
      <c r="I274" s="38">
        <v>810.66666666666674</v>
      </c>
      <c r="J274" s="38">
        <v>830.58333333333348</v>
      </c>
      <c r="K274" s="31">
        <v>790.75</v>
      </c>
      <c r="L274" s="31">
        <v>757.45</v>
      </c>
      <c r="M274" s="31">
        <v>4.7047400000000001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1392.25</v>
      </c>
      <c r="D275" s="38">
        <v>1401.7333333333333</v>
      </c>
      <c r="E275" s="38">
        <v>1375.5166666666667</v>
      </c>
      <c r="F275" s="38">
        <v>1358.7833333333333</v>
      </c>
      <c r="G275" s="38">
        <v>1332.5666666666666</v>
      </c>
      <c r="H275" s="38">
        <v>1418.4666666666667</v>
      </c>
      <c r="I275" s="38">
        <v>1444.6833333333334</v>
      </c>
      <c r="J275" s="38">
        <v>1461.4166666666667</v>
      </c>
      <c r="K275" s="31">
        <v>1427.95</v>
      </c>
      <c r="L275" s="31">
        <v>1385</v>
      </c>
      <c r="M275" s="31">
        <v>2.3545699999999998</v>
      </c>
      <c r="N275" s="1"/>
      <c r="O275" s="1"/>
    </row>
    <row r="276" spans="1:15" ht="12.75" customHeight="1">
      <c r="A276" s="33">
        <v>266</v>
      </c>
      <c r="B276" s="58" t="s">
        <v>842</v>
      </c>
      <c r="C276" s="31">
        <v>669.9</v>
      </c>
      <c r="D276" s="38">
        <v>669.26666666666665</v>
      </c>
      <c r="E276" s="38">
        <v>663.58333333333326</v>
      </c>
      <c r="F276" s="38">
        <v>657.26666666666665</v>
      </c>
      <c r="G276" s="38">
        <v>651.58333333333326</v>
      </c>
      <c r="H276" s="38">
        <v>675.58333333333326</v>
      </c>
      <c r="I276" s="38">
        <v>681.26666666666665</v>
      </c>
      <c r="J276" s="38">
        <v>687.58333333333326</v>
      </c>
      <c r="K276" s="31">
        <v>674.95</v>
      </c>
      <c r="L276" s="31">
        <v>662.95</v>
      </c>
      <c r="M276" s="31">
        <v>1.1604399999999999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247.45</v>
      </c>
      <c r="D277" s="38">
        <v>246.48333333333335</v>
      </c>
      <c r="E277" s="38">
        <v>243.9666666666667</v>
      </c>
      <c r="F277" s="38">
        <v>240.48333333333335</v>
      </c>
      <c r="G277" s="38">
        <v>237.9666666666667</v>
      </c>
      <c r="H277" s="38">
        <v>249.9666666666667</v>
      </c>
      <c r="I277" s="38">
        <v>252.48333333333335</v>
      </c>
      <c r="J277" s="38">
        <v>255.9666666666667</v>
      </c>
      <c r="K277" s="31">
        <v>249</v>
      </c>
      <c r="L277" s="31">
        <v>243</v>
      </c>
      <c r="M277" s="31">
        <v>21.919180000000001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334.65</v>
      </c>
      <c r="D278" s="38">
        <v>337.26666666666671</v>
      </c>
      <c r="E278" s="38">
        <v>330.98333333333341</v>
      </c>
      <c r="F278" s="38">
        <v>327.31666666666672</v>
      </c>
      <c r="G278" s="38">
        <v>321.03333333333342</v>
      </c>
      <c r="H278" s="38">
        <v>340.93333333333339</v>
      </c>
      <c r="I278" s="38">
        <v>347.2166666666667</v>
      </c>
      <c r="J278" s="38">
        <v>350.88333333333338</v>
      </c>
      <c r="K278" s="31">
        <v>343.55</v>
      </c>
      <c r="L278" s="31">
        <v>333.6</v>
      </c>
      <c r="M278" s="31">
        <v>3.1274600000000001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131.1</v>
      </c>
      <c r="D279" s="38">
        <v>130.56666666666669</v>
      </c>
      <c r="E279" s="38">
        <v>129.13333333333338</v>
      </c>
      <c r="F279" s="38">
        <v>127.16666666666669</v>
      </c>
      <c r="G279" s="38">
        <v>125.73333333333338</v>
      </c>
      <c r="H279" s="38">
        <v>132.53333333333339</v>
      </c>
      <c r="I279" s="38">
        <v>133.96666666666673</v>
      </c>
      <c r="J279" s="38">
        <v>135.93333333333339</v>
      </c>
      <c r="K279" s="31">
        <v>132</v>
      </c>
      <c r="L279" s="31">
        <v>128.6</v>
      </c>
      <c r="M279" s="31">
        <v>15.1723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682.95</v>
      </c>
      <c r="D280" s="38">
        <v>681.85</v>
      </c>
      <c r="E280" s="38">
        <v>676.7</v>
      </c>
      <c r="F280" s="38">
        <v>670.45</v>
      </c>
      <c r="G280" s="38">
        <v>665.30000000000007</v>
      </c>
      <c r="H280" s="38">
        <v>688.1</v>
      </c>
      <c r="I280" s="38">
        <v>693.24999999999989</v>
      </c>
      <c r="J280" s="38">
        <v>699.5</v>
      </c>
      <c r="K280" s="31">
        <v>687</v>
      </c>
      <c r="L280" s="31">
        <v>675.6</v>
      </c>
      <c r="M280" s="31">
        <v>2.9617300000000002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2593.0500000000002</v>
      </c>
      <c r="D281" s="38">
        <v>2574.3166666666666</v>
      </c>
      <c r="E281" s="38">
        <v>2548.7833333333333</v>
      </c>
      <c r="F281" s="38">
        <v>2504.5166666666669</v>
      </c>
      <c r="G281" s="38">
        <v>2478.9833333333336</v>
      </c>
      <c r="H281" s="38">
        <v>2618.583333333333</v>
      </c>
      <c r="I281" s="38">
        <v>2644.1166666666659</v>
      </c>
      <c r="J281" s="38">
        <v>2688.3833333333328</v>
      </c>
      <c r="K281" s="31">
        <v>2599.85</v>
      </c>
      <c r="L281" s="31">
        <v>2530.0500000000002</v>
      </c>
      <c r="M281" s="31">
        <v>3.1259399999999999</v>
      </c>
      <c r="N281" s="1"/>
      <c r="O281" s="1"/>
    </row>
    <row r="282" spans="1:15" ht="12.75" customHeight="1">
      <c r="A282" s="33">
        <v>272</v>
      </c>
      <c r="B282" s="58" t="s">
        <v>855</v>
      </c>
      <c r="C282" s="31">
        <v>2796.7</v>
      </c>
      <c r="D282" s="38">
        <v>2807.9500000000003</v>
      </c>
      <c r="E282" s="38">
        <v>2769.7500000000005</v>
      </c>
      <c r="F282" s="38">
        <v>2742.8</v>
      </c>
      <c r="G282" s="38">
        <v>2704.6000000000004</v>
      </c>
      <c r="H282" s="38">
        <v>2834.9000000000005</v>
      </c>
      <c r="I282" s="38">
        <v>2873.1000000000004</v>
      </c>
      <c r="J282" s="38">
        <v>2900.0500000000006</v>
      </c>
      <c r="K282" s="31">
        <v>2846.15</v>
      </c>
      <c r="L282" s="31">
        <v>2781</v>
      </c>
      <c r="M282" s="31">
        <v>7.5759999999999994E-2</v>
      </c>
      <c r="N282" s="1"/>
      <c r="O282" s="1"/>
    </row>
    <row r="283" spans="1:15" ht="12.75" customHeight="1">
      <c r="A283" s="33">
        <v>273</v>
      </c>
      <c r="B283" s="58" t="s">
        <v>861</v>
      </c>
      <c r="C283" s="31">
        <v>590.25</v>
      </c>
      <c r="D283" s="38">
        <v>590.1</v>
      </c>
      <c r="E283" s="38">
        <v>585.20000000000005</v>
      </c>
      <c r="F283" s="38">
        <v>580.15</v>
      </c>
      <c r="G283" s="38">
        <v>575.25</v>
      </c>
      <c r="H283" s="38">
        <v>595.15000000000009</v>
      </c>
      <c r="I283" s="38">
        <v>600.04999999999995</v>
      </c>
      <c r="J283" s="38">
        <v>605.10000000000014</v>
      </c>
      <c r="K283" s="31">
        <v>595</v>
      </c>
      <c r="L283" s="31">
        <v>585.04999999999995</v>
      </c>
      <c r="M283" s="31">
        <v>1.62975</v>
      </c>
      <c r="N283" s="1"/>
      <c r="O283" s="1"/>
    </row>
    <row r="284" spans="1:15" ht="12.75" customHeight="1">
      <c r="A284" s="33">
        <v>274</v>
      </c>
      <c r="B284" s="58" t="s">
        <v>856</v>
      </c>
      <c r="C284" s="31">
        <v>476.85</v>
      </c>
      <c r="D284" s="38">
        <v>474.06666666666666</v>
      </c>
      <c r="E284" s="38">
        <v>465.23333333333335</v>
      </c>
      <c r="F284" s="38">
        <v>453.61666666666667</v>
      </c>
      <c r="G284" s="38">
        <v>444.78333333333336</v>
      </c>
      <c r="H284" s="38">
        <v>485.68333333333334</v>
      </c>
      <c r="I284" s="38">
        <v>494.51666666666671</v>
      </c>
      <c r="J284" s="38">
        <v>506.13333333333333</v>
      </c>
      <c r="K284" s="31">
        <v>482.9</v>
      </c>
      <c r="L284" s="31">
        <v>462.45</v>
      </c>
      <c r="M284" s="31">
        <v>5.7192299999999996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274.39999999999998</v>
      </c>
      <c r="D285" s="38">
        <v>273.15000000000003</v>
      </c>
      <c r="E285" s="38">
        <v>271.30000000000007</v>
      </c>
      <c r="F285" s="38">
        <v>268.20000000000005</v>
      </c>
      <c r="G285" s="38">
        <v>266.35000000000008</v>
      </c>
      <c r="H285" s="38">
        <v>276.25000000000006</v>
      </c>
      <c r="I285" s="38">
        <v>278.10000000000008</v>
      </c>
      <c r="J285" s="38">
        <v>281.20000000000005</v>
      </c>
      <c r="K285" s="31">
        <v>275</v>
      </c>
      <c r="L285" s="31">
        <v>270.05</v>
      </c>
      <c r="M285" s="31">
        <v>20.10033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1807.9</v>
      </c>
      <c r="D286" s="38">
        <v>1804.8833333333332</v>
      </c>
      <c r="E286" s="38">
        <v>1798.2666666666664</v>
      </c>
      <c r="F286" s="38">
        <v>1788.6333333333332</v>
      </c>
      <c r="G286" s="38">
        <v>1782.0166666666664</v>
      </c>
      <c r="H286" s="38">
        <v>1814.5166666666664</v>
      </c>
      <c r="I286" s="38">
        <v>1821.1333333333332</v>
      </c>
      <c r="J286" s="38">
        <v>1830.7666666666664</v>
      </c>
      <c r="K286" s="31">
        <v>1811.5</v>
      </c>
      <c r="L286" s="31">
        <v>1795.25</v>
      </c>
      <c r="M286" s="31">
        <v>23.16902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1166.8499999999999</v>
      </c>
      <c r="D287" s="38">
        <v>1172.95</v>
      </c>
      <c r="E287" s="38">
        <v>1155.9000000000001</v>
      </c>
      <c r="F287" s="38">
        <v>1144.95</v>
      </c>
      <c r="G287" s="38">
        <v>1127.9000000000001</v>
      </c>
      <c r="H287" s="38">
        <v>1183.9000000000001</v>
      </c>
      <c r="I287" s="38">
        <v>1200.9499999999998</v>
      </c>
      <c r="J287" s="38">
        <v>1211.9000000000001</v>
      </c>
      <c r="K287" s="31">
        <v>1190</v>
      </c>
      <c r="L287" s="31">
        <v>1162</v>
      </c>
      <c r="M287" s="31">
        <v>6.1954200000000004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454.8</v>
      </c>
      <c r="D288" s="38">
        <v>451.58333333333331</v>
      </c>
      <c r="E288" s="38">
        <v>446.91666666666663</v>
      </c>
      <c r="F288" s="38">
        <v>439.0333333333333</v>
      </c>
      <c r="G288" s="38">
        <v>434.36666666666662</v>
      </c>
      <c r="H288" s="38">
        <v>459.46666666666664</v>
      </c>
      <c r="I288" s="38">
        <v>464.13333333333327</v>
      </c>
      <c r="J288" s="38">
        <v>472.01666666666665</v>
      </c>
      <c r="K288" s="31">
        <v>456.25</v>
      </c>
      <c r="L288" s="31">
        <v>443.7</v>
      </c>
      <c r="M288" s="31">
        <v>5.05321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2139</v>
      </c>
      <c r="D289" s="38">
        <v>2163.4166666666665</v>
      </c>
      <c r="E289" s="38">
        <v>2096.9333333333329</v>
      </c>
      <c r="F289" s="38">
        <v>2054.8666666666663</v>
      </c>
      <c r="G289" s="38">
        <v>1988.3833333333328</v>
      </c>
      <c r="H289" s="38">
        <v>2205.4833333333331</v>
      </c>
      <c r="I289" s="38">
        <v>2271.9666666666667</v>
      </c>
      <c r="J289" s="38">
        <v>2314.0333333333333</v>
      </c>
      <c r="K289" s="31">
        <v>2229.9</v>
      </c>
      <c r="L289" s="31">
        <v>2121.35</v>
      </c>
      <c r="M289" s="31">
        <v>1.2741</v>
      </c>
      <c r="N289" s="1"/>
      <c r="O289" s="1"/>
    </row>
    <row r="290" spans="1:15" ht="12.75" customHeight="1">
      <c r="A290" s="33">
        <v>280</v>
      </c>
      <c r="B290" s="58" t="s">
        <v>857</v>
      </c>
      <c r="C290" s="31">
        <v>2766.45</v>
      </c>
      <c r="D290" s="38">
        <v>2788.4833333333336</v>
      </c>
      <c r="E290" s="38">
        <v>2727.9666666666672</v>
      </c>
      <c r="F290" s="38">
        <v>2689.4833333333336</v>
      </c>
      <c r="G290" s="38">
        <v>2628.9666666666672</v>
      </c>
      <c r="H290" s="38">
        <v>2826.9666666666672</v>
      </c>
      <c r="I290" s="38">
        <v>2887.4833333333336</v>
      </c>
      <c r="J290" s="38">
        <v>2925.9666666666672</v>
      </c>
      <c r="K290" s="31">
        <v>2849</v>
      </c>
      <c r="L290" s="31">
        <v>2750</v>
      </c>
      <c r="M290" s="31">
        <v>0.17990999999999999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130.69999999999999</v>
      </c>
      <c r="D291" s="38">
        <v>131.08333333333334</v>
      </c>
      <c r="E291" s="38">
        <v>129.51666666666668</v>
      </c>
      <c r="F291" s="38">
        <v>128.33333333333334</v>
      </c>
      <c r="G291" s="38">
        <v>126.76666666666668</v>
      </c>
      <c r="H291" s="38">
        <v>132.26666666666668</v>
      </c>
      <c r="I291" s="38">
        <v>133.83333333333334</v>
      </c>
      <c r="J291" s="38">
        <v>135.01666666666668</v>
      </c>
      <c r="K291" s="31">
        <v>132.65</v>
      </c>
      <c r="L291" s="31">
        <v>129.9</v>
      </c>
      <c r="M291" s="31">
        <v>54.99465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4655.05</v>
      </c>
      <c r="D292" s="38">
        <v>4661.333333333333</v>
      </c>
      <c r="E292" s="38">
        <v>4623.7166666666662</v>
      </c>
      <c r="F292" s="38">
        <v>4592.3833333333332</v>
      </c>
      <c r="G292" s="38">
        <v>4554.7666666666664</v>
      </c>
      <c r="H292" s="38">
        <v>4692.6666666666661</v>
      </c>
      <c r="I292" s="38">
        <v>4730.2833333333328</v>
      </c>
      <c r="J292" s="38">
        <v>4761.6166666666659</v>
      </c>
      <c r="K292" s="31">
        <v>4698.95</v>
      </c>
      <c r="L292" s="31">
        <v>4630</v>
      </c>
      <c r="M292" s="31">
        <v>0.98719999999999997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14923.35</v>
      </c>
      <c r="D293" s="38">
        <v>14922.816666666666</v>
      </c>
      <c r="E293" s="38">
        <v>14815.633333333331</v>
      </c>
      <c r="F293" s="38">
        <v>14707.916666666666</v>
      </c>
      <c r="G293" s="38">
        <v>14600.733333333332</v>
      </c>
      <c r="H293" s="38">
        <v>15030.533333333331</v>
      </c>
      <c r="I293" s="38">
        <v>15137.716666666665</v>
      </c>
      <c r="J293" s="38">
        <v>15245.433333333331</v>
      </c>
      <c r="K293" s="31">
        <v>15030</v>
      </c>
      <c r="L293" s="31">
        <v>14815.1</v>
      </c>
      <c r="M293" s="31">
        <v>2.733E-2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2894.2</v>
      </c>
      <c r="D294" s="38">
        <v>2903.4166666666665</v>
      </c>
      <c r="E294" s="38">
        <v>2880.833333333333</v>
      </c>
      <c r="F294" s="38">
        <v>2867.4666666666667</v>
      </c>
      <c r="G294" s="38">
        <v>2844.8833333333332</v>
      </c>
      <c r="H294" s="38">
        <v>2916.7833333333328</v>
      </c>
      <c r="I294" s="38">
        <v>2939.3666666666659</v>
      </c>
      <c r="J294" s="38">
        <v>2952.7333333333327</v>
      </c>
      <c r="K294" s="31">
        <v>2926</v>
      </c>
      <c r="L294" s="31">
        <v>2890.05</v>
      </c>
      <c r="M294" s="31">
        <v>15.458030000000001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454.8</v>
      </c>
      <c r="D295" s="38">
        <v>456.45</v>
      </c>
      <c r="E295" s="38">
        <v>450.9</v>
      </c>
      <c r="F295" s="38">
        <v>447</v>
      </c>
      <c r="G295" s="38">
        <v>441.45</v>
      </c>
      <c r="H295" s="38">
        <v>460.34999999999997</v>
      </c>
      <c r="I295" s="38">
        <v>465.90000000000003</v>
      </c>
      <c r="J295" s="38">
        <v>469.79999999999995</v>
      </c>
      <c r="K295" s="31">
        <v>462</v>
      </c>
      <c r="L295" s="31">
        <v>452.55</v>
      </c>
      <c r="M295" s="31">
        <v>6.5099299999999998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407.4</v>
      </c>
      <c r="D296" s="38">
        <v>409.40000000000003</v>
      </c>
      <c r="E296" s="38">
        <v>403.30000000000007</v>
      </c>
      <c r="F296" s="38">
        <v>399.20000000000005</v>
      </c>
      <c r="G296" s="38">
        <v>393.10000000000008</v>
      </c>
      <c r="H296" s="38">
        <v>413.50000000000006</v>
      </c>
      <c r="I296" s="38">
        <v>419.60000000000008</v>
      </c>
      <c r="J296" s="38">
        <v>423.70000000000005</v>
      </c>
      <c r="K296" s="31">
        <v>415.5</v>
      </c>
      <c r="L296" s="31">
        <v>405.3</v>
      </c>
      <c r="M296" s="31">
        <v>13.038819999999999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312</v>
      </c>
      <c r="D297" s="38">
        <v>312.34999999999997</v>
      </c>
      <c r="E297" s="38">
        <v>308.19999999999993</v>
      </c>
      <c r="F297" s="38">
        <v>304.39999999999998</v>
      </c>
      <c r="G297" s="38">
        <v>300.24999999999994</v>
      </c>
      <c r="H297" s="38">
        <v>316.14999999999992</v>
      </c>
      <c r="I297" s="38">
        <v>320.2999999999999</v>
      </c>
      <c r="J297" s="38">
        <v>324.09999999999991</v>
      </c>
      <c r="K297" s="31">
        <v>316.5</v>
      </c>
      <c r="L297" s="31">
        <v>308.55</v>
      </c>
      <c r="M297" s="31">
        <v>12.10089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116.7</v>
      </c>
      <c r="D298" s="38">
        <v>116.90000000000002</v>
      </c>
      <c r="E298" s="38">
        <v>115.15000000000003</v>
      </c>
      <c r="F298" s="38">
        <v>113.60000000000001</v>
      </c>
      <c r="G298" s="38">
        <v>111.85000000000002</v>
      </c>
      <c r="H298" s="38">
        <v>118.45000000000005</v>
      </c>
      <c r="I298" s="38">
        <v>120.20000000000002</v>
      </c>
      <c r="J298" s="38">
        <v>121.75000000000006</v>
      </c>
      <c r="K298" s="31">
        <v>118.65</v>
      </c>
      <c r="L298" s="31">
        <v>115.35</v>
      </c>
      <c r="M298" s="31">
        <v>79.291759999999996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454.85</v>
      </c>
      <c r="D299" s="38">
        <v>454.84999999999997</v>
      </c>
      <c r="E299" s="38">
        <v>450.79999999999995</v>
      </c>
      <c r="F299" s="38">
        <v>446.75</v>
      </c>
      <c r="G299" s="38">
        <v>442.7</v>
      </c>
      <c r="H299" s="38">
        <v>458.89999999999992</v>
      </c>
      <c r="I299" s="38">
        <v>462.95</v>
      </c>
      <c r="J299" s="38">
        <v>466.99999999999989</v>
      </c>
      <c r="K299" s="31">
        <v>458.9</v>
      </c>
      <c r="L299" s="31">
        <v>450.8</v>
      </c>
      <c r="M299" s="31">
        <v>15.7164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679.05</v>
      </c>
      <c r="D300" s="38">
        <v>679.96666666666658</v>
      </c>
      <c r="E300" s="38">
        <v>675.03333333333319</v>
      </c>
      <c r="F300" s="38">
        <v>671.01666666666665</v>
      </c>
      <c r="G300" s="38">
        <v>666.08333333333326</v>
      </c>
      <c r="H300" s="38">
        <v>683.98333333333312</v>
      </c>
      <c r="I300" s="38">
        <v>688.91666666666652</v>
      </c>
      <c r="J300" s="38">
        <v>692.93333333333305</v>
      </c>
      <c r="K300" s="31">
        <v>684.9</v>
      </c>
      <c r="L300" s="31">
        <v>675.95</v>
      </c>
      <c r="M300" s="31">
        <v>15.924469999999999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6474.65</v>
      </c>
      <c r="D301" s="38">
        <v>6511.2166666666672</v>
      </c>
      <c r="E301" s="38">
        <v>6423.4333333333343</v>
      </c>
      <c r="F301" s="38">
        <v>6372.2166666666672</v>
      </c>
      <c r="G301" s="38">
        <v>6284.4333333333343</v>
      </c>
      <c r="H301" s="38">
        <v>6562.4333333333343</v>
      </c>
      <c r="I301" s="38">
        <v>6650.2166666666672</v>
      </c>
      <c r="J301" s="38">
        <v>6701.4333333333343</v>
      </c>
      <c r="K301" s="31">
        <v>6599</v>
      </c>
      <c r="L301" s="31">
        <v>6460</v>
      </c>
      <c r="M301" s="31">
        <v>0.33552999999999999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5508.65</v>
      </c>
      <c r="D302" s="38">
        <v>5498.9833333333336</v>
      </c>
      <c r="E302" s="38">
        <v>5476.9666666666672</v>
      </c>
      <c r="F302" s="38">
        <v>5445.2833333333338</v>
      </c>
      <c r="G302" s="38">
        <v>5423.2666666666673</v>
      </c>
      <c r="H302" s="38">
        <v>5530.666666666667</v>
      </c>
      <c r="I302" s="38">
        <v>5552.6833333333334</v>
      </c>
      <c r="J302" s="38">
        <v>5584.3666666666668</v>
      </c>
      <c r="K302" s="31">
        <v>5521</v>
      </c>
      <c r="L302" s="31">
        <v>5467.3</v>
      </c>
      <c r="M302" s="31">
        <v>2.3945599999999998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1126.5</v>
      </c>
      <c r="D303" s="38">
        <v>1127.7833333333335</v>
      </c>
      <c r="E303" s="38">
        <v>1120.666666666667</v>
      </c>
      <c r="F303" s="38">
        <v>1114.8333333333335</v>
      </c>
      <c r="G303" s="38">
        <v>1107.7166666666669</v>
      </c>
      <c r="H303" s="38">
        <v>1133.616666666667</v>
      </c>
      <c r="I303" s="38">
        <v>1140.7333333333333</v>
      </c>
      <c r="J303" s="38">
        <v>1146.5666666666671</v>
      </c>
      <c r="K303" s="31">
        <v>1134.9000000000001</v>
      </c>
      <c r="L303" s="31">
        <v>1121.95</v>
      </c>
      <c r="M303" s="31">
        <v>12.635429999999999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1593.95</v>
      </c>
      <c r="D304" s="38">
        <v>1602.0166666666664</v>
      </c>
      <c r="E304" s="38">
        <v>1579.0333333333328</v>
      </c>
      <c r="F304" s="38">
        <v>1564.1166666666663</v>
      </c>
      <c r="G304" s="38">
        <v>1541.1333333333328</v>
      </c>
      <c r="H304" s="38">
        <v>1616.9333333333329</v>
      </c>
      <c r="I304" s="38">
        <v>1639.9166666666665</v>
      </c>
      <c r="J304" s="38">
        <v>1654.833333333333</v>
      </c>
      <c r="K304" s="31">
        <v>1625</v>
      </c>
      <c r="L304" s="31">
        <v>1587.1</v>
      </c>
      <c r="M304" s="31">
        <v>0.72640000000000005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797.75</v>
      </c>
      <c r="D305" s="38">
        <v>791.11666666666667</v>
      </c>
      <c r="E305" s="38">
        <v>783.23333333333335</v>
      </c>
      <c r="F305" s="38">
        <v>768.7166666666667</v>
      </c>
      <c r="G305" s="38">
        <v>760.83333333333337</v>
      </c>
      <c r="H305" s="38">
        <v>805.63333333333333</v>
      </c>
      <c r="I305" s="38">
        <v>813.51666666666677</v>
      </c>
      <c r="J305" s="38">
        <v>828.0333333333333</v>
      </c>
      <c r="K305" s="31">
        <v>799</v>
      </c>
      <c r="L305" s="31">
        <v>776.6</v>
      </c>
      <c r="M305" s="31">
        <v>18.180160000000001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1051.7</v>
      </c>
      <c r="D306" s="38">
        <v>1054.0666666666668</v>
      </c>
      <c r="E306" s="38">
        <v>1046.2333333333336</v>
      </c>
      <c r="F306" s="38">
        <v>1040.7666666666667</v>
      </c>
      <c r="G306" s="38">
        <v>1032.9333333333334</v>
      </c>
      <c r="H306" s="38">
        <v>1059.5333333333338</v>
      </c>
      <c r="I306" s="38">
        <v>1067.3666666666672</v>
      </c>
      <c r="J306" s="38">
        <v>1072.8333333333339</v>
      </c>
      <c r="K306" s="31">
        <v>1061.9000000000001</v>
      </c>
      <c r="L306" s="31">
        <v>1048.5999999999999</v>
      </c>
      <c r="M306" s="31">
        <v>16.56457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302.85000000000002</v>
      </c>
      <c r="D307" s="38">
        <v>303.21666666666664</v>
      </c>
      <c r="E307" s="38">
        <v>300.73333333333329</v>
      </c>
      <c r="F307" s="38">
        <v>298.61666666666667</v>
      </c>
      <c r="G307" s="38">
        <v>296.13333333333333</v>
      </c>
      <c r="H307" s="38">
        <v>305.33333333333326</v>
      </c>
      <c r="I307" s="38">
        <v>307.81666666666661</v>
      </c>
      <c r="J307" s="38">
        <v>309.93333333333322</v>
      </c>
      <c r="K307" s="31">
        <v>305.7</v>
      </c>
      <c r="L307" s="31">
        <v>301.10000000000002</v>
      </c>
      <c r="M307" s="31">
        <v>17.30978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1582.1</v>
      </c>
      <c r="D308" s="38">
        <v>1578.3666666666668</v>
      </c>
      <c r="E308" s="38">
        <v>1567.7333333333336</v>
      </c>
      <c r="F308" s="38">
        <v>1553.3666666666668</v>
      </c>
      <c r="G308" s="38">
        <v>1542.7333333333336</v>
      </c>
      <c r="H308" s="38">
        <v>1592.7333333333336</v>
      </c>
      <c r="I308" s="38">
        <v>1603.3666666666668</v>
      </c>
      <c r="J308" s="38">
        <v>1617.7333333333336</v>
      </c>
      <c r="K308" s="31">
        <v>1589</v>
      </c>
      <c r="L308" s="31">
        <v>1564</v>
      </c>
      <c r="M308" s="31">
        <v>19.2195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417.15</v>
      </c>
      <c r="D309" s="38">
        <v>413.68333333333334</v>
      </c>
      <c r="E309" s="38">
        <v>406.66666666666669</v>
      </c>
      <c r="F309" s="38">
        <v>396.18333333333334</v>
      </c>
      <c r="G309" s="38">
        <v>389.16666666666669</v>
      </c>
      <c r="H309" s="38">
        <v>424.16666666666669</v>
      </c>
      <c r="I309" s="38">
        <v>431.18333333333334</v>
      </c>
      <c r="J309" s="38">
        <v>441.66666666666669</v>
      </c>
      <c r="K309" s="31">
        <v>420.7</v>
      </c>
      <c r="L309" s="31">
        <v>403.2</v>
      </c>
      <c r="M309" s="31">
        <v>5.8215599999999998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589.35</v>
      </c>
      <c r="D310" s="38">
        <v>587.50000000000011</v>
      </c>
      <c r="E310" s="38">
        <v>576.05000000000018</v>
      </c>
      <c r="F310" s="38">
        <v>562.75000000000011</v>
      </c>
      <c r="G310" s="38">
        <v>551.30000000000018</v>
      </c>
      <c r="H310" s="38">
        <v>600.80000000000018</v>
      </c>
      <c r="I310" s="38">
        <v>612.25000000000023</v>
      </c>
      <c r="J310" s="38">
        <v>625.55000000000018</v>
      </c>
      <c r="K310" s="31">
        <v>598.95000000000005</v>
      </c>
      <c r="L310" s="31">
        <v>574.20000000000005</v>
      </c>
      <c r="M310" s="31">
        <v>6.4509800000000004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415.85</v>
      </c>
      <c r="D311" s="38">
        <v>418.86666666666662</v>
      </c>
      <c r="E311" s="38">
        <v>410.03333333333325</v>
      </c>
      <c r="F311" s="38">
        <v>404.21666666666664</v>
      </c>
      <c r="G311" s="38">
        <v>395.38333333333327</v>
      </c>
      <c r="H311" s="38">
        <v>424.68333333333322</v>
      </c>
      <c r="I311" s="38">
        <v>433.51666666666659</v>
      </c>
      <c r="J311" s="38">
        <v>439.3333333333332</v>
      </c>
      <c r="K311" s="31">
        <v>427.7</v>
      </c>
      <c r="L311" s="31">
        <v>413.05</v>
      </c>
      <c r="M311" s="31">
        <v>5.1848700000000001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148.5</v>
      </c>
      <c r="D312" s="38">
        <v>147.70000000000002</v>
      </c>
      <c r="E312" s="38">
        <v>145.85000000000002</v>
      </c>
      <c r="F312" s="38">
        <v>143.20000000000002</v>
      </c>
      <c r="G312" s="38">
        <v>141.35000000000002</v>
      </c>
      <c r="H312" s="38">
        <v>150.35000000000002</v>
      </c>
      <c r="I312" s="38">
        <v>152.19999999999999</v>
      </c>
      <c r="J312" s="38">
        <v>154.85000000000002</v>
      </c>
      <c r="K312" s="31">
        <v>149.55000000000001</v>
      </c>
      <c r="L312" s="31">
        <v>145.05000000000001</v>
      </c>
      <c r="M312" s="31">
        <v>98.22336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95.75</v>
      </c>
      <c r="D313" s="38">
        <v>96.583333333333329</v>
      </c>
      <c r="E313" s="38">
        <v>94.61666666666666</v>
      </c>
      <c r="F313" s="38">
        <v>93.483333333333334</v>
      </c>
      <c r="G313" s="38">
        <v>91.516666666666666</v>
      </c>
      <c r="H313" s="38">
        <v>97.716666666666654</v>
      </c>
      <c r="I313" s="38">
        <v>99.683333333333323</v>
      </c>
      <c r="J313" s="38">
        <v>100.81666666666665</v>
      </c>
      <c r="K313" s="31">
        <v>98.55</v>
      </c>
      <c r="L313" s="31">
        <v>95.45</v>
      </c>
      <c r="M313" s="31">
        <v>111.21941</v>
      </c>
      <c r="N313" s="1"/>
      <c r="O313" s="1"/>
    </row>
    <row r="314" spans="1:15" ht="12.75" customHeight="1">
      <c r="A314" s="33">
        <v>304</v>
      </c>
      <c r="B314" s="58" t="s">
        <v>867</v>
      </c>
      <c r="C314" s="31">
        <v>1770.5</v>
      </c>
      <c r="D314" s="38">
        <v>1771.8500000000001</v>
      </c>
      <c r="E314" s="38">
        <v>1750.7000000000003</v>
      </c>
      <c r="F314" s="38">
        <v>1730.9</v>
      </c>
      <c r="G314" s="38">
        <v>1709.7500000000002</v>
      </c>
      <c r="H314" s="38">
        <v>1791.6500000000003</v>
      </c>
      <c r="I314" s="38">
        <v>1812.8000000000004</v>
      </c>
      <c r="J314" s="38">
        <v>1832.6000000000004</v>
      </c>
      <c r="K314" s="31">
        <v>1793</v>
      </c>
      <c r="L314" s="31">
        <v>1752.05</v>
      </c>
      <c r="M314" s="31">
        <v>1.3609500000000001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584.45000000000005</v>
      </c>
      <c r="D315" s="38">
        <v>585.93333333333339</v>
      </c>
      <c r="E315" s="38">
        <v>580.11666666666679</v>
      </c>
      <c r="F315" s="38">
        <v>575.78333333333342</v>
      </c>
      <c r="G315" s="38">
        <v>569.96666666666681</v>
      </c>
      <c r="H315" s="38">
        <v>590.26666666666677</v>
      </c>
      <c r="I315" s="38">
        <v>596.08333333333337</v>
      </c>
      <c r="J315" s="38">
        <v>600.41666666666674</v>
      </c>
      <c r="K315" s="31">
        <v>591.75</v>
      </c>
      <c r="L315" s="31">
        <v>581.6</v>
      </c>
      <c r="M315" s="31">
        <v>12.121460000000001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10533.85</v>
      </c>
      <c r="D316" s="38">
        <v>10475.949999999999</v>
      </c>
      <c r="E316" s="38">
        <v>10401.899999999998</v>
      </c>
      <c r="F316" s="38">
        <v>10269.949999999999</v>
      </c>
      <c r="G316" s="38">
        <v>10195.899999999998</v>
      </c>
      <c r="H316" s="38">
        <v>10607.899999999998</v>
      </c>
      <c r="I316" s="38">
        <v>10681.949999999997</v>
      </c>
      <c r="J316" s="38">
        <v>10813.899999999998</v>
      </c>
      <c r="K316" s="31">
        <v>10550</v>
      </c>
      <c r="L316" s="31">
        <v>10344</v>
      </c>
      <c r="M316" s="31">
        <v>5.9805000000000001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2416.3000000000002</v>
      </c>
      <c r="D317" s="38">
        <v>2420.3333333333335</v>
      </c>
      <c r="E317" s="38">
        <v>2390.9666666666672</v>
      </c>
      <c r="F317" s="38">
        <v>2365.6333333333337</v>
      </c>
      <c r="G317" s="38">
        <v>2336.2666666666673</v>
      </c>
      <c r="H317" s="38">
        <v>2445.666666666667</v>
      </c>
      <c r="I317" s="38">
        <v>2475.0333333333328</v>
      </c>
      <c r="J317" s="38">
        <v>2500.3666666666668</v>
      </c>
      <c r="K317" s="31">
        <v>2449.6999999999998</v>
      </c>
      <c r="L317" s="31">
        <v>2395</v>
      </c>
      <c r="M317" s="31">
        <v>0.67191999999999996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954.3</v>
      </c>
      <c r="D318" s="38">
        <v>950.93333333333339</v>
      </c>
      <c r="E318" s="38">
        <v>940.86666666666679</v>
      </c>
      <c r="F318" s="38">
        <v>927.43333333333339</v>
      </c>
      <c r="G318" s="38">
        <v>917.36666666666679</v>
      </c>
      <c r="H318" s="38">
        <v>964.36666666666679</v>
      </c>
      <c r="I318" s="38">
        <v>974.43333333333339</v>
      </c>
      <c r="J318" s="38">
        <v>987.86666666666679</v>
      </c>
      <c r="K318" s="31">
        <v>961</v>
      </c>
      <c r="L318" s="31">
        <v>937.5</v>
      </c>
      <c r="M318" s="31">
        <v>6.5540000000000003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622.15</v>
      </c>
      <c r="D319" s="38">
        <v>616.7166666666667</v>
      </c>
      <c r="E319" s="38">
        <v>608.43333333333339</v>
      </c>
      <c r="F319" s="38">
        <v>594.7166666666667</v>
      </c>
      <c r="G319" s="38">
        <v>586.43333333333339</v>
      </c>
      <c r="H319" s="38">
        <v>630.43333333333339</v>
      </c>
      <c r="I319" s="38">
        <v>638.7166666666667</v>
      </c>
      <c r="J319" s="38">
        <v>652.43333333333339</v>
      </c>
      <c r="K319" s="31">
        <v>625</v>
      </c>
      <c r="L319" s="31">
        <v>603</v>
      </c>
      <c r="M319" s="31">
        <v>14.379659999999999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2272.25</v>
      </c>
      <c r="D320" s="38">
        <v>2289.0833333333335</v>
      </c>
      <c r="E320" s="38">
        <v>2228.166666666667</v>
      </c>
      <c r="F320" s="38">
        <v>2184.0833333333335</v>
      </c>
      <c r="G320" s="38">
        <v>2123.166666666667</v>
      </c>
      <c r="H320" s="38">
        <v>2333.166666666667</v>
      </c>
      <c r="I320" s="38">
        <v>2394.0833333333339</v>
      </c>
      <c r="J320" s="38">
        <v>2438.166666666667</v>
      </c>
      <c r="K320" s="31">
        <v>2350</v>
      </c>
      <c r="L320" s="31">
        <v>2245</v>
      </c>
      <c r="M320" s="31">
        <v>55.411769999999997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819.65</v>
      </c>
      <c r="D321" s="38">
        <v>812.46666666666658</v>
      </c>
      <c r="E321" s="38">
        <v>800.23333333333312</v>
      </c>
      <c r="F321" s="38">
        <v>780.81666666666649</v>
      </c>
      <c r="G321" s="38">
        <v>768.58333333333303</v>
      </c>
      <c r="H321" s="38">
        <v>831.88333333333321</v>
      </c>
      <c r="I321" s="38">
        <v>844.11666666666656</v>
      </c>
      <c r="J321" s="38">
        <v>863.5333333333333</v>
      </c>
      <c r="K321" s="31">
        <v>824.7</v>
      </c>
      <c r="L321" s="31">
        <v>793.05</v>
      </c>
      <c r="M321" s="31">
        <v>6.7650199999999998</v>
      </c>
      <c r="N321" s="1"/>
      <c r="O321" s="1"/>
    </row>
    <row r="322" spans="1:15" ht="12.75" customHeight="1">
      <c r="A322" s="33">
        <v>312</v>
      </c>
      <c r="B322" s="58" t="s">
        <v>859</v>
      </c>
      <c r="C322" s="31" t="e">
        <v>#N/A</v>
      </c>
      <c r="D322" s="38" t="e">
        <v>#N/A</v>
      </c>
      <c r="E322" s="38" t="e">
        <v>#N/A</v>
      </c>
      <c r="F322" s="38" t="e">
        <v>#N/A</v>
      </c>
      <c r="G322" s="38" t="e">
        <v>#N/A</v>
      </c>
      <c r="H322" s="38" t="e">
        <v>#N/A</v>
      </c>
      <c r="I322" s="38" t="e">
        <v>#N/A</v>
      </c>
      <c r="J322" s="38" t="e">
        <v>#N/A</v>
      </c>
      <c r="K322" s="31" t="e">
        <v>#N/A</v>
      </c>
      <c r="L322" s="31" t="e">
        <v>#N/A</v>
      </c>
      <c r="M322" s="31" t="e">
        <v>#N/A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1069.95</v>
      </c>
      <c r="D323" s="38">
        <v>1073.2</v>
      </c>
      <c r="E323" s="38">
        <v>1049.1000000000001</v>
      </c>
      <c r="F323" s="38">
        <v>1028.25</v>
      </c>
      <c r="G323" s="38">
        <v>1004.1500000000001</v>
      </c>
      <c r="H323" s="38">
        <v>1094.0500000000002</v>
      </c>
      <c r="I323" s="38">
        <v>1118.1500000000001</v>
      </c>
      <c r="J323" s="38">
        <v>1139.0000000000002</v>
      </c>
      <c r="K323" s="31">
        <v>1097.3</v>
      </c>
      <c r="L323" s="31">
        <v>1052.3499999999999</v>
      </c>
      <c r="M323" s="31">
        <v>0.59455000000000002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1419.4</v>
      </c>
      <c r="D324" s="38">
        <v>1426.1166666666668</v>
      </c>
      <c r="E324" s="38">
        <v>1409.2833333333335</v>
      </c>
      <c r="F324" s="38">
        <v>1399.1666666666667</v>
      </c>
      <c r="G324" s="38">
        <v>1382.3333333333335</v>
      </c>
      <c r="H324" s="38">
        <v>1436.2333333333336</v>
      </c>
      <c r="I324" s="38">
        <v>1453.0666666666666</v>
      </c>
      <c r="J324" s="38">
        <v>1463.1833333333336</v>
      </c>
      <c r="K324" s="31">
        <v>1442.95</v>
      </c>
      <c r="L324" s="31">
        <v>1416</v>
      </c>
      <c r="M324" s="31">
        <v>1.5082199999999999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64.900000000000006</v>
      </c>
      <c r="D325" s="38">
        <v>65.733333333333334</v>
      </c>
      <c r="E325" s="38">
        <v>63.716666666666669</v>
      </c>
      <c r="F325" s="38">
        <v>62.533333333333331</v>
      </c>
      <c r="G325" s="38">
        <v>60.516666666666666</v>
      </c>
      <c r="H325" s="38">
        <v>66.916666666666671</v>
      </c>
      <c r="I325" s="38">
        <v>68.933333333333351</v>
      </c>
      <c r="J325" s="38">
        <v>70.116666666666674</v>
      </c>
      <c r="K325" s="31">
        <v>67.75</v>
      </c>
      <c r="L325" s="31">
        <v>64.55</v>
      </c>
      <c r="M325" s="31">
        <v>141.91604000000001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66.95</v>
      </c>
      <c r="D326" s="38">
        <v>66.849999999999994</v>
      </c>
      <c r="E326" s="38">
        <v>66.199999999999989</v>
      </c>
      <c r="F326" s="38">
        <v>65.449999999999989</v>
      </c>
      <c r="G326" s="38">
        <v>64.799999999999983</v>
      </c>
      <c r="H326" s="38">
        <v>67.599999999999994</v>
      </c>
      <c r="I326" s="38">
        <v>68.25</v>
      </c>
      <c r="J326" s="38">
        <v>69</v>
      </c>
      <c r="K326" s="31">
        <v>67.5</v>
      </c>
      <c r="L326" s="31">
        <v>66.099999999999994</v>
      </c>
      <c r="M326" s="31">
        <v>62.342309999999998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909.7</v>
      </c>
      <c r="D327" s="38">
        <v>901.36666666666667</v>
      </c>
      <c r="E327" s="38">
        <v>889.73333333333335</v>
      </c>
      <c r="F327" s="38">
        <v>869.76666666666665</v>
      </c>
      <c r="G327" s="38">
        <v>858.13333333333333</v>
      </c>
      <c r="H327" s="38">
        <v>921.33333333333337</v>
      </c>
      <c r="I327" s="38">
        <v>932.96666666666681</v>
      </c>
      <c r="J327" s="38">
        <v>952.93333333333339</v>
      </c>
      <c r="K327" s="31">
        <v>913</v>
      </c>
      <c r="L327" s="31">
        <v>881.4</v>
      </c>
      <c r="M327" s="31">
        <v>1.9854499999999999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2476.4499999999998</v>
      </c>
      <c r="D328" s="38">
        <v>2474.4</v>
      </c>
      <c r="E328" s="38">
        <v>2458.9</v>
      </c>
      <c r="F328" s="38">
        <v>2441.35</v>
      </c>
      <c r="G328" s="38">
        <v>2425.85</v>
      </c>
      <c r="H328" s="38">
        <v>2491.9500000000003</v>
      </c>
      <c r="I328" s="38">
        <v>2507.4500000000003</v>
      </c>
      <c r="J328" s="38">
        <v>2525.0000000000005</v>
      </c>
      <c r="K328" s="31">
        <v>2489.9</v>
      </c>
      <c r="L328" s="31">
        <v>2456.85</v>
      </c>
      <c r="M328" s="31">
        <v>1.4755799999999999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109440.45</v>
      </c>
      <c r="D329" s="38">
        <v>109398.48333333334</v>
      </c>
      <c r="E329" s="38">
        <v>108946.96666666667</v>
      </c>
      <c r="F329" s="38">
        <v>108453.48333333334</v>
      </c>
      <c r="G329" s="38">
        <v>108001.96666666667</v>
      </c>
      <c r="H329" s="38">
        <v>109891.96666666667</v>
      </c>
      <c r="I329" s="38">
        <v>110343.48333333334</v>
      </c>
      <c r="J329" s="38">
        <v>110836.96666666667</v>
      </c>
      <c r="K329" s="31">
        <v>109850</v>
      </c>
      <c r="L329" s="31">
        <v>108905</v>
      </c>
      <c r="M329" s="31">
        <v>3.8710000000000001E-2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2814</v>
      </c>
      <c r="D330" s="38">
        <v>2842.9666666666672</v>
      </c>
      <c r="E330" s="38">
        <v>2765.5833333333344</v>
      </c>
      <c r="F330" s="38">
        <v>2717.1666666666674</v>
      </c>
      <c r="G330" s="38">
        <v>2639.7833333333347</v>
      </c>
      <c r="H330" s="38">
        <v>2891.3833333333341</v>
      </c>
      <c r="I330" s="38">
        <v>2968.7666666666673</v>
      </c>
      <c r="J330" s="38">
        <v>3017.1833333333338</v>
      </c>
      <c r="K330" s="31">
        <v>2920.35</v>
      </c>
      <c r="L330" s="31">
        <v>2794.55</v>
      </c>
      <c r="M330" s="31">
        <v>8.1817799999999998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1786.85</v>
      </c>
      <c r="D331" s="38">
        <v>1777.8999999999999</v>
      </c>
      <c r="E331" s="38">
        <v>1760.9499999999998</v>
      </c>
      <c r="F331" s="38">
        <v>1735.05</v>
      </c>
      <c r="G331" s="38">
        <v>1718.1</v>
      </c>
      <c r="H331" s="38">
        <v>1803.7999999999997</v>
      </c>
      <c r="I331" s="38">
        <v>1820.75</v>
      </c>
      <c r="J331" s="38">
        <v>1846.6499999999996</v>
      </c>
      <c r="K331" s="31">
        <v>1794.85</v>
      </c>
      <c r="L331" s="31">
        <v>1752</v>
      </c>
      <c r="M331" s="31">
        <v>4.45655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1296.55</v>
      </c>
      <c r="D332" s="38">
        <v>1292.9166666666667</v>
      </c>
      <c r="E332" s="38">
        <v>1285.8333333333335</v>
      </c>
      <c r="F332" s="38">
        <v>1275.1166666666668</v>
      </c>
      <c r="G332" s="38">
        <v>1268.0333333333335</v>
      </c>
      <c r="H332" s="38">
        <v>1303.6333333333334</v>
      </c>
      <c r="I332" s="38">
        <v>1310.7166666666669</v>
      </c>
      <c r="J332" s="38">
        <v>1321.4333333333334</v>
      </c>
      <c r="K332" s="31">
        <v>1300</v>
      </c>
      <c r="L332" s="31">
        <v>1282.2</v>
      </c>
      <c r="M332" s="31">
        <v>1.7221500000000001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1028.3</v>
      </c>
      <c r="D333" s="38">
        <v>1024.5</v>
      </c>
      <c r="E333" s="38">
        <v>1017</v>
      </c>
      <c r="F333" s="38">
        <v>1005.7</v>
      </c>
      <c r="G333" s="38">
        <v>998.2</v>
      </c>
      <c r="H333" s="38">
        <v>1035.8</v>
      </c>
      <c r="I333" s="38">
        <v>1043.3</v>
      </c>
      <c r="J333" s="38">
        <v>1054.5999999999999</v>
      </c>
      <c r="K333" s="31">
        <v>1032</v>
      </c>
      <c r="L333" s="31">
        <v>1013.2</v>
      </c>
      <c r="M333" s="31">
        <v>1.98319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813.3</v>
      </c>
      <c r="D334" s="38">
        <v>829.76666666666677</v>
      </c>
      <c r="E334" s="38">
        <v>794.53333333333353</v>
      </c>
      <c r="F334" s="38">
        <v>775.76666666666677</v>
      </c>
      <c r="G334" s="38">
        <v>740.53333333333353</v>
      </c>
      <c r="H334" s="38">
        <v>848.53333333333353</v>
      </c>
      <c r="I334" s="38">
        <v>883.76666666666688</v>
      </c>
      <c r="J334" s="38">
        <v>902.53333333333353</v>
      </c>
      <c r="K334" s="31">
        <v>865</v>
      </c>
      <c r="L334" s="31">
        <v>811</v>
      </c>
      <c r="M334" s="31">
        <v>30.05988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101.6</v>
      </c>
      <c r="D335" s="38">
        <v>101.53333333333335</v>
      </c>
      <c r="E335" s="38">
        <v>100.06666666666669</v>
      </c>
      <c r="F335" s="38">
        <v>98.533333333333346</v>
      </c>
      <c r="G335" s="38">
        <v>97.066666666666691</v>
      </c>
      <c r="H335" s="38">
        <v>103.06666666666669</v>
      </c>
      <c r="I335" s="38">
        <v>104.53333333333336</v>
      </c>
      <c r="J335" s="38">
        <v>106.06666666666669</v>
      </c>
      <c r="K335" s="31">
        <v>103</v>
      </c>
      <c r="L335" s="31">
        <v>100</v>
      </c>
      <c r="M335" s="31">
        <v>87.886279999999999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4685.05</v>
      </c>
      <c r="D336" s="38">
        <v>4677.75</v>
      </c>
      <c r="E336" s="38">
        <v>4646.5</v>
      </c>
      <c r="F336" s="38">
        <v>4607.95</v>
      </c>
      <c r="G336" s="38">
        <v>4576.7</v>
      </c>
      <c r="H336" s="38">
        <v>4716.3</v>
      </c>
      <c r="I336" s="38">
        <v>4747.55</v>
      </c>
      <c r="J336" s="38">
        <v>4786.1000000000004</v>
      </c>
      <c r="K336" s="31">
        <v>4709</v>
      </c>
      <c r="L336" s="31">
        <v>4639.2</v>
      </c>
      <c r="M336" s="31">
        <v>0.84624999999999995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883.6</v>
      </c>
      <c r="D337" s="38">
        <v>882.86666666666667</v>
      </c>
      <c r="E337" s="38">
        <v>875.73333333333335</v>
      </c>
      <c r="F337" s="38">
        <v>867.86666666666667</v>
      </c>
      <c r="G337" s="38">
        <v>860.73333333333335</v>
      </c>
      <c r="H337" s="38">
        <v>890.73333333333335</v>
      </c>
      <c r="I337" s="38">
        <v>897.86666666666679</v>
      </c>
      <c r="J337" s="38">
        <v>905.73333333333335</v>
      </c>
      <c r="K337" s="31">
        <v>890</v>
      </c>
      <c r="L337" s="31">
        <v>875</v>
      </c>
      <c r="M337" s="31">
        <v>4.2168000000000001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60.25</v>
      </c>
      <c r="D338" s="38">
        <v>60.45000000000001</v>
      </c>
      <c r="E338" s="38">
        <v>59.500000000000021</v>
      </c>
      <c r="F338" s="38">
        <v>58.750000000000014</v>
      </c>
      <c r="G338" s="38">
        <v>57.800000000000026</v>
      </c>
      <c r="H338" s="38">
        <v>61.200000000000017</v>
      </c>
      <c r="I338" s="38">
        <v>62.150000000000006</v>
      </c>
      <c r="J338" s="38">
        <v>62.900000000000013</v>
      </c>
      <c r="K338" s="31">
        <v>61.4</v>
      </c>
      <c r="L338" s="31">
        <v>59.7</v>
      </c>
      <c r="M338" s="31">
        <v>223.84789000000001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165.2</v>
      </c>
      <c r="D339" s="38">
        <v>164.33333333333334</v>
      </c>
      <c r="E339" s="38">
        <v>160.86666666666667</v>
      </c>
      <c r="F339" s="38">
        <v>156.53333333333333</v>
      </c>
      <c r="G339" s="38">
        <v>153.06666666666666</v>
      </c>
      <c r="H339" s="38">
        <v>168.66666666666669</v>
      </c>
      <c r="I339" s="38">
        <v>172.13333333333333</v>
      </c>
      <c r="J339" s="38">
        <v>176.4666666666667</v>
      </c>
      <c r="K339" s="31">
        <v>167.8</v>
      </c>
      <c r="L339" s="31">
        <v>160</v>
      </c>
      <c r="M339" s="31">
        <v>70.441680000000005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22127.05</v>
      </c>
      <c r="D340" s="38">
        <v>22066.799999999999</v>
      </c>
      <c r="E340" s="38">
        <v>21933.649999999998</v>
      </c>
      <c r="F340" s="38">
        <v>21740.25</v>
      </c>
      <c r="G340" s="38">
        <v>21607.1</v>
      </c>
      <c r="H340" s="38">
        <v>22260.199999999997</v>
      </c>
      <c r="I340" s="38">
        <v>22393.35</v>
      </c>
      <c r="J340" s="38">
        <v>22586.749999999996</v>
      </c>
      <c r="K340" s="31">
        <v>22199.95</v>
      </c>
      <c r="L340" s="31">
        <v>21873.4</v>
      </c>
      <c r="M340" s="31">
        <v>0.46977000000000002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70.95</v>
      </c>
      <c r="D341" s="38">
        <v>71.516666666666666</v>
      </c>
      <c r="E341" s="38">
        <v>70.133333333333326</v>
      </c>
      <c r="F341" s="38">
        <v>69.316666666666663</v>
      </c>
      <c r="G341" s="38">
        <v>67.933333333333323</v>
      </c>
      <c r="H341" s="38">
        <v>72.333333333333329</v>
      </c>
      <c r="I341" s="38">
        <v>73.716666666666683</v>
      </c>
      <c r="J341" s="38">
        <v>74.533333333333331</v>
      </c>
      <c r="K341" s="31">
        <v>72.900000000000006</v>
      </c>
      <c r="L341" s="31">
        <v>70.7</v>
      </c>
      <c r="M341" s="31">
        <v>13.295579999999999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54.7</v>
      </c>
      <c r="D342" s="38">
        <v>54.083333333333336</v>
      </c>
      <c r="E342" s="38">
        <v>53.166666666666671</v>
      </c>
      <c r="F342" s="38">
        <v>51.633333333333333</v>
      </c>
      <c r="G342" s="38">
        <v>50.716666666666669</v>
      </c>
      <c r="H342" s="38">
        <v>55.616666666666674</v>
      </c>
      <c r="I342" s="38">
        <v>56.533333333333346</v>
      </c>
      <c r="J342" s="38">
        <v>58.066666666666677</v>
      </c>
      <c r="K342" s="31">
        <v>55</v>
      </c>
      <c r="L342" s="31">
        <v>52.55</v>
      </c>
      <c r="M342" s="31">
        <v>1113.72704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336.35</v>
      </c>
      <c r="D343" s="38">
        <v>336.8</v>
      </c>
      <c r="E343" s="38">
        <v>331.8</v>
      </c>
      <c r="F343" s="38">
        <v>327.25</v>
      </c>
      <c r="G343" s="38">
        <v>322.25</v>
      </c>
      <c r="H343" s="38">
        <v>341.35</v>
      </c>
      <c r="I343" s="38">
        <v>346.35</v>
      </c>
      <c r="J343" s="38">
        <v>350.90000000000003</v>
      </c>
      <c r="K343" s="31">
        <v>341.8</v>
      </c>
      <c r="L343" s="31">
        <v>332.25</v>
      </c>
      <c r="M343" s="31">
        <v>9.6931200000000004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141.44999999999999</v>
      </c>
      <c r="D344" s="38">
        <v>141.01666666666665</v>
      </c>
      <c r="E344" s="38">
        <v>139.0333333333333</v>
      </c>
      <c r="F344" s="38">
        <v>136.61666666666665</v>
      </c>
      <c r="G344" s="38">
        <v>134.6333333333333</v>
      </c>
      <c r="H344" s="38">
        <v>143.43333333333331</v>
      </c>
      <c r="I344" s="38">
        <v>145.41666666666666</v>
      </c>
      <c r="J344" s="38">
        <v>147.83333333333331</v>
      </c>
      <c r="K344" s="31">
        <v>143</v>
      </c>
      <c r="L344" s="31">
        <v>138.6</v>
      </c>
      <c r="M344" s="31">
        <v>28.391200000000001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144.5</v>
      </c>
      <c r="D345" s="38">
        <v>144.25</v>
      </c>
      <c r="E345" s="38">
        <v>141.75</v>
      </c>
      <c r="F345" s="38">
        <v>139</v>
      </c>
      <c r="G345" s="38">
        <v>136.5</v>
      </c>
      <c r="H345" s="38">
        <v>147</v>
      </c>
      <c r="I345" s="38">
        <v>149.5</v>
      </c>
      <c r="J345" s="38">
        <v>152.25</v>
      </c>
      <c r="K345" s="31">
        <v>146.75</v>
      </c>
      <c r="L345" s="31">
        <v>141.5</v>
      </c>
      <c r="M345" s="31">
        <v>180.309</v>
      </c>
      <c r="N345" s="1"/>
      <c r="O345" s="1"/>
    </row>
    <row r="346" spans="1:15" ht="12.75" customHeight="1">
      <c r="A346" s="33">
        <v>336</v>
      </c>
      <c r="B346" s="58" t="s">
        <v>860</v>
      </c>
      <c r="C346" s="31">
        <v>57</v>
      </c>
      <c r="D346" s="38">
        <v>57.333333333333336</v>
      </c>
      <c r="E346" s="38">
        <v>56.56666666666667</v>
      </c>
      <c r="F346" s="38">
        <v>56.133333333333333</v>
      </c>
      <c r="G346" s="38">
        <v>55.366666666666667</v>
      </c>
      <c r="H346" s="38">
        <v>57.766666666666673</v>
      </c>
      <c r="I346" s="38">
        <v>58.533333333333339</v>
      </c>
      <c r="J346" s="38">
        <v>58.966666666666676</v>
      </c>
      <c r="K346" s="31">
        <v>58.1</v>
      </c>
      <c r="L346" s="31">
        <v>56.9</v>
      </c>
      <c r="M346" s="31">
        <v>67.045500000000004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251.7</v>
      </c>
      <c r="D347" s="38">
        <v>251.43333333333331</v>
      </c>
      <c r="E347" s="38">
        <v>249.26666666666662</v>
      </c>
      <c r="F347" s="38">
        <v>246.83333333333331</v>
      </c>
      <c r="G347" s="38">
        <v>244.66666666666663</v>
      </c>
      <c r="H347" s="38">
        <v>253.86666666666662</v>
      </c>
      <c r="I347" s="38">
        <v>256.0333333333333</v>
      </c>
      <c r="J347" s="38">
        <v>258.46666666666658</v>
      </c>
      <c r="K347" s="31">
        <v>253.6</v>
      </c>
      <c r="L347" s="31">
        <v>249</v>
      </c>
      <c r="M347" s="31">
        <v>16.077729999999999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243.1</v>
      </c>
      <c r="D348" s="38">
        <v>241.71666666666667</v>
      </c>
      <c r="E348" s="38">
        <v>239.53333333333333</v>
      </c>
      <c r="F348" s="38">
        <v>235.96666666666667</v>
      </c>
      <c r="G348" s="38">
        <v>233.78333333333333</v>
      </c>
      <c r="H348" s="38">
        <v>245.28333333333333</v>
      </c>
      <c r="I348" s="38">
        <v>247.46666666666667</v>
      </c>
      <c r="J348" s="38">
        <v>251.03333333333333</v>
      </c>
      <c r="K348" s="31">
        <v>243.9</v>
      </c>
      <c r="L348" s="31">
        <v>238.15</v>
      </c>
      <c r="M348" s="31">
        <v>224.93483000000001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373.45</v>
      </c>
      <c r="D349" s="38">
        <v>375.05</v>
      </c>
      <c r="E349" s="38">
        <v>370.15000000000003</v>
      </c>
      <c r="F349" s="38">
        <v>366.85</v>
      </c>
      <c r="G349" s="38">
        <v>361.95000000000005</v>
      </c>
      <c r="H349" s="38">
        <v>378.35</v>
      </c>
      <c r="I349" s="38">
        <v>383.25</v>
      </c>
      <c r="J349" s="38">
        <v>386.55</v>
      </c>
      <c r="K349" s="31">
        <v>379.95</v>
      </c>
      <c r="L349" s="31">
        <v>371.75</v>
      </c>
      <c r="M349" s="31">
        <v>2.2425999999999999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1196.6500000000001</v>
      </c>
      <c r="D350" s="38">
        <v>1192.9333333333334</v>
      </c>
      <c r="E350" s="38">
        <v>1178.9666666666667</v>
      </c>
      <c r="F350" s="38">
        <v>1161.2833333333333</v>
      </c>
      <c r="G350" s="38">
        <v>1147.3166666666666</v>
      </c>
      <c r="H350" s="38">
        <v>1210.6166666666668</v>
      </c>
      <c r="I350" s="38">
        <v>1224.5833333333335</v>
      </c>
      <c r="J350" s="38">
        <v>1242.2666666666669</v>
      </c>
      <c r="K350" s="31">
        <v>1206.9000000000001</v>
      </c>
      <c r="L350" s="31">
        <v>1175.25</v>
      </c>
      <c r="M350" s="31">
        <v>5.6582100000000004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183.4</v>
      </c>
      <c r="D351" s="38">
        <v>183.88333333333335</v>
      </c>
      <c r="E351" s="38">
        <v>181.81666666666672</v>
      </c>
      <c r="F351" s="38">
        <v>180.23333333333338</v>
      </c>
      <c r="G351" s="38">
        <v>178.16666666666674</v>
      </c>
      <c r="H351" s="38">
        <v>185.4666666666667</v>
      </c>
      <c r="I351" s="38">
        <v>187.53333333333336</v>
      </c>
      <c r="J351" s="38">
        <v>189.11666666666667</v>
      </c>
      <c r="K351" s="31">
        <v>185.95</v>
      </c>
      <c r="L351" s="31">
        <v>182.3</v>
      </c>
      <c r="M351" s="31">
        <v>108.45871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281.35000000000002</v>
      </c>
      <c r="D352" s="38">
        <v>283.88333333333338</v>
      </c>
      <c r="E352" s="38">
        <v>277.96666666666675</v>
      </c>
      <c r="F352" s="38">
        <v>274.58333333333337</v>
      </c>
      <c r="G352" s="38">
        <v>268.66666666666674</v>
      </c>
      <c r="H352" s="38">
        <v>287.26666666666677</v>
      </c>
      <c r="I352" s="38">
        <v>293.18333333333339</v>
      </c>
      <c r="J352" s="38">
        <v>296.56666666666678</v>
      </c>
      <c r="K352" s="31">
        <v>289.8</v>
      </c>
      <c r="L352" s="31">
        <v>280.5</v>
      </c>
      <c r="M352" s="31">
        <v>22.46059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1255.6500000000001</v>
      </c>
      <c r="D353" s="38">
        <v>1261.55</v>
      </c>
      <c r="E353" s="38">
        <v>1239.0999999999999</v>
      </c>
      <c r="F353" s="38">
        <v>1222.55</v>
      </c>
      <c r="G353" s="38">
        <v>1200.0999999999999</v>
      </c>
      <c r="H353" s="38">
        <v>1278.0999999999999</v>
      </c>
      <c r="I353" s="38">
        <v>1300.5500000000002</v>
      </c>
      <c r="J353" s="38">
        <v>1317.1</v>
      </c>
      <c r="K353" s="31">
        <v>1284</v>
      </c>
      <c r="L353" s="31">
        <v>1245</v>
      </c>
      <c r="M353" s="31">
        <v>6.10846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904.4</v>
      </c>
      <c r="D354" s="38">
        <v>907.13333333333333</v>
      </c>
      <c r="E354" s="38">
        <v>893.26666666666665</v>
      </c>
      <c r="F354" s="38">
        <v>882.13333333333333</v>
      </c>
      <c r="G354" s="38">
        <v>868.26666666666665</v>
      </c>
      <c r="H354" s="38">
        <v>918.26666666666665</v>
      </c>
      <c r="I354" s="38">
        <v>932.13333333333321</v>
      </c>
      <c r="J354" s="38">
        <v>943.26666666666665</v>
      </c>
      <c r="K354" s="31">
        <v>921</v>
      </c>
      <c r="L354" s="31">
        <v>896</v>
      </c>
      <c r="M354" s="31">
        <v>21.989439999999998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4396.55</v>
      </c>
      <c r="D355" s="38">
        <v>4424.2833333333338</v>
      </c>
      <c r="E355" s="38">
        <v>4320.1166666666677</v>
      </c>
      <c r="F355" s="38">
        <v>4243.6833333333343</v>
      </c>
      <c r="G355" s="38">
        <v>4139.5166666666682</v>
      </c>
      <c r="H355" s="38">
        <v>4500.7166666666672</v>
      </c>
      <c r="I355" s="38">
        <v>4604.8833333333332</v>
      </c>
      <c r="J355" s="38">
        <v>4681.3166666666666</v>
      </c>
      <c r="K355" s="31">
        <v>4528.45</v>
      </c>
      <c r="L355" s="31">
        <v>4347.8500000000004</v>
      </c>
      <c r="M355" s="31">
        <v>2.2137099999999998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240.35</v>
      </c>
      <c r="D356" s="38">
        <v>239.63333333333333</v>
      </c>
      <c r="E356" s="38">
        <v>236.96666666666664</v>
      </c>
      <c r="F356" s="38">
        <v>233.58333333333331</v>
      </c>
      <c r="G356" s="38">
        <v>230.91666666666663</v>
      </c>
      <c r="H356" s="38">
        <v>243.01666666666665</v>
      </c>
      <c r="I356" s="38">
        <v>245.68333333333334</v>
      </c>
      <c r="J356" s="38">
        <v>249.06666666666666</v>
      </c>
      <c r="K356" s="31">
        <v>242.3</v>
      </c>
      <c r="L356" s="31">
        <v>236.25</v>
      </c>
      <c r="M356" s="31">
        <v>2.95722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41692.550000000003</v>
      </c>
      <c r="D357" s="38">
        <v>41808.316666666673</v>
      </c>
      <c r="E357" s="38">
        <v>41426.633333333346</v>
      </c>
      <c r="F357" s="38">
        <v>41160.716666666674</v>
      </c>
      <c r="G357" s="38">
        <v>40779.033333333347</v>
      </c>
      <c r="H357" s="38">
        <v>42074.233333333344</v>
      </c>
      <c r="I357" s="38">
        <v>42455.916666666679</v>
      </c>
      <c r="J357" s="38">
        <v>42721.833333333343</v>
      </c>
      <c r="K357" s="31">
        <v>42190</v>
      </c>
      <c r="L357" s="31">
        <v>41542.400000000001</v>
      </c>
      <c r="M357" s="31">
        <v>0.33090999999999998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1310.4000000000001</v>
      </c>
      <c r="D358" s="38">
        <v>1307.1333333333334</v>
      </c>
      <c r="E358" s="38">
        <v>1293.2666666666669</v>
      </c>
      <c r="F358" s="38">
        <v>1276.1333333333334</v>
      </c>
      <c r="G358" s="38">
        <v>1262.2666666666669</v>
      </c>
      <c r="H358" s="38">
        <v>1324.2666666666669</v>
      </c>
      <c r="I358" s="38">
        <v>1338.1333333333332</v>
      </c>
      <c r="J358" s="38">
        <v>1355.2666666666669</v>
      </c>
      <c r="K358" s="31">
        <v>1321</v>
      </c>
      <c r="L358" s="31">
        <v>1290</v>
      </c>
      <c r="M358" s="31">
        <v>8.8993500000000001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796.2</v>
      </c>
      <c r="D359" s="38">
        <v>797.69999999999993</v>
      </c>
      <c r="E359" s="38">
        <v>780.49999999999989</v>
      </c>
      <c r="F359" s="38">
        <v>764.8</v>
      </c>
      <c r="G359" s="38">
        <v>747.59999999999991</v>
      </c>
      <c r="H359" s="38">
        <v>813.39999999999986</v>
      </c>
      <c r="I359" s="38">
        <v>830.59999999999991</v>
      </c>
      <c r="J359" s="38">
        <v>846.29999999999984</v>
      </c>
      <c r="K359" s="31">
        <v>814.9</v>
      </c>
      <c r="L359" s="31">
        <v>782</v>
      </c>
      <c r="M359" s="31">
        <v>7.2716500000000002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173.8</v>
      </c>
      <c r="D360" s="38">
        <v>174</v>
      </c>
      <c r="E360" s="38">
        <v>172</v>
      </c>
      <c r="F360" s="38">
        <v>170.2</v>
      </c>
      <c r="G360" s="38">
        <v>168.2</v>
      </c>
      <c r="H360" s="38">
        <v>175.8</v>
      </c>
      <c r="I360" s="38">
        <v>177.8</v>
      </c>
      <c r="J360" s="38">
        <v>179.60000000000002</v>
      </c>
      <c r="K360" s="31">
        <v>176</v>
      </c>
      <c r="L360" s="31">
        <v>172.2</v>
      </c>
      <c r="M360" s="31">
        <v>18.07075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5936.15</v>
      </c>
      <c r="D361" s="38">
        <v>5962.05</v>
      </c>
      <c r="E361" s="38">
        <v>5889.1</v>
      </c>
      <c r="F361" s="38">
        <v>5842.05</v>
      </c>
      <c r="G361" s="38">
        <v>5769.1</v>
      </c>
      <c r="H361" s="38">
        <v>6009.1</v>
      </c>
      <c r="I361" s="38">
        <v>6082.0499999999993</v>
      </c>
      <c r="J361" s="38">
        <v>6129.1</v>
      </c>
      <c r="K361" s="31">
        <v>6035</v>
      </c>
      <c r="L361" s="31">
        <v>5915</v>
      </c>
      <c r="M361" s="31">
        <v>4.2347299999999999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249.1</v>
      </c>
      <c r="D362" s="38">
        <v>250.26666666666665</v>
      </c>
      <c r="E362" s="38">
        <v>246.1333333333333</v>
      </c>
      <c r="F362" s="38">
        <v>243.16666666666666</v>
      </c>
      <c r="G362" s="38">
        <v>239.0333333333333</v>
      </c>
      <c r="H362" s="38">
        <v>253.23333333333329</v>
      </c>
      <c r="I362" s="38">
        <v>257.36666666666662</v>
      </c>
      <c r="J362" s="38">
        <v>260.33333333333326</v>
      </c>
      <c r="K362" s="31">
        <v>254.4</v>
      </c>
      <c r="L362" s="31">
        <v>247.3</v>
      </c>
      <c r="M362" s="31">
        <v>22.108039999999999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3846.2</v>
      </c>
      <c r="D363" s="38">
        <v>3862.7000000000003</v>
      </c>
      <c r="E363" s="38">
        <v>3825.5000000000005</v>
      </c>
      <c r="F363" s="38">
        <v>3804.8</v>
      </c>
      <c r="G363" s="38">
        <v>3767.6000000000004</v>
      </c>
      <c r="H363" s="38">
        <v>3883.4000000000005</v>
      </c>
      <c r="I363" s="38">
        <v>3920.6000000000004</v>
      </c>
      <c r="J363" s="38">
        <v>3941.3000000000006</v>
      </c>
      <c r="K363" s="31">
        <v>3899.9</v>
      </c>
      <c r="L363" s="31">
        <v>3842</v>
      </c>
      <c r="M363" s="31">
        <v>0.33701999999999999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1866.05</v>
      </c>
      <c r="D364" s="38">
        <v>1870.7</v>
      </c>
      <c r="E364" s="38">
        <v>1840.4</v>
      </c>
      <c r="F364" s="38">
        <v>1814.75</v>
      </c>
      <c r="G364" s="38">
        <v>1784.45</v>
      </c>
      <c r="H364" s="38">
        <v>1896.3500000000001</v>
      </c>
      <c r="I364" s="38">
        <v>1926.6499999999999</v>
      </c>
      <c r="J364" s="38">
        <v>1952.3000000000002</v>
      </c>
      <c r="K364" s="31">
        <v>1901</v>
      </c>
      <c r="L364" s="31">
        <v>1845.05</v>
      </c>
      <c r="M364" s="31">
        <v>2.8350200000000001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3677.7</v>
      </c>
      <c r="D365" s="38">
        <v>3669.2666666666664</v>
      </c>
      <c r="E365" s="38">
        <v>3650.4333333333329</v>
      </c>
      <c r="F365" s="38">
        <v>3623.1666666666665</v>
      </c>
      <c r="G365" s="38">
        <v>3604.333333333333</v>
      </c>
      <c r="H365" s="38">
        <v>3696.5333333333328</v>
      </c>
      <c r="I365" s="38">
        <v>3715.3666666666668</v>
      </c>
      <c r="J365" s="38">
        <v>3742.6333333333328</v>
      </c>
      <c r="K365" s="31">
        <v>3688.1</v>
      </c>
      <c r="L365" s="31">
        <v>3642</v>
      </c>
      <c r="M365" s="31">
        <v>2.0196700000000001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2523.75</v>
      </c>
      <c r="D366" s="38">
        <v>2517.25</v>
      </c>
      <c r="E366" s="38">
        <v>2506.5</v>
      </c>
      <c r="F366" s="38">
        <v>2489.25</v>
      </c>
      <c r="G366" s="38">
        <v>2478.5</v>
      </c>
      <c r="H366" s="38">
        <v>2534.5</v>
      </c>
      <c r="I366" s="38">
        <v>2545.25</v>
      </c>
      <c r="J366" s="38">
        <v>2562.5</v>
      </c>
      <c r="K366" s="31">
        <v>2528</v>
      </c>
      <c r="L366" s="31">
        <v>2500</v>
      </c>
      <c r="M366" s="31">
        <v>4.1962400000000004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1127.2</v>
      </c>
      <c r="D367" s="38">
        <v>1117.4166666666667</v>
      </c>
      <c r="E367" s="38">
        <v>1094.8833333333334</v>
      </c>
      <c r="F367" s="38">
        <v>1062.5666666666666</v>
      </c>
      <c r="G367" s="38">
        <v>1040.0333333333333</v>
      </c>
      <c r="H367" s="38">
        <v>1149.7333333333336</v>
      </c>
      <c r="I367" s="38">
        <v>1172.2666666666669</v>
      </c>
      <c r="J367" s="38">
        <v>1204.5833333333337</v>
      </c>
      <c r="K367" s="31">
        <v>1139.95</v>
      </c>
      <c r="L367" s="31">
        <v>1085.0999999999999</v>
      </c>
      <c r="M367" s="31">
        <v>20.015509999999999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105</v>
      </c>
      <c r="D368" s="38">
        <v>105.26666666666665</v>
      </c>
      <c r="E368" s="38">
        <v>103.8333333333333</v>
      </c>
      <c r="F368" s="38">
        <v>102.66666666666664</v>
      </c>
      <c r="G368" s="38">
        <v>101.23333333333329</v>
      </c>
      <c r="H368" s="38">
        <v>106.43333333333331</v>
      </c>
      <c r="I368" s="38">
        <v>107.86666666666665</v>
      </c>
      <c r="J368" s="38">
        <v>109.03333333333332</v>
      </c>
      <c r="K368" s="31">
        <v>106.7</v>
      </c>
      <c r="L368" s="31">
        <v>104.1</v>
      </c>
      <c r="M368" s="31">
        <v>29.895710000000001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673.7</v>
      </c>
      <c r="D369" s="38">
        <v>678.93333333333339</v>
      </c>
      <c r="E369" s="38">
        <v>663.86666666666679</v>
      </c>
      <c r="F369" s="38">
        <v>654.03333333333342</v>
      </c>
      <c r="G369" s="38">
        <v>638.96666666666681</v>
      </c>
      <c r="H369" s="38">
        <v>688.76666666666677</v>
      </c>
      <c r="I369" s="38">
        <v>703.83333333333337</v>
      </c>
      <c r="J369" s="38">
        <v>713.66666666666674</v>
      </c>
      <c r="K369" s="31">
        <v>694</v>
      </c>
      <c r="L369" s="31">
        <v>669.1</v>
      </c>
      <c r="M369" s="31">
        <v>3.7210999999999999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364.4</v>
      </c>
      <c r="D370" s="38">
        <v>363.93333333333334</v>
      </c>
      <c r="E370" s="38">
        <v>360.4666666666667</v>
      </c>
      <c r="F370" s="38">
        <v>356.53333333333336</v>
      </c>
      <c r="G370" s="38">
        <v>353.06666666666672</v>
      </c>
      <c r="H370" s="38">
        <v>367.86666666666667</v>
      </c>
      <c r="I370" s="38">
        <v>371.33333333333326</v>
      </c>
      <c r="J370" s="38">
        <v>375.26666666666665</v>
      </c>
      <c r="K370" s="31">
        <v>367.4</v>
      </c>
      <c r="L370" s="31">
        <v>360</v>
      </c>
      <c r="M370" s="31">
        <v>5.0742200000000004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1378.35</v>
      </c>
      <c r="D371" s="38">
        <v>1383.3</v>
      </c>
      <c r="E371" s="38">
        <v>1361.6499999999999</v>
      </c>
      <c r="F371" s="38">
        <v>1344.9499999999998</v>
      </c>
      <c r="G371" s="38">
        <v>1323.2999999999997</v>
      </c>
      <c r="H371" s="38">
        <v>1400</v>
      </c>
      <c r="I371" s="38">
        <v>1421.65</v>
      </c>
      <c r="J371" s="38">
        <v>1438.3500000000001</v>
      </c>
      <c r="K371" s="31">
        <v>1404.95</v>
      </c>
      <c r="L371" s="31">
        <v>1366.6</v>
      </c>
      <c r="M371" s="31">
        <v>0.44841999999999999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5147.95</v>
      </c>
      <c r="D372" s="38">
        <v>5165.6166666666659</v>
      </c>
      <c r="E372" s="38">
        <v>5109.5333333333319</v>
      </c>
      <c r="F372" s="38">
        <v>5071.1166666666659</v>
      </c>
      <c r="G372" s="38">
        <v>5015.0333333333319</v>
      </c>
      <c r="H372" s="38">
        <v>5204.0333333333319</v>
      </c>
      <c r="I372" s="38">
        <v>5260.1166666666659</v>
      </c>
      <c r="J372" s="38">
        <v>5298.5333333333319</v>
      </c>
      <c r="K372" s="31">
        <v>5221.7</v>
      </c>
      <c r="L372" s="31">
        <v>5127.2</v>
      </c>
      <c r="M372" s="31">
        <v>3.9840900000000001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1208.0999999999999</v>
      </c>
      <c r="D373" s="38">
        <v>1214.3666666666666</v>
      </c>
      <c r="E373" s="38">
        <v>1198.7333333333331</v>
      </c>
      <c r="F373" s="38">
        <v>1189.3666666666666</v>
      </c>
      <c r="G373" s="38">
        <v>1173.7333333333331</v>
      </c>
      <c r="H373" s="38">
        <v>1223.7333333333331</v>
      </c>
      <c r="I373" s="38">
        <v>1239.3666666666668</v>
      </c>
      <c r="J373" s="38">
        <v>1248.7333333333331</v>
      </c>
      <c r="K373" s="31">
        <v>1230</v>
      </c>
      <c r="L373" s="31">
        <v>1205</v>
      </c>
      <c r="M373" s="31">
        <v>0.98451999999999995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394.05</v>
      </c>
      <c r="D374" s="38">
        <v>394.76666666666671</v>
      </c>
      <c r="E374" s="38">
        <v>390.13333333333344</v>
      </c>
      <c r="F374" s="38">
        <v>386.21666666666675</v>
      </c>
      <c r="G374" s="38">
        <v>381.58333333333348</v>
      </c>
      <c r="H374" s="38">
        <v>398.68333333333339</v>
      </c>
      <c r="I374" s="38">
        <v>403.31666666666672</v>
      </c>
      <c r="J374" s="38">
        <v>407.23333333333335</v>
      </c>
      <c r="K374" s="31">
        <v>399.4</v>
      </c>
      <c r="L374" s="31">
        <v>390.85</v>
      </c>
      <c r="M374" s="31">
        <v>19.085740000000001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306.2</v>
      </c>
      <c r="D375" s="38">
        <v>307.63333333333327</v>
      </c>
      <c r="E375" s="38">
        <v>301.36666666666656</v>
      </c>
      <c r="F375" s="38">
        <v>296.5333333333333</v>
      </c>
      <c r="G375" s="38">
        <v>290.26666666666659</v>
      </c>
      <c r="H375" s="38">
        <v>312.46666666666653</v>
      </c>
      <c r="I375" s="38">
        <v>318.73333333333329</v>
      </c>
      <c r="J375" s="38">
        <v>323.56666666666649</v>
      </c>
      <c r="K375" s="31">
        <v>313.89999999999998</v>
      </c>
      <c r="L375" s="31">
        <v>302.8</v>
      </c>
      <c r="M375" s="31">
        <v>260.22897999999998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264.5</v>
      </c>
      <c r="D376" s="38">
        <v>262.36666666666667</v>
      </c>
      <c r="E376" s="38">
        <v>259.73333333333335</v>
      </c>
      <c r="F376" s="38">
        <v>254.9666666666667</v>
      </c>
      <c r="G376" s="38">
        <v>252.33333333333337</v>
      </c>
      <c r="H376" s="38">
        <v>267.13333333333333</v>
      </c>
      <c r="I376" s="38">
        <v>269.76666666666665</v>
      </c>
      <c r="J376" s="38">
        <v>274.5333333333333</v>
      </c>
      <c r="K376" s="31">
        <v>265</v>
      </c>
      <c r="L376" s="31">
        <v>257.60000000000002</v>
      </c>
      <c r="M376" s="31">
        <v>132.62854999999999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591.65</v>
      </c>
      <c r="D377" s="38">
        <v>579.05000000000007</v>
      </c>
      <c r="E377" s="38">
        <v>558.60000000000014</v>
      </c>
      <c r="F377" s="38">
        <v>525.55000000000007</v>
      </c>
      <c r="G377" s="38">
        <v>505.10000000000014</v>
      </c>
      <c r="H377" s="38">
        <v>612.10000000000014</v>
      </c>
      <c r="I377" s="38">
        <v>632.55000000000018</v>
      </c>
      <c r="J377" s="38">
        <v>665.60000000000014</v>
      </c>
      <c r="K377" s="31">
        <v>599.5</v>
      </c>
      <c r="L377" s="31">
        <v>546</v>
      </c>
      <c r="M377" s="31">
        <v>150.1404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645.4</v>
      </c>
      <c r="D378" s="38">
        <v>648.13333333333333</v>
      </c>
      <c r="E378" s="38">
        <v>638.26666666666665</v>
      </c>
      <c r="F378" s="38">
        <v>631.13333333333333</v>
      </c>
      <c r="G378" s="38">
        <v>621.26666666666665</v>
      </c>
      <c r="H378" s="38">
        <v>655.26666666666665</v>
      </c>
      <c r="I378" s="38">
        <v>665.13333333333321</v>
      </c>
      <c r="J378" s="38">
        <v>672.26666666666665</v>
      </c>
      <c r="K378" s="31">
        <v>658</v>
      </c>
      <c r="L378" s="31">
        <v>641</v>
      </c>
      <c r="M378" s="31">
        <v>2.75081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742.05</v>
      </c>
      <c r="D379" s="38">
        <v>737.73333333333323</v>
      </c>
      <c r="E379" s="38">
        <v>728.41666666666652</v>
      </c>
      <c r="F379" s="38">
        <v>714.7833333333333</v>
      </c>
      <c r="G379" s="38">
        <v>705.46666666666658</v>
      </c>
      <c r="H379" s="38">
        <v>751.36666666666645</v>
      </c>
      <c r="I379" s="38">
        <v>760.68333333333328</v>
      </c>
      <c r="J379" s="38">
        <v>774.31666666666638</v>
      </c>
      <c r="K379" s="31">
        <v>747.05</v>
      </c>
      <c r="L379" s="31">
        <v>724.1</v>
      </c>
      <c r="M379" s="31">
        <v>2.4100199999999998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140.19999999999999</v>
      </c>
      <c r="D380" s="38">
        <v>141.36666666666667</v>
      </c>
      <c r="E380" s="38">
        <v>138.33333333333334</v>
      </c>
      <c r="F380" s="38">
        <v>136.46666666666667</v>
      </c>
      <c r="G380" s="38">
        <v>133.43333333333334</v>
      </c>
      <c r="H380" s="38">
        <v>143.23333333333335</v>
      </c>
      <c r="I380" s="38">
        <v>146.26666666666665</v>
      </c>
      <c r="J380" s="38">
        <v>148.13333333333335</v>
      </c>
      <c r="K380" s="31">
        <v>144.4</v>
      </c>
      <c r="L380" s="31">
        <v>139.5</v>
      </c>
      <c r="M380" s="31">
        <v>3.57578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17339.900000000001</v>
      </c>
      <c r="D381" s="38">
        <v>17260.3</v>
      </c>
      <c r="E381" s="38">
        <v>17130.599999999999</v>
      </c>
      <c r="F381" s="38">
        <v>16921.3</v>
      </c>
      <c r="G381" s="38">
        <v>16791.599999999999</v>
      </c>
      <c r="H381" s="38">
        <v>17469.599999999999</v>
      </c>
      <c r="I381" s="38">
        <v>17599.300000000003</v>
      </c>
      <c r="J381" s="38">
        <v>17808.599999999999</v>
      </c>
      <c r="K381" s="31">
        <v>17390</v>
      </c>
      <c r="L381" s="31">
        <v>17051</v>
      </c>
      <c r="M381" s="31">
        <v>4.9570000000000003E-2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69.150000000000006</v>
      </c>
      <c r="D382" s="38">
        <v>68.55</v>
      </c>
      <c r="E382" s="38">
        <v>67.599999999999994</v>
      </c>
      <c r="F382" s="38">
        <v>66.05</v>
      </c>
      <c r="G382" s="38">
        <v>65.099999999999994</v>
      </c>
      <c r="H382" s="38">
        <v>70.099999999999994</v>
      </c>
      <c r="I382" s="38">
        <v>71.050000000000011</v>
      </c>
      <c r="J382" s="38">
        <v>72.599999999999994</v>
      </c>
      <c r="K382" s="31">
        <v>69.5</v>
      </c>
      <c r="L382" s="31">
        <v>67</v>
      </c>
      <c r="M382" s="31">
        <v>970.21496999999999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1797.4</v>
      </c>
      <c r="D383" s="38">
        <v>1818.7333333333333</v>
      </c>
      <c r="E383" s="38">
        <v>1768.6666666666667</v>
      </c>
      <c r="F383" s="38">
        <v>1739.9333333333334</v>
      </c>
      <c r="G383" s="38">
        <v>1689.8666666666668</v>
      </c>
      <c r="H383" s="38">
        <v>1847.4666666666667</v>
      </c>
      <c r="I383" s="38">
        <v>1897.5333333333333</v>
      </c>
      <c r="J383" s="38">
        <v>1926.2666666666667</v>
      </c>
      <c r="K383" s="31">
        <v>1868.8</v>
      </c>
      <c r="L383" s="31">
        <v>1790</v>
      </c>
      <c r="M383" s="31">
        <v>10.410690000000001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427.1</v>
      </c>
      <c r="D384" s="38">
        <v>428.61666666666662</v>
      </c>
      <c r="E384" s="38">
        <v>424.73333333333323</v>
      </c>
      <c r="F384" s="38">
        <v>422.36666666666662</v>
      </c>
      <c r="G384" s="38">
        <v>418.48333333333323</v>
      </c>
      <c r="H384" s="38">
        <v>430.98333333333323</v>
      </c>
      <c r="I384" s="38">
        <v>434.86666666666656</v>
      </c>
      <c r="J384" s="38">
        <v>437.23333333333323</v>
      </c>
      <c r="K384" s="31">
        <v>432.5</v>
      </c>
      <c r="L384" s="31">
        <v>426.25</v>
      </c>
      <c r="M384" s="31">
        <v>9.9731799999999993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1233.1500000000001</v>
      </c>
      <c r="D385" s="38">
        <v>1243.05</v>
      </c>
      <c r="E385" s="38">
        <v>1218.3</v>
      </c>
      <c r="F385" s="38">
        <v>1203.45</v>
      </c>
      <c r="G385" s="38">
        <v>1178.7</v>
      </c>
      <c r="H385" s="38">
        <v>1257.8999999999999</v>
      </c>
      <c r="I385" s="38">
        <v>1282.6499999999999</v>
      </c>
      <c r="J385" s="38">
        <v>1297.4999999999998</v>
      </c>
      <c r="K385" s="31">
        <v>1267.8</v>
      </c>
      <c r="L385" s="31">
        <v>1228.2</v>
      </c>
      <c r="M385" s="31">
        <v>2.1522600000000001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189.5</v>
      </c>
      <c r="D386" s="38">
        <v>183.11666666666667</v>
      </c>
      <c r="E386" s="38">
        <v>174.48333333333335</v>
      </c>
      <c r="F386" s="38">
        <v>159.46666666666667</v>
      </c>
      <c r="G386" s="38">
        <v>150.83333333333334</v>
      </c>
      <c r="H386" s="38">
        <v>198.13333333333335</v>
      </c>
      <c r="I386" s="38">
        <v>206.76666666666668</v>
      </c>
      <c r="J386" s="38">
        <v>221.78333333333336</v>
      </c>
      <c r="K386" s="31">
        <v>191.75</v>
      </c>
      <c r="L386" s="31">
        <v>168.1</v>
      </c>
      <c r="M386" s="31">
        <v>2290.9383699999998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181.35</v>
      </c>
      <c r="D387" s="38">
        <v>182.08333333333334</v>
      </c>
      <c r="E387" s="38">
        <v>179.76666666666668</v>
      </c>
      <c r="F387" s="38">
        <v>178.18333333333334</v>
      </c>
      <c r="G387" s="38">
        <v>175.86666666666667</v>
      </c>
      <c r="H387" s="38">
        <v>183.66666666666669</v>
      </c>
      <c r="I387" s="38">
        <v>185.98333333333335</v>
      </c>
      <c r="J387" s="38">
        <v>187.56666666666669</v>
      </c>
      <c r="K387" s="31">
        <v>184.4</v>
      </c>
      <c r="L387" s="31">
        <v>180.5</v>
      </c>
      <c r="M387" s="31">
        <v>37.397309999999997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1025.1500000000001</v>
      </c>
      <c r="D388" s="38">
        <v>1032.2333333333333</v>
      </c>
      <c r="E388" s="38">
        <v>1006.4666666666667</v>
      </c>
      <c r="F388" s="38">
        <v>987.7833333333333</v>
      </c>
      <c r="G388" s="38">
        <v>962.01666666666665</v>
      </c>
      <c r="H388" s="38">
        <v>1050.9166666666667</v>
      </c>
      <c r="I388" s="38">
        <v>1076.6833333333336</v>
      </c>
      <c r="J388" s="38">
        <v>1095.3666666666668</v>
      </c>
      <c r="K388" s="31">
        <v>1058</v>
      </c>
      <c r="L388" s="31">
        <v>1013.55</v>
      </c>
      <c r="M388" s="31">
        <v>7.1300600000000003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522.70000000000005</v>
      </c>
      <c r="D389" s="38">
        <v>522.5</v>
      </c>
      <c r="E389" s="38">
        <v>520.20000000000005</v>
      </c>
      <c r="F389" s="38">
        <v>517.70000000000005</v>
      </c>
      <c r="G389" s="38">
        <v>515.40000000000009</v>
      </c>
      <c r="H389" s="38">
        <v>525</v>
      </c>
      <c r="I389" s="38">
        <v>527.29999999999995</v>
      </c>
      <c r="J389" s="38">
        <v>529.79999999999995</v>
      </c>
      <c r="K389" s="31">
        <v>524.79999999999995</v>
      </c>
      <c r="L389" s="31">
        <v>520</v>
      </c>
      <c r="M389" s="31">
        <v>4.6486900000000002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235.1</v>
      </c>
      <c r="D390" s="38">
        <v>236.1</v>
      </c>
      <c r="E390" s="38">
        <v>233.2</v>
      </c>
      <c r="F390" s="38">
        <v>231.29999999999998</v>
      </c>
      <c r="G390" s="38">
        <v>228.39999999999998</v>
      </c>
      <c r="H390" s="38">
        <v>238</v>
      </c>
      <c r="I390" s="38">
        <v>240.90000000000003</v>
      </c>
      <c r="J390" s="38">
        <v>242.8</v>
      </c>
      <c r="K390" s="31">
        <v>239</v>
      </c>
      <c r="L390" s="31">
        <v>234.2</v>
      </c>
      <c r="M390" s="31">
        <v>3.2729499999999998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132.80000000000001</v>
      </c>
      <c r="D391" s="38">
        <v>131.43333333333334</v>
      </c>
      <c r="E391" s="38">
        <v>127.86666666666667</v>
      </c>
      <c r="F391" s="38">
        <v>122.93333333333334</v>
      </c>
      <c r="G391" s="38">
        <v>119.36666666666667</v>
      </c>
      <c r="H391" s="38">
        <v>136.36666666666667</v>
      </c>
      <c r="I391" s="38">
        <v>139.93333333333334</v>
      </c>
      <c r="J391" s="38">
        <v>144.86666666666667</v>
      </c>
      <c r="K391" s="31">
        <v>135</v>
      </c>
      <c r="L391" s="31">
        <v>126.5</v>
      </c>
      <c r="M391" s="31">
        <v>158.84753000000001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2787.3</v>
      </c>
      <c r="D392" s="38">
        <v>2766.6166666666663</v>
      </c>
      <c r="E392" s="38">
        <v>2729.6333333333328</v>
      </c>
      <c r="F392" s="38">
        <v>2671.9666666666662</v>
      </c>
      <c r="G392" s="38">
        <v>2634.9833333333327</v>
      </c>
      <c r="H392" s="38">
        <v>2824.2833333333328</v>
      </c>
      <c r="I392" s="38">
        <v>2861.2666666666664</v>
      </c>
      <c r="J392" s="38">
        <v>2918.9333333333329</v>
      </c>
      <c r="K392" s="31">
        <v>2803.6</v>
      </c>
      <c r="L392" s="31">
        <v>2708.95</v>
      </c>
      <c r="M392" s="31">
        <v>0.31336000000000003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62.05</v>
      </c>
      <c r="D393" s="38">
        <v>62.699999999999996</v>
      </c>
      <c r="E393" s="38">
        <v>60.749999999999986</v>
      </c>
      <c r="F393" s="38">
        <v>59.449999999999989</v>
      </c>
      <c r="G393" s="38">
        <v>57.499999999999979</v>
      </c>
      <c r="H393" s="38">
        <v>63.999999999999993</v>
      </c>
      <c r="I393" s="38">
        <v>65.949999999999989</v>
      </c>
      <c r="J393" s="38">
        <v>67.25</v>
      </c>
      <c r="K393" s="31">
        <v>64.650000000000006</v>
      </c>
      <c r="L393" s="31">
        <v>61.4</v>
      </c>
      <c r="M393" s="31">
        <v>30.682700000000001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2091.3000000000002</v>
      </c>
      <c r="D394" s="38">
        <v>2098.2166666666667</v>
      </c>
      <c r="E394" s="38">
        <v>2066.5333333333333</v>
      </c>
      <c r="F394" s="38">
        <v>2041.7666666666664</v>
      </c>
      <c r="G394" s="38">
        <v>2010.083333333333</v>
      </c>
      <c r="H394" s="38">
        <v>2122.9833333333336</v>
      </c>
      <c r="I394" s="38">
        <v>2154.666666666667</v>
      </c>
      <c r="J394" s="38">
        <v>2179.4333333333338</v>
      </c>
      <c r="K394" s="31">
        <v>2129.9</v>
      </c>
      <c r="L394" s="31">
        <v>2073.4499999999998</v>
      </c>
      <c r="M394" s="31">
        <v>1.2610600000000001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232.7</v>
      </c>
      <c r="D395" s="38">
        <v>232.98333333333332</v>
      </c>
      <c r="E395" s="38">
        <v>230.11666666666665</v>
      </c>
      <c r="F395" s="38">
        <v>227.53333333333333</v>
      </c>
      <c r="G395" s="38">
        <v>224.66666666666666</v>
      </c>
      <c r="H395" s="38">
        <v>235.56666666666663</v>
      </c>
      <c r="I395" s="38">
        <v>238.43333333333331</v>
      </c>
      <c r="J395" s="38">
        <v>241.01666666666662</v>
      </c>
      <c r="K395" s="31">
        <v>235.85</v>
      </c>
      <c r="L395" s="31">
        <v>230.4</v>
      </c>
      <c r="M395" s="31">
        <v>97.31747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270.45</v>
      </c>
      <c r="D396" s="38">
        <v>274.73333333333335</v>
      </c>
      <c r="E396" s="38">
        <v>264.76666666666671</v>
      </c>
      <c r="F396" s="38">
        <v>259.08333333333337</v>
      </c>
      <c r="G396" s="38">
        <v>249.11666666666673</v>
      </c>
      <c r="H396" s="38">
        <v>280.41666666666669</v>
      </c>
      <c r="I396" s="38">
        <v>290.38333333333338</v>
      </c>
      <c r="J396" s="38">
        <v>296.06666666666666</v>
      </c>
      <c r="K396" s="31">
        <v>284.7</v>
      </c>
      <c r="L396" s="31">
        <v>269.05</v>
      </c>
      <c r="M396" s="31">
        <v>304.79843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165.2</v>
      </c>
      <c r="D397" s="38">
        <v>165.5</v>
      </c>
      <c r="E397" s="38">
        <v>162.6</v>
      </c>
      <c r="F397" s="38">
        <v>160</v>
      </c>
      <c r="G397" s="38">
        <v>157.1</v>
      </c>
      <c r="H397" s="38">
        <v>168.1</v>
      </c>
      <c r="I397" s="38">
        <v>170.99999999999997</v>
      </c>
      <c r="J397" s="38">
        <v>173.6</v>
      </c>
      <c r="K397" s="31">
        <v>168.4</v>
      </c>
      <c r="L397" s="31">
        <v>162.9</v>
      </c>
      <c r="M397" s="31">
        <v>27.541360000000001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921.45</v>
      </c>
      <c r="D398" s="38">
        <v>923.2166666666667</v>
      </c>
      <c r="E398" s="38">
        <v>917.48333333333335</v>
      </c>
      <c r="F398" s="38">
        <v>913.51666666666665</v>
      </c>
      <c r="G398" s="38">
        <v>907.7833333333333</v>
      </c>
      <c r="H398" s="38">
        <v>927.18333333333339</v>
      </c>
      <c r="I398" s="38">
        <v>932.91666666666674</v>
      </c>
      <c r="J398" s="38">
        <v>936.88333333333344</v>
      </c>
      <c r="K398" s="31">
        <v>928.95</v>
      </c>
      <c r="L398" s="31">
        <v>919.25</v>
      </c>
      <c r="M398" s="31">
        <v>1.08579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2474.6</v>
      </c>
      <c r="D399" s="38">
        <v>2467.8166666666666</v>
      </c>
      <c r="E399" s="38">
        <v>2458.7833333333333</v>
      </c>
      <c r="F399" s="38">
        <v>2442.9666666666667</v>
      </c>
      <c r="G399" s="38">
        <v>2433.9333333333334</v>
      </c>
      <c r="H399" s="38">
        <v>2483.6333333333332</v>
      </c>
      <c r="I399" s="38">
        <v>2492.6666666666661</v>
      </c>
      <c r="J399" s="38">
        <v>2508.4833333333331</v>
      </c>
      <c r="K399" s="31">
        <v>2476.85</v>
      </c>
      <c r="L399" s="31">
        <v>2452</v>
      </c>
      <c r="M399" s="31">
        <v>66.355369999999994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122.4</v>
      </c>
      <c r="D400" s="38">
        <v>122.88333333333333</v>
      </c>
      <c r="E400" s="38">
        <v>121.51666666666665</v>
      </c>
      <c r="F400" s="38">
        <v>120.63333333333333</v>
      </c>
      <c r="G400" s="38">
        <v>119.26666666666665</v>
      </c>
      <c r="H400" s="38">
        <v>123.76666666666665</v>
      </c>
      <c r="I400" s="38">
        <v>125.13333333333333</v>
      </c>
      <c r="J400" s="38">
        <v>126.01666666666665</v>
      </c>
      <c r="K400" s="31">
        <v>124.25</v>
      </c>
      <c r="L400" s="31">
        <v>122</v>
      </c>
      <c r="M400" s="31">
        <v>4.4778399999999996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770.8</v>
      </c>
      <c r="D401" s="38">
        <v>773.18333333333339</v>
      </c>
      <c r="E401" s="38">
        <v>765.11666666666679</v>
      </c>
      <c r="F401" s="38">
        <v>759.43333333333339</v>
      </c>
      <c r="G401" s="38">
        <v>751.36666666666679</v>
      </c>
      <c r="H401" s="38">
        <v>778.86666666666679</v>
      </c>
      <c r="I401" s="38">
        <v>786.93333333333339</v>
      </c>
      <c r="J401" s="38">
        <v>792.61666666666679</v>
      </c>
      <c r="K401" s="31">
        <v>781.25</v>
      </c>
      <c r="L401" s="31">
        <v>767.5</v>
      </c>
      <c r="M401" s="31">
        <v>1.9568700000000001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567.20000000000005</v>
      </c>
      <c r="D402" s="38">
        <v>568.73333333333335</v>
      </c>
      <c r="E402" s="38">
        <v>553.4666666666667</v>
      </c>
      <c r="F402" s="38">
        <v>539.73333333333335</v>
      </c>
      <c r="G402" s="38">
        <v>524.4666666666667</v>
      </c>
      <c r="H402" s="38">
        <v>582.4666666666667</v>
      </c>
      <c r="I402" s="38">
        <v>597.73333333333335</v>
      </c>
      <c r="J402" s="38">
        <v>611.4666666666667</v>
      </c>
      <c r="K402" s="31">
        <v>584</v>
      </c>
      <c r="L402" s="31">
        <v>555</v>
      </c>
      <c r="M402" s="31">
        <v>72.278790000000001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857.2</v>
      </c>
      <c r="D403" s="38">
        <v>858.0333333333333</v>
      </c>
      <c r="E403" s="38">
        <v>849.16666666666663</v>
      </c>
      <c r="F403" s="38">
        <v>841.13333333333333</v>
      </c>
      <c r="G403" s="38">
        <v>832.26666666666665</v>
      </c>
      <c r="H403" s="38">
        <v>866.06666666666661</v>
      </c>
      <c r="I403" s="38">
        <v>874.93333333333339</v>
      </c>
      <c r="J403" s="38">
        <v>882.96666666666658</v>
      </c>
      <c r="K403" s="31">
        <v>866.9</v>
      </c>
      <c r="L403" s="31">
        <v>850</v>
      </c>
      <c r="M403" s="31">
        <v>0.46073999999999998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1590.8</v>
      </c>
      <c r="D404" s="38">
        <v>1590.2166666666665</v>
      </c>
      <c r="E404" s="38">
        <v>1565.583333333333</v>
      </c>
      <c r="F404" s="38">
        <v>1540.3666666666666</v>
      </c>
      <c r="G404" s="38">
        <v>1515.7333333333331</v>
      </c>
      <c r="H404" s="38">
        <v>1615.4333333333329</v>
      </c>
      <c r="I404" s="38">
        <v>1640.0666666666666</v>
      </c>
      <c r="J404" s="38">
        <v>1665.2833333333328</v>
      </c>
      <c r="K404" s="31">
        <v>1614.85</v>
      </c>
      <c r="L404" s="31">
        <v>1565</v>
      </c>
      <c r="M404" s="31">
        <v>5.7214700000000001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101.1</v>
      </c>
      <c r="D405" s="38">
        <v>100.78333333333335</v>
      </c>
      <c r="E405" s="38">
        <v>100.16666666666669</v>
      </c>
      <c r="F405" s="38">
        <v>99.233333333333334</v>
      </c>
      <c r="G405" s="38">
        <v>98.616666666666674</v>
      </c>
      <c r="H405" s="38">
        <v>101.7166666666667</v>
      </c>
      <c r="I405" s="38">
        <v>102.33333333333334</v>
      </c>
      <c r="J405" s="38">
        <v>103.26666666666671</v>
      </c>
      <c r="K405" s="31">
        <v>101.4</v>
      </c>
      <c r="L405" s="31">
        <v>99.85</v>
      </c>
      <c r="M405" s="31">
        <v>111.07778999999999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7105.2</v>
      </c>
      <c r="D406" s="38">
        <v>7119.4333333333334</v>
      </c>
      <c r="E406" s="38">
        <v>7075.7666666666664</v>
      </c>
      <c r="F406" s="38">
        <v>7046.333333333333</v>
      </c>
      <c r="G406" s="38">
        <v>7002.6666666666661</v>
      </c>
      <c r="H406" s="38">
        <v>7148.8666666666668</v>
      </c>
      <c r="I406" s="38">
        <v>7192.5333333333328</v>
      </c>
      <c r="J406" s="38">
        <v>7221.9666666666672</v>
      </c>
      <c r="K406" s="31">
        <v>7163.1</v>
      </c>
      <c r="L406" s="31">
        <v>7090</v>
      </c>
      <c r="M406" s="31">
        <v>5.9610000000000003E-2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1521.05</v>
      </c>
      <c r="D407" s="38">
        <v>1534.5999999999997</v>
      </c>
      <c r="E407" s="38">
        <v>1501.3499999999995</v>
      </c>
      <c r="F407" s="38">
        <v>1481.6499999999999</v>
      </c>
      <c r="G407" s="38">
        <v>1448.3999999999996</v>
      </c>
      <c r="H407" s="38">
        <v>1554.2999999999993</v>
      </c>
      <c r="I407" s="38">
        <v>1587.5499999999997</v>
      </c>
      <c r="J407" s="38">
        <v>1607.2499999999991</v>
      </c>
      <c r="K407" s="31">
        <v>1567.85</v>
      </c>
      <c r="L407" s="31">
        <v>1514.9</v>
      </c>
      <c r="M407" s="31">
        <v>1.85063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851</v>
      </c>
      <c r="D408" s="38">
        <v>849.15</v>
      </c>
      <c r="E408" s="38">
        <v>843.34999999999991</v>
      </c>
      <c r="F408" s="38">
        <v>835.69999999999993</v>
      </c>
      <c r="G408" s="38">
        <v>829.89999999999986</v>
      </c>
      <c r="H408" s="38">
        <v>856.8</v>
      </c>
      <c r="I408" s="38">
        <v>862.59999999999991</v>
      </c>
      <c r="J408" s="38">
        <v>870.25</v>
      </c>
      <c r="K408" s="31">
        <v>854.95</v>
      </c>
      <c r="L408" s="31">
        <v>841.5</v>
      </c>
      <c r="M408" s="31">
        <v>13.047700000000001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1350.15</v>
      </c>
      <c r="D409" s="38">
        <v>1348</v>
      </c>
      <c r="E409" s="38">
        <v>1339.15</v>
      </c>
      <c r="F409" s="38">
        <v>1328.15</v>
      </c>
      <c r="G409" s="38">
        <v>1319.3000000000002</v>
      </c>
      <c r="H409" s="38">
        <v>1359</v>
      </c>
      <c r="I409" s="38">
        <v>1367.85</v>
      </c>
      <c r="J409" s="38">
        <v>1378.85</v>
      </c>
      <c r="K409" s="31">
        <v>1356.85</v>
      </c>
      <c r="L409" s="31">
        <v>1337</v>
      </c>
      <c r="M409" s="31">
        <v>8.4403400000000008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3687.4</v>
      </c>
      <c r="D410" s="38">
        <v>3665.4666666666667</v>
      </c>
      <c r="E410" s="38">
        <v>3611.9333333333334</v>
      </c>
      <c r="F410" s="38">
        <v>3536.4666666666667</v>
      </c>
      <c r="G410" s="38">
        <v>3482.9333333333334</v>
      </c>
      <c r="H410" s="38">
        <v>3740.9333333333334</v>
      </c>
      <c r="I410" s="38">
        <v>3794.4666666666672</v>
      </c>
      <c r="J410" s="38">
        <v>3869.9333333333334</v>
      </c>
      <c r="K410" s="31">
        <v>3719</v>
      </c>
      <c r="L410" s="31">
        <v>3590</v>
      </c>
      <c r="M410" s="31">
        <v>2.286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453.15</v>
      </c>
      <c r="D411" s="38">
        <v>455.95</v>
      </c>
      <c r="E411" s="38">
        <v>449.04999999999995</v>
      </c>
      <c r="F411" s="38">
        <v>444.95</v>
      </c>
      <c r="G411" s="38">
        <v>438.04999999999995</v>
      </c>
      <c r="H411" s="38">
        <v>460.04999999999995</v>
      </c>
      <c r="I411" s="38">
        <v>466.94999999999993</v>
      </c>
      <c r="J411" s="38">
        <v>471.04999999999995</v>
      </c>
      <c r="K411" s="31">
        <v>462.85</v>
      </c>
      <c r="L411" s="31">
        <v>451.85</v>
      </c>
      <c r="M411" s="31">
        <v>0.97572999999999999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716.65</v>
      </c>
      <c r="D412" s="38">
        <v>717.9</v>
      </c>
      <c r="E412" s="38">
        <v>713.75</v>
      </c>
      <c r="F412" s="38">
        <v>710.85</v>
      </c>
      <c r="G412" s="38">
        <v>706.7</v>
      </c>
      <c r="H412" s="38">
        <v>720.8</v>
      </c>
      <c r="I412" s="38">
        <v>724.94999999999982</v>
      </c>
      <c r="J412" s="38">
        <v>727.84999999999991</v>
      </c>
      <c r="K412" s="31">
        <v>722.05</v>
      </c>
      <c r="L412" s="31">
        <v>715</v>
      </c>
      <c r="M412" s="31">
        <v>0.71326999999999996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25797.4</v>
      </c>
      <c r="D413" s="38">
        <v>25853.883333333331</v>
      </c>
      <c r="E413" s="38">
        <v>25653.516666666663</v>
      </c>
      <c r="F413" s="38">
        <v>25509.633333333331</v>
      </c>
      <c r="G413" s="38">
        <v>25309.266666666663</v>
      </c>
      <c r="H413" s="38">
        <v>25997.766666666663</v>
      </c>
      <c r="I413" s="38">
        <v>26198.133333333331</v>
      </c>
      <c r="J413" s="38">
        <v>26342.016666666663</v>
      </c>
      <c r="K413" s="31">
        <v>26054.25</v>
      </c>
      <c r="L413" s="31">
        <v>25710</v>
      </c>
      <c r="M413" s="31">
        <v>0.2082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54.5</v>
      </c>
      <c r="D414" s="38">
        <v>54.800000000000004</v>
      </c>
      <c r="E414" s="38">
        <v>53.800000000000011</v>
      </c>
      <c r="F414" s="38">
        <v>53.100000000000009</v>
      </c>
      <c r="G414" s="38">
        <v>52.100000000000016</v>
      </c>
      <c r="H414" s="38">
        <v>55.500000000000007</v>
      </c>
      <c r="I414" s="38">
        <v>56.499999999999993</v>
      </c>
      <c r="J414" s="38">
        <v>57.2</v>
      </c>
      <c r="K414" s="31">
        <v>55.8</v>
      </c>
      <c r="L414" s="31">
        <v>54.1</v>
      </c>
      <c r="M414" s="31">
        <v>418.74178000000001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1957.2</v>
      </c>
      <c r="D415" s="38">
        <v>1955.7166666666665</v>
      </c>
      <c r="E415" s="38">
        <v>1939.633333333333</v>
      </c>
      <c r="F415" s="38">
        <v>1922.0666666666666</v>
      </c>
      <c r="G415" s="38">
        <v>1905.9833333333331</v>
      </c>
      <c r="H415" s="38">
        <v>1973.2833333333328</v>
      </c>
      <c r="I415" s="38">
        <v>1989.3666666666663</v>
      </c>
      <c r="J415" s="38">
        <v>2006.9333333333327</v>
      </c>
      <c r="K415" s="31">
        <v>1971.8</v>
      </c>
      <c r="L415" s="31">
        <v>1938.15</v>
      </c>
      <c r="M415" s="31">
        <v>13.13092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451.25</v>
      </c>
      <c r="D416" s="38">
        <v>449.18333333333339</v>
      </c>
      <c r="E416" s="38">
        <v>438.6666666666668</v>
      </c>
      <c r="F416" s="38">
        <v>426.08333333333343</v>
      </c>
      <c r="G416" s="38">
        <v>415.56666666666683</v>
      </c>
      <c r="H416" s="38">
        <v>461.76666666666677</v>
      </c>
      <c r="I416" s="38">
        <v>472.28333333333342</v>
      </c>
      <c r="J416" s="38">
        <v>484.86666666666673</v>
      </c>
      <c r="K416" s="31">
        <v>459.7</v>
      </c>
      <c r="L416" s="31">
        <v>436.6</v>
      </c>
      <c r="M416" s="31">
        <v>39.315890000000003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3954.75</v>
      </c>
      <c r="D417" s="38">
        <v>3963.2333333333336</v>
      </c>
      <c r="E417" s="38">
        <v>3926.5666666666671</v>
      </c>
      <c r="F417" s="38">
        <v>3898.3833333333337</v>
      </c>
      <c r="G417" s="38">
        <v>3861.7166666666672</v>
      </c>
      <c r="H417" s="38">
        <v>3991.416666666667</v>
      </c>
      <c r="I417" s="38">
        <v>4028.083333333333</v>
      </c>
      <c r="J417" s="38">
        <v>4056.2666666666669</v>
      </c>
      <c r="K417" s="31">
        <v>3999.9</v>
      </c>
      <c r="L417" s="31">
        <v>3935.05</v>
      </c>
      <c r="M417" s="31">
        <v>3.1157499999999998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76.8</v>
      </c>
      <c r="D418" s="38">
        <v>73.3</v>
      </c>
      <c r="E418" s="38">
        <v>69.8</v>
      </c>
      <c r="F418" s="38">
        <v>62.8</v>
      </c>
      <c r="G418" s="38">
        <v>59.3</v>
      </c>
      <c r="H418" s="38">
        <v>80.3</v>
      </c>
      <c r="I418" s="38">
        <v>83.8</v>
      </c>
      <c r="J418" s="38">
        <v>90.8</v>
      </c>
      <c r="K418" s="31">
        <v>76.8</v>
      </c>
      <c r="L418" s="31">
        <v>66.3</v>
      </c>
      <c r="M418" s="31">
        <v>1588.27225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5397.95</v>
      </c>
      <c r="D419" s="38">
        <v>5363.9333333333334</v>
      </c>
      <c r="E419" s="38">
        <v>5313.8666666666668</v>
      </c>
      <c r="F419" s="38">
        <v>5229.7833333333338</v>
      </c>
      <c r="G419" s="38">
        <v>5179.7166666666672</v>
      </c>
      <c r="H419" s="38">
        <v>5448.0166666666664</v>
      </c>
      <c r="I419" s="38">
        <v>5498.0833333333339</v>
      </c>
      <c r="J419" s="38">
        <v>5582.1666666666661</v>
      </c>
      <c r="K419" s="31">
        <v>5414</v>
      </c>
      <c r="L419" s="31">
        <v>5279.85</v>
      </c>
      <c r="M419" s="31">
        <v>0.42248999999999998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681.25</v>
      </c>
      <c r="D420" s="38">
        <v>689.4666666666667</v>
      </c>
      <c r="E420" s="38">
        <v>669.63333333333344</v>
      </c>
      <c r="F420" s="38">
        <v>658.01666666666677</v>
      </c>
      <c r="G420" s="38">
        <v>638.18333333333351</v>
      </c>
      <c r="H420" s="38">
        <v>701.08333333333337</v>
      </c>
      <c r="I420" s="38">
        <v>720.91666666666663</v>
      </c>
      <c r="J420" s="38">
        <v>732.5333333333333</v>
      </c>
      <c r="K420" s="31">
        <v>709.3</v>
      </c>
      <c r="L420" s="31">
        <v>677.85</v>
      </c>
      <c r="M420" s="31">
        <v>12.400779999999999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4672.95</v>
      </c>
      <c r="D421" s="38">
        <v>4666.3166666666666</v>
      </c>
      <c r="E421" s="38">
        <v>4592.6833333333334</v>
      </c>
      <c r="F421" s="38">
        <v>4512.416666666667</v>
      </c>
      <c r="G421" s="38">
        <v>4438.7833333333338</v>
      </c>
      <c r="H421" s="38">
        <v>4746.583333333333</v>
      </c>
      <c r="I421" s="38">
        <v>4820.2166666666662</v>
      </c>
      <c r="J421" s="38">
        <v>4900.4833333333327</v>
      </c>
      <c r="K421" s="31">
        <v>4739.95</v>
      </c>
      <c r="L421" s="31">
        <v>4586.05</v>
      </c>
      <c r="M421" s="31">
        <v>0.42082999999999998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605.29999999999995</v>
      </c>
      <c r="D422" s="38">
        <v>600.25</v>
      </c>
      <c r="E422" s="38">
        <v>592.5</v>
      </c>
      <c r="F422" s="38">
        <v>579.70000000000005</v>
      </c>
      <c r="G422" s="38">
        <v>571.95000000000005</v>
      </c>
      <c r="H422" s="38">
        <v>613.04999999999995</v>
      </c>
      <c r="I422" s="38">
        <v>620.79999999999995</v>
      </c>
      <c r="J422" s="38">
        <v>633.59999999999991</v>
      </c>
      <c r="K422" s="31">
        <v>608</v>
      </c>
      <c r="L422" s="31">
        <v>587.45000000000005</v>
      </c>
      <c r="M422" s="31">
        <v>16.457270000000001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1126</v>
      </c>
      <c r="D423" s="38">
        <v>1127.7333333333333</v>
      </c>
      <c r="E423" s="38">
        <v>1106.5666666666666</v>
      </c>
      <c r="F423" s="38">
        <v>1087.1333333333332</v>
      </c>
      <c r="G423" s="38">
        <v>1065.9666666666665</v>
      </c>
      <c r="H423" s="38">
        <v>1147.1666666666667</v>
      </c>
      <c r="I423" s="38">
        <v>1168.3333333333333</v>
      </c>
      <c r="J423" s="38">
        <v>1187.7666666666669</v>
      </c>
      <c r="K423" s="31">
        <v>1148.9000000000001</v>
      </c>
      <c r="L423" s="31">
        <v>1108.3</v>
      </c>
      <c r="M423" s="31">
        <v>3.4630200000000002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2436.8000000000002</v>
      </c>
      <c r="D424" s="38">
        <v>2440.4333333333334</v>
      </c>
      <c r="E424" s="38">
        <v>2421.916666666667</v>
      </c>
      <c r="F424" s="38">
        <v>2407.0333333333338</v>
      </c>
      <c r="G424" s="38">
        <v>2388.5166666666673</v>
      </c>
      <c r="H424" s="38">
        <v>2455.3166666666666</v>
      </c>
      <c r="I424" s="38">
        <v>2473.833333333333</v>
      </c>
      <c r="J424" s="38">
        <v>2488.7166666666662</v>
      </c>
      <c r="K424" s="31">
        <v>2458.9499999999998</v>
      </c>
      <c r="L424" s="31">
        <v>2425.5500000000002</v>
      </c>
      <c r="M424" s="31">
        <v>2.5672100000000002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654.85</v>
      </c>
      <c r="D425" s="38">
        <v>660.2833333333333</v>
      </c>
      <c r="E425" s="38">
        <v>645.56666666666661</v>
      </c>
      <c r="F425" s="38">
        <v>636.2833333333333</v>
      </c>
      <c r="G425" s="38">
        <v>621.56666666666661</v>
      </c>
      <c r="H425" s="38">
        <v>669.56666666666661</v>
      </c>
      <c r="I425" s="38">
        <v>684.2833333333333</v>
      </c>
      <c r="J425" s="38">
        <v>693.56666666666661</v>
      </c>
      <c r="K425" s="31">
        <v>675</v>
      </c>
      <c r="L425" s="31">
        <v>651</v>
      </c>
      <c r="M425" s="31">
        <v>3.3287399999999998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591.70000000000005</v>
      </c>
      <c r="D426" s="38">
        <v>589.7833333333333</v>
      </c>
      <c r="E426" s="38">
        <v>587.26666666666665</v>
      </c>
      <c r="F426" s="38">
        <v>582.83333333333337</v>
      </c>
      <c r="G426" s="38">
        <v>580.31666666666672</v>
      </c>
      <c r="H426" s="38">
        <v>594.21666666666658</v>
      </c>
      <c r="I426" s="38">
        <v>596.73333333333323</v>
      </c>
      <c r="J426" s="38">
        <v>601.16666666666652</v>
      </c>
      <c r="K426" s="31">
        <v>592.29999999999995</v>
      </c>
      <c r="L426" s="31">
        <v>585.35</v>
      </c>
      <c r="M426" s="31">
        <v>109.46134000000001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99.95</v>
      </c>
      <c r="D427" s="38">
        <v>99.783333333333346</v>
      </c>
      <c r="E427" s="38">
        <v>98.966666666666697</v>
      </c>
      <c r="F427" s="38">
        <v>97.983333333333348</v>
      </c>
      <c r="G427" s="38">
        <v>97.1666666666667</v>
      </c>
      <c r="H427" s="38">
        <v>100.76666666666669</v>
      </c>
      <c r="I427" s="38">
        <v>101.58333333333333</v>
      </c>
      <c r="J427" s="38">
        <v>102.56666666666669</v>
      </c>
      <c r="K427" s="31">
        <v>100.6</v>
      </c>
      <c r="L427" s="31">
        <v>98.8</v>
      </c>
      <c r="M427" s="31">
        <v>160.85094000000001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388.4</v>
      </c>
      <c r="D428" s="38">
        <v>383.26666666666665</v>
      </c>
      <c r="E428" s="38">
        <v>378.13333333333333</v>
      </c>
      <c r="F428" s="38">
        <v>367.86666666666667</v>
      </c>
      <c r="G428" s="38">
        <v>362.73333333333335</v>
      </c>
      <c r="H428" s="38">
        <v>393.5333333333333</v>
      </c>
      <c r="I428" s="38">
        <v>398.66666666666663</v>
      </c>
      <c r="J428" s="38">
        <v>408.93333333333328</v>
      </c>
      <c r="K428" s="31">
        <v>388.4</v>
      </c>
      <c r="L428" s="31">
        <v>373</v>
      </c>
      <c r="M428" s="31">
        <v>4.9474099999999996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175.65</v>
      </c>
      <c r="D429" s="38">
        <v>175.4</v>
      </c>
      <c r="E429" s="38">
        <v>171.75</v>
      </c>
      <c r="F429" s="38">
        <v>167.85</v>
      </c>
      <c r="G429" s="38">
        <v>164.2</v>
      </c>
      <c r="H429" s="38">
        <v>179.3</v>
      </c>
      <c r="I429" s="38">
        <v>182.95000000000005</v>
      </c>
      <c r="J429" s="38">
        <v>186.85000000000002</v>
      </c>
      <c r="K429" s="31">
        <v>179.05</v>
      </c>
      <c r="L429" s="31">
        <v>171.5</v>
      </c>
      <c r="M429" s="31">
        <v>55.5655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446.45</v>
      </c>
      <c r="D430" s="38">
        <v>446.15000000000003</v>
      </c>
      <c r="E430" s="38">
        <v>442.30000000000007</v>
      </c>
      <c r="F430" s="38">
        <v>438.15000000000003</v>
      </c>
      <c r="G430" s="38">
        <v>434.30000000000007</v>
      </c>
      <c r="H430" s="38">
        <v>450.30000000000007</v>
      </c>
      <c r="I430" s="38">
        <v>454.15000000000009</v>
      </c>
      <c r="J430" s="38">
        <v>458.30000000000007</v>
      </c>
      <c r="K430" s="31">
        <v>450</v>
      </c>
      <c r="L430" s="31">
        <v>442</v>
      </c>
      <c r="M430" s="31">
        <v>3.67178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253.45</v>
      </c>
      <c r="D431" s="38">
        <v>254.7833333333333</v>
      </c>
      <c r="E431" s="38">
        <v>250.71666666666658</v>
      </c>
      <c r="F431" s="38">
        <v>247.98333333333329</v>
      </c>
      <c r="G431" s="38">
        <v>243.91666666666657</v>
      </c>
      <c r="H431" s="38">
        <v>257.51666666666659</v>
      </c>
      <c r="I431" s="38">
        <v>261.58333333333331</v>
      </c>
      <c r="J431" s="38">
        <v>264.31666666666661</v>
      </c>
      <c r="K431" s="31">
        <v>258.85000000000002</v>
      </c>
      <c r="L431" s="31">
        <v>252.05</v>
      </c>
      <c r="M431" s="31">
        <v>4.7824200000000001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1136.9000000000001</v>
      </c>
      <c r="D432" s="38">
        <v>1134.2</v>
      </c>
      <c r="E432" s="38">
        <v>1128.4000000000001</v>
      </c>
      <c r="F432" s="38">
        <v>1119.9000000000001</v>
      </c>
      <c r="G432" s="38">
        <v>1114.1000000000001</v>
      </c>
      <c r="H432" s="38">
        <v>1142.7</v>
      </c>
      <c r="I432" s="38">
        <v>1148.4999999999998</v>
      </c>
      <c r="J432" s="38">
        <v>1157</v>
      </c>
      <c r="K432" s="31">
        <v>1140</v>
      </c>
      <c r="L432" s="31">
        <v>1125.7</v>
      </c>
      <c r="M432" s="31">
        <v>20.32253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615.20000000000005</v>
      </c>
      <c r="D433" s="38">
        <v>618.45000000000005</v>
      </c>
      <c r="E433" s="38">
        <v>609.80000000000007</v>
      </c>
      <c r="F433" s="38">
        <v>604.4</v>
      </c>
      <c r="G433" s="38">
        <v>595.75</v>
      </c>
      <c r="H433" s="38">
        <v>623.85000000000014</v>
      </c>
      <c r="I433" s="38">
        <v>632.50000000000023</v>
      </c>
      <c r="J433" s="38">
        <v>637.9000000000002</v>
      </c>
      <c r="K433" s="31">
        <v>627.1</v>
      </c>
      <c r="L433" s="31">
        <v>613.04999999999995</v>
      </c>
      <c r="M433" s="31">
        <v>8.4302200000000003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2659.2</v>
      </c>
      <c r="D434" s="38">
        <v>2655.5333333333333</v>
      </c>
      <c r="E434" s="38">
        <v>2623.1166666666668</v>
      </c>
      <c r="F434" s="38">
        <v>2587.0333333333333</v>
      </c>
      <c r="G434" s="38">
        <v>2554.6166666666668</v>
      </c>
      <c r="H434" s="38">
        <v>2691.6166666666668</v>
      </c>
      <c r="I434" s="38">
        <v>2724.0333333333338</v>
      </c>
      <c r="J434" s="38">
        <v>2760.1166666666668</v>
      </c>
      <c r="K434" s="31">
        <v>2687.95</v>
      </c>
      <c r="L434" s="31">
        <v>2619.4499999999998</v>
      </c>
      <c r="M434" s="31">
        <v>1.6212800000000001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1279.2</v>
      </c>
      <c r="D435" s="38">
        <v>1283.45</v>
      </c>
      <c r="E435" s="38">
        <v>1270.75</v>
      </c>
      <c r="F435" s="38">
        <v>1262.3</v>
      </c>
      <c r="G435" s="38">
        <v>1249.5999999999999</v>
      </c>
      <c r="H435" s="38">
        <v>1291.9000000000001</v>
      </c>
      <c r="I435" s="38">
        <v>1304.6000000000004</v>
      </c>
      <c r="J435" s="38">
        <v>1313.0500000000002</v>
      </c>
      <c r="K435" s="31">
        <v>1296.1500000000001</v>
      </c>
      <c r="L435" s="31">
        <v>1275</v>
      </c>
      <c r="M435" s="31">
        <v>0.54032000000000002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405.95</v>
      </c>
      <c r="D436" s="38">
        <v>405.15000000000003</v>
      </c>
      <c r="E436" s="38">
        <v>401.50000000000006</v>
      </c>
      <c r="F436" s="38">
        <v>397.05</v>
      </c>
      <c r="G436" s="38">
        <v>393.40000000000003</v>
      </c>
      <c r="H436" s="38">
        <v>409.60000000000008</v>
      </c>
      <c r="I436" s="38">
        <v>413.25000000000006</v>
      </c>
      <c r="J436" s="38">
        <v>417.7000000000001</v>
      </c>
      <c r="K436" s="31">
        <v>408.8</v>
      </c>
      <c r="L436" s="31">
        <v>400.7</v>
      </c>
      <c r="M436" s="31">
        <v>8.3147900000000003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422.45</v>
      </c>
      <c r="D437" s="38">
        <v>423.90000000000003</v>
      </c>
      <c r="E437" s="38">
        <v>418.60000000000008</v>
      </c>
      <c r="F437" s="38">
        <v>414.75000000000006</v>
      </c>
      <c r="G437" s="38">
        <v>409.4500000000001</v>
      </c>
      <c r="H437" s="38">
        <v>427.75000000000006</v>
      </c>
      <c r="I437" s="38">
        <v>433.05</v>
      </c>
      <c r="J437" s="38">
        <v>436.90000000000003</v>
      </c>
      <c r="K437" s="31">
        <v>429.2</v>
      </c>
      <c r="L437" s="31">
        <v>420.05</v>
      </c>
      <c r="M437" s="31">
        <v>1.05128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4585.3500000000004</v>
      </c>
      <c r="D438" s="38">
        <v>4597.7333333333336</v>
      </c>
      <c r="E438" s="38">
        <v>4560.6166666666668</v>
      </c>
      <c r="F438" s="38">
        <v>4535.8833333333332</v>
      </c>
      <c r="G438" s="38">
        <v>4498.7666666666664</v>
      </c>
      <c r="H438" s="38">
        <v>4622.4666666666672</v>
      </c>
      <c r="I438" s="38">
        <v>4659.5833333333339</v>
      </c>
      <c r="J438" s="38">
        <v>4684.3166666666675</v>
      </c>
      <c r="K438" s="31">
        <v>4634.8500000000004</v>
      </c>
      <c r="L438" s="31">
        <v>4573</v>
      </c>
      <c r="M438" s="31">
        <v>1.0055499999999999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518.1</v>
      </c>
      <c r="D439" s="38">
        <v>517.23333333333346</v>
      </c>
      <c r="E439" s="38">
        <v>514.51666666666688</v>
      </c>
      <c r="F439" s="38">
        <v>510.93333333333339</v>
      </c>
      <c r="G439" s="38">
        <v>508.21666666666681</v>
      </c>
      <c r="H439" s="38">
        <v>520.81666666666695</v>
      </c>
      <c r="I439" s="38">
        <v>523.53333333333342</v>
      </c>
      <c r="J439" s="38">
        <v>527.11666666666702</v>
      </c>
      <c r="K439" s="31">
        <v>519.95000000000005</v>
      </c>
      <c r="L439" s="31">
        <v>513.65</v>
      </c>
      <c r="M439" s="31">
        <v>2.8475100000000002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24</v>
      </c>
      <c r="D440" s="38">
        <v>24.05</v>
      </c>
      <c r="E440" s="38">
        <v>23.700000000000003</v>
      </c>
      <c r="F440" s="38">
        <v>23.400000000000002</v>
      </c>
      <c r="G440" s="38">
        <v>23.050000000000004</v>
      </c>
      <c r="H440" s="38">
        <v>24.35</v>
      </c>
      <c r="I440" s="38">
        <v>24.700000000000003</v>
      </c>
      <c r="J440" s="38">
        <v>25</v>
      </c>
      <c r="K440" s="31">
        <v>24.4</v>
      </c>
      <c r="L440" s="31">
        <v>23.75</v>
      </c>
      <c r="M440" s="31">
        <v>933.44063000000006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303.10000000000002</v>
      </c>
      <c r="D441" s="38">
        <v>304.31666666666666</v>
      </c>
      <c r="E441" s="38">
        <v>300.83333333333331</v>
      </c>
      <c r="F441" s="38">
        <v>298.56666666666666</v>
      </c>
      <c r="G441" s="38">
        <v>295.08333333333331</v>
      </c>
      <c r="H441" s="38">
        <v>306.58333333333331</v>
      </c>
      <c r="I441" s="38">
        <v>310.06666666666666</v>
      </c>
      <c r="J441" s="38">
        <v>312.33333333333331</v>
      </c>
      <c r="K441" s="31">
        <v>307.8</v>
      </c>
      <c r="L441" s="31">
        <v>302.05</v>
      </c>
      <c r="M441" s="31">
        <v>7.38056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838.45</v>
      </c>
      <c r="D442" s="38">
        <v>840.31666666666661</v>
      </c>
      <c r="E442" s="38">
        <v>832.63333333333321</v>
      </c>
      <c r="F442" s="38">
        <v>826.81666666666661</v>
      </c>
      <c r="G442" s="38">
        <v>819.13333333333321</v>
      </c>
      <c r="H442" s="38">
        <v>846.13333333333321</v>
      </c>
      <c r="I442" s="38">
        <v>853.81666666666661</v>
      </c>
      <c r="J442" s="38">
        <v>859.63333333333321</v>
      </c>
      <c r="K442" s="31">
        <v>848</v>
      </c>
      <c r="L442" s="31">
        <v>834.5</v>
      </c>
      <c r="M442" s="31">
        <v>6.01471</v>
      </c>
      <c r="N442" s="1"/>
      <c r="O442" s="1"/>
    </row>
    <row r="443" spans="1:15" ht="12.75" customHeight="1">
      <c r="A443" s="33">
        <v>433</v>
      </c>
      <c r="B443" s="58" t="s">
        <v>862</v>
      </c>
      <c r="C443" s="31">
        <v>591</v>
      </c>
      <c r="D443" s="38">
        <v>597.25</v>
      </c>
      <c r="E443" s="38">
        <v>583.15</v>
      </c>
      <c r="F443" s="38">
        <v>575.29999999999995</v>
      </c>
      <c r="G443" s="38">
        <v>561.19999999999993</v>
      </c>
      <c r="H443" s="38">
        <v>605.1</v>
      </c>
      <c r="I443" s="38">
        <v>619.19999999999993</v>
      </c>
      <c r="J443" s="38">
        <v>627.05000000000007</v>
      </c>
      <c r="K443" s="31">
        <v>611.35</v>
      </c>
      <c r="L443" s="31">
        <v>589.4</v>
      </c>
      <c r="M443" s="31">
        <v>3.4315500000000001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1026.75</v>
      </c>
      <c r="D444" s="38">
        <v>1034.0833333333333</v>
      </c>
      <c r="E444" s="38">
        <v>1015.1666666666665</v>
      </c>
      <c r="F444" s="38">
        <v>1003.5833333333333</v>
      </c>
      <c r="G444" s="38">
        <v>984.66666666666652</v>
      </c>
      <c r="H444" s="38">
        <v>1045.6666666666665</v>
      </c>
      <c r="I444" s="38">
        <v>1064.583333333333</v>
      </c>
      <c r="J444" s="38">
        <v>1076.1666666666665</v>
      </c>
      <c r="K444" s="31">
        <v>1053</v>
      </c>
      <c r="L444" s="31">
        <v>1022.5</v>
      </c>
      <c r="M444" s="31">
        <v>3.76431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1085.9000000000001</v>
      </c>
      <c r="D445" s="38">
        <v>1088</v>
      </c>
      <c r="E445" s="38">
        <v>1078</v>
      </c>
      <c r="F445" s="38">
        <v>1070.0999999999999</v>
      </c>
      <c r="G445" s="38">
        <v>1060.0999999999999</v>
      </c>
      <c r="H445" s="38">
        <v>1095.9000000000001</v>
      </c>
      <c r="I445" s="38">
        <v>1105.9000000000001</v>
      </c>
      <c r="J445" s="38">
        <v>1113.8000000000002</v>
      </c>
      <c r="K445" s="31">
        <v>1098</v>
      </c>
      <c r="L445" s="31">
        <v>1080.0999999999999</v>
      </c>
      <c r="M445" s="31">
        <v>5.1123700000000003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1932.75</v>
      </c>
      <c r="D446" s="38">
        <v>1932.05</v>
      </c>
      <c r="E446" s="38">
        <v>1906.75</v>
      </c>
      <c r="F446" s="38">
        <v>1880.75</v>
      </c>
      <c r="G446" s="38">
        <v>1855.45</v>
      </c>
      <c r="H446" s="38">
        <v>1958.05</v>
      </c>
      <c r="I446" s="38">
        <v>1983.3499999999997</v>
      </c>
      <c r="J446" s="38">
        <v>2009.35</v>
      </c>
      <c r="K446" s="31">
        <v>1957.35</v>
      </c>
      <c r="L446" s="31">
        <v>1906.05</v>
      </c>
      <c r="M446" s="31">
        <v>15.58699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3480.65</v>
      </c>
      <c r="D447" s="38">
        <v>3470.4500000000003</v>
      </c>
      <c r="E447" s="38">
        <v>3455.2000000000007</v>
      </c>
      <c r="F447" s="38">
        <v>3429.7500000000005</v>
      </c>
      <c r="G447" s="38">
        <v>3414.5000000000009</v>
      </c>
      <c r="H447" s="38">
        <v>3495.9000000000005</v>
      </c>
      <c r="I447" s="38">
        <v>3511.1499999999996</v>
      </c>
      <c r="J447" s="38">
        <v>3536.6000000000004</v>
      </c>
      <c r="K447" s="31">
        <v>3485.7</v>
      </c>
      <c r="L447" s="31">
        <v>3445</v>
      </c>
      <c r="M447" s="31">
        <v>17.836040000000001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862.6</v>
      </c>
      <c r="D448" s="38">
        <v>860.76666666666677</v>
      </c>
      <c r="E448" s="38">
        <v>856.58333333333348</v>
      </c>
      <c r="F448" s="38">
        <v>850.56666666666672</v>
      </c>
      <c r="G448" s="38">
        <v>846.38333333333344</v>
      </c>
      <c r="H448" s="38">
        <v>866.78333333333353</v>
      </c>
      <c r="I448" s="38">
        <v>870.9666666666667</v>
      </c>
      <c r="J448" s="38">
        <v>876.98333333333358</v>
      </c>
      <c r="K448" s="31">
        <v>864.95</v>
      </c>
      <c r="L448" s="31">
        <v>854.75</v>
      </c>
      <c r="M448" s="31">
        <v>10.39583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7402.15</v>
      </c>
      <c r="D449" s="38">
        <v>7399.0333333333328</v>
      </c>
      <c r="E449" s="38">
        <v>7373.1166666666659</v>
      </c>
      <c r="F449" s="38">
        <v>7344.083333333333</v>
      </c>
      <c r="G449" s="38">
        <v>7318.1666666666661</v>
      </c>
      <c r="H449" s="38">
        <v>7428.0666666666657</v>
      </c>
      <c r="I449" s="38">
        <v>7453.9833333333336</v>
      </c>
      <c r="J449" s="38">
        <v>7483.0166666666655</v>
      </c>
      <c r="K449" s="31">
        <v>7424.95</v>
      </c>
      <c r="L449" s="31">
        <v>7370</v>
      </c>
      <c r="M449" s="31">
        <v>1.03972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2511.9499999999998</v>
      </c>
      <c r="D450" s="38">
        <v>2519.4666666666667</v>
      </c>
      <c r="E450" s="38">
        <v>2482.2333333333336</v>
      </c>
      <c r="F450" s="38">
        <v>2452.5166666666669</v>
      </c>
      <c r="G450" s="38">
        <v>2415.2833333333338</v>
      </c>
      <c r="H450" s="38">
        <v>2549.1833333333334</v>
      </c>
      <c r="I450" s="38">
        <v>2586.4166666666661</v>
      </c>
      <c r="J450" s="38">
        <v>2616.1333333333332</v>
      </c>
      <c r="K450" s="31">
        <v>2556.6999999999998</v>
      </c>
      <c r="L450" s="31">
        <v>2489.75</v>
      </c>
      <c r="M450" s="31">
        <v>0.67935999999999996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431.15</v>
      </c>
      <c r="D451" s="38">
        <v>429.93333333333334</v>
      </c>
      <c r="E451" s="38">
        <v>427.26666666666665</v>
      </c>
      <c r="F451" s="38">
        <v>423.38333333333333</v>
      </c>
      <c r="G451" s="38">
        <v>420.71666666666664</v>
      </c>
      <c r="H451" s="38">
        <v>433.81666666666666</v>
      </c>
      <c r="I451" s="38">
        <v>436.48333333333329</v>
      </c>
      <c r="J451" s="38">
        <v>440.36666666666667</v>
      </c>
      <c r="K451" s="31">
        <v>432.6</v>
      </c>
      <c r="L451" s="31">
        <v>426.05</v>
      </c>
      <c r="M451" s="31">
        <v>18.449059999999999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634.85</v>
      </c>
      <c r="D452" s="38">
        <v>633.58333333333337</v>
      </c>
      <c r="E452" s="38">
        <v>631.76666666666677</v>
      </c>
      <c r="F452" s="38">
        <v>628.68333333333339</v>
      </c>
      <c r="G452" s="38">
        <v>626.86666666666679</v>
      </c>
      <c r="H452" s="38">
        <v>636.66666666666674</v>
      </c>
      <c r="I452" s="38">
        <v>638.48333333333335</v>
      </c>
      <c r="J452" s="38">
        <v>641.56666666666672</v>
      </c>
      <c r="K452" s="31">
        <v>635.4</v>
      </c>
      <c r="L452" s="31">
        <v>630.5</v>
      </c>
      <c r="M452" s="31">
        <v>87.805099999999996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271.89999999999998</v>
      </c>
      <c r="D453" s="38">
        <v>271.68333333333334</v>
      </c>
      <c r="E453" s="38">
        <v>269.36666666666667</v>
      </c>
      <c r="F453" s="38">
        <v>266.83333333333331</v>
      </c>
      <c r="G453" s="38">
        <v>264.51666666666665</v>
      </c>
      <c r="H453" s="38">
        <v>274.2166666666667</v>
      </c>
      <c r="I453" s="38">
        <v>276.53333333333342</v>
      </c>
      <c r="J453" s="38">
        <v>279.06666666666672</v>
      </c>
      <c r="K453" s="31">
        <v>274</v>
      </c>
      <c r="L453" s="31">
        <v>269.14999999999998</v>
      </c>
      <c r="M453" s="31">
        <v>164.50404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131.15</v>
      </c>
      <c r="D454" s="38">
        <v>130.73333333333332</v>
      </c>
      <c r="E454" s="38">
        <v>129.61666666666665</v>
      </c>
      <c r="F454" s="38">
        <v>128.08333333333331</v>
      </c>
      <c r="G454" s="38">
        <v>126.96666666666664</v>
      </c>
      <c r="H454" s="38">
        <v>132.26666666666665</v>
      </c>
      <c r="I454" s="38">
        <v>133.38333333333333</v>
      </c>
      <c r="J454" s="38">
        <v>134.91666666666666</v>
      </c>
      <c r="K454" s="31">
        <v>131.85</v>
      </c>
      <c r="L454" s="31">
        <v>129.19999999999999</v>
      </c>
      <c r="M454" s="31">
        <v>333.77857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100.55</v>
      </c>
      <c r="D455" s="38">
        <v>99.466666666666654</v>
      </c>
      <c r="E455" s="38">
        <v>96.683333333333309</v>
      </c>
      <c r="F455" s="38">
        <v>92.816666666666649</v>
      </c>
      <c r="G455" s="38">
        <v>90.033333333333303</v>
      </c>
      <c r="H455" s="38">
        <v>103.33333333333331</v>
      </c>
      <c r="I455" s="38">
        <v>106.11666666666665</v>
      </c>
      <c r="J455" s="38">
        <v>109.98333333333332</v>
      </c>
      <c r="K455" s="31">
        <v>102.25</v>
      </c>
      <c r="L455" s="31">
        <v>95.6</v>
      </c>
      <c r="M455" s="31">
        <v>247.52802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1540.15</v>
      </c>
      <c r="D456" s="38">
        <v>1536.7</v>
      </c>
      <c r="E456" s="38">
        <v>1518.5</v>
      </c>
      <c r="F456" s="38">
        <v>1496.85</v>
      </c>
      <c r="G456" s="38">
        <v>1478.6499999999999</v>
      </c>
      <c r="H456" s="38">
        <v>1558.3500000000001</v>
      </c>
      <c r="I456" s="38">
        <v>1576.5500000000004</v>
      </c>
      <c r="J456" s="38">
        <v>1598.2000000000003</v>
      </c>
      <c r="K456" s="31">
        <v>1554.9</v>
      </c>
      <c r="L456" s="31">
        <v>1515.05</v>
      </c>
      <c r="M456" s="31">
        <v>0.43990000000000001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387.75</v>
      </c>
      <c r="D457" s="38">
        <v>388.08333333333331</v>
      </c>
      <c r="E457" s="38">
        <v>383.16666666666663</v>
      </c>
      <c r="F457" s="38">
        <v>378.58333333333331</v>
      </c>
      <c r="G457" s="38">
        <v>373.66666666666663</v>
      </c>
      <c r="H457" s="38">
        <v>392.66666666666663</v>
      </c>
      <c r="I457" s="38">
        <v>397.58333333333326</v>
      </c>
      <c r="J457" s="38">
        <v>402.16666666666663</v>
      </c>
      <c r="K457" s="31">
        <v>393</v>
      </c>
      <c r="L457" s="31">
        <v>383.5</v>
      </c>
      <c r="M457" s="31">
        <v>4.2275400000000003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2690.6</v>
      </c>
      <c r="D458" s="38">
        <v>2684.8666666666668</v>
      </c>
      <c r="E458" s="38">
        <v>2670.7333333333336</v>
      </c>
      <c r="F458" s="38">
        <v>2650.8666666666668</v>
      </c>
      <c r="G458" s="38">
        <v>2636.7333333333336</v>
      </c>
      <c r="H458" s="38">
        <v>2704.7333333333336</v>
      </c>
      <c r="I458" s="38">
        <v>2718.8666666666668</v>
      </c>
      <c r="J458" s="38">
        <v>2738.7333333333336</v>
      </c>
      <c r="K458" s="31">
        <v>2699</v>
      </c>
      <c r="L458" s="31">
        <v>2665</v>
      </c>
      <c r="M458" s="31">
        <v>0.32383000000000001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1268.8499999999999</v>
      </c>
      <c r="D459" s="38">
        <v>1269.1166666666666</v>
      </c>
      <c r="E459" s="38">
        <v>1263.2333333333331</v>
      </c>
      <c r="F459" s="38">
        <v>1257.6166666666666</v>
      </c>
      <c r="G459" s="38">
        <v>1251.7333333333331</v>
      </c>
      <c r="H459" s="38">
        <v>1274.7333333333331</v>
      </c>
      <c r="I459" s="38">
        <v>1280.6166666666668</v>
      </c>
      <c r="J459" s="38">
        <v>1286.2333333333331</v>
      </c>
      <c r="K459" s="31">
        <v>1275</v>
      </c>
      <c r="L459" s="31">
        <v>1263.5</v>
      </c>
      <c r="M459" s="31">
        <v>12.93853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899.95</v>
      </c>
      <c r="D460" s="38">
        <v>905.65</v>
      </c>
      <c r="E460" s="38">
        <v>889.3</v>
      </c>
      <c r="F460" s="38">
        <v>878.65</v>
      </c>
      <c r="G460" s="38">
        <v>862.3</v>
      </c>
      <c r="H460" s="38">
        <v>916.3</v>
      </c>
      <c r="I460" s="38">
        <v>932.65000000000009</v>
      </c>
      <c r="J460" s="38">
        <v>943.3</v>
      </c>
      <c r="K460" s="31">
        <v>922</v>
      </c>
      <c r="L460" s="31">
        <v>895</v>
      </c>
      <c r="M460" s="31">
        <v>12.636670000000001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133.55000000000001</v>
      </c>
      <c r="D461" s="38">
        <v>133.86666666666667</v>
      </c>
      <c r="E461" s="38">
        <v>132.68333333333334</v>
      </c>
      <c r="F461" s="38">
        <v>131.81666666666666</v>
      </c>
      <c r="G461" s="38">
        <v>130.63333333333333</v>
      </c>
      <c r="H461" s="38">
        <v>134.73333333333335</v>
      </c>
      <c r="I461" s="38">
        <v>135.91666666666669</v>
      </c>
      <c r="J461" s="38">
        <v>136.78333333333336</v>
      </c>
      <c r="K461" s="31">
        <v>135.05000000000001</v>
      </c>
      <c r="L461" s="31">
        <v>133</v>
      </c>
      <c r="M461" s="31">
        <v>7.8259499999999997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899.6</v>
      </c>
      <c r="D462" s="38">
        <v>902.81666666666661</v>
      </c>
      <c r="E462" s="38">
        <v>892.98333333333323</v>
      </c>
      <c r="F462" s="38">
        <v>886.36666666666667</v>
      </c>
      <c r="G462" s="38">
        <v>876.5333333333333</v>
      </c>
      <c r="H462" s="38">
        <v>909.43333333333317</v>
      </c>
      <c r="I462" s="38">
        <v>919.26666666666665</v>
      </c>
      <c r="J462" s="38">
        <v>925.8833333333331</v>
      </c>
      <c r="K462" s="31">
        <v>912.65</v>
      </c>
      <c r="L462" s="31">
        <v>896.2</v>
      </c>
      <c r="M462" s="31">
        <v>1.90602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3035.75</v>
      </c>
      <c r="D463" s="38">
        <v>3003.5833333333335</v>
      </c>
      <c r="E463" s="38">
        <v>2957.166666666667</v>
      </c>
      <c r="F463" s="38">
        <v>2878.5833333333335</v>
      </c>
      <c r="G463" s="38">
        <v>2832.166666666667</v>
      </c>
      <c r="H463" s="38">
        <v>3082.166666666667</v>
      </c>
      <c r="I463" s="38">
        <v>3128.5833333333339</v>
      </c>
      <c r="J463" s="38">
        <v>3207.166666666667</v>
      </c>
      <c r="K463" s="31">
        <v>3050</v>
      </c>
      <c r="L463" s="31">
        <v>2925</v>
      </c>
      <c r="M463" s="31">
        <v>0.63909000000000005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3233.55</v>
      </c>
      <c r="D464" s="38">
        <v>3232.4666666666672</v>
      </c>
      <c r="E464" s="38">
        <v>3200.1333333333341</v>
      </c>
      <c r="F464" s="38">
        <v>3166.7166666666672</v>
      </c>
      <c r="G464" s="38">
        <v>3134.3833333333341</v>
      </c>
      <c r="H464" s="38">
        <v>3265.8833333333341</v>
      </c>
      <c r="I464" s="38">
        <v>3298.2166666666672</v>
      </c>
      <c r="J464" s="38">
        <v>3331.6333333333341</v>
      </c>
      <c r="K464" s="31">
        <v>3264.8</v>
      </c>
      <c r="L464" s="31">
        <v>3199.05</v>
      </c>
      <c r="M464" s="31">
        <v>0.67023999999999995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3213.3</v>
      </c>
      <c r="D465" s="38">
        <v>3207.15</v>
      </c>
      <c r="E465" s="38">
        <v>3192.75</v>
      </c>
      <c r="F465" s="38">
        <v>3172.2</v>
      </c>
      <c r="G465" s="38">
        <v>3157.7999999999997</v>
      </c>
      <c r="H465" s="38">
        <v>3227.7000000000003</v>
      </c>
      <c r="I465" s="38">
        <v>3242.1000000000008</v>
      </c>
      <c r="J465" s="38">
        <v>3262.6500000000005</v>
      </c>
      <c r="K465" s="31">
        <v>3221.55</v>
      </c>
      <c r="L465" s="31">
        <v>3186.6</v>
      </c>
      <c r="M465" s="31">
        <v>5.4445199999999998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1867.25</v>
      </c>
      <c r="D466" s="38">
        <v>1874.9666666666665</v>
      </c>
      <c r="E466" s="38">
        <v>1852.2833333333328</v>
      </c>
      <c r="F466" s="38">
        <v>1837.3166666666664</v>
      </c>
      <c r="G466" s="38">
        <v>1814.6333333333328</v>
      </c>
      <c r="H466" s="38">
        <v>1889.9333333333329</v>
      </c>
      <c r="I466" s="38">
        <v>1912.6166666666668</v>
      </c>
      <c r="J466" s="38">
        <v>1927.583333333333</v>
      </c>
      <c r="K466" s="31">
        <v>1897.65</v>
      </c>
      <c r="L466" s="31">
        <v>1860</v>
      </c>
      <c r="M466" s="31">
        <v>7.0735599999999996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717.5</v>
      </c>
      <c r="D467" s="38">
        <v>716.68333333333339</v>
      </c>
      <c r="E467" s="38">
        <v>697.81666666666683</v>
      </c>
      <c r="F467" s="38">
        <v>678.13333333333344</v>
      </c>
      <c r="G467" s="38">
        <v>659.26666666666688</v>
      </c>
      <c r="H467" s="38">
        <v>736.36666666666679</v>
      </c>
      <c r="I467" s="38">
        <v>755.23333333333335</v>
      </c>
      <c r="J467" s="38">
        <v>774.91666666666674</v>
      </c>
      <c r="K467" s="31">
        <v>735.55</v>
      </c>
      <c r="L467" s="31">
        <v>697</v>
      </c>
      <c r="M467" s="31">
        <v>8.8753600000000006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803.75</v>
      </c>
      <c r="D468" s="38">
        <v>807.66666666666663</v>
      </c>
      <c r="E468" s="38">
        <v>793.33333333333326</v>
      </c>
      <c r="F468" s="38">
        <v>782.91666666666663</v>
      </c>
      <c r="G468" s="38">
        <v>768.58333333333326</v>
      </c>
      <c r="H468" s="38">
        <v>818.08333333333326</v>
      </c>
      <c r="I468" s="38">
        <v>832.41666666666652</v>
      </c>
      <c r="J468" s="38">
        <v>842.83333333333326</v>
      </c>
      <c r="K468" s="31">
        <v>822</v>
      </c>
      <c r="L468" s="31">
        <v>797.25</v>
      </c>
      <c r="M468" s="31">
        <v>0.31885999999999998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2085.75</v>
      </c>
      <c r="D469" s="38">
        <v>2089.9500000000003</v>
      </c>
      <c r="E469" s="38">
        <v>2073.5500000000006</v>
      </c>
      <c r="F469" s="38">
        <v>2061.3500000000004</v>
      </c>
      <c r="G469" s="38">
        <v>2044.9500000000007</v>
      </c>
      <c r="H469" s="38">
        <v>2102.1500000000005</v>
      </c>
      <c r="I469" s="38">
        <v>2118.5500000000002</v>
      </c>
      <c r="J469" s="38">
        <v>2130.7500000000005</v>
      </c>
      <c r="K469" s="31">
        <v>2106.35</v>
      </c>
      <c r="L469" s="31">
        <v>2077.75</v>
      </c>
      <c r="M469" s="31">
        <v>6.2349899999999998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39.85</v>
      </c>
      <c r="D470" s="38">
        <v>40.166666666666664</v>
      </c>
      <c r="E470" s="38">
        <v>39.18333333333333</v>
      </c>
      <c r="F470" s="38">
        <v>38.516666666666666</v>
      </c>
      <c r="G470" s="38">
        <v>37.533333333333331</v>
      </c>
      <c r="H470" s="38">
        <v>40.833333333333329</v>
      </c>
      <c r="I470" s="38">
        <v>41.816666666666663</v>
      </c>
      <c r="J470" s="38">
        <v>42.483333333333327</v>
      </c>
      <c r="K470" s="31">
        <v>41.15</v>
      </c>
      <c r="L470" s="31">
        <v>39.5</v>
      </c>
      <c r="M470" s="31">
        <v>228.87755000000001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355</v>
      </c>
      <c r="D471" s="38">
        <v>355.4666666666667</v>
      </c>
      <c r="E471" s="38">
        <v>350.93333333333339</v>
      </c>
      <c r="F471" s="38">
        <v>346.86666666666667</v>
      </c>
      <c r="G471" s="38">
        <v>342.33333333333337</v>
      </c>
      <c r="H471" s="38">
        <v>359.53333333333342</v>
      </c>
      <c r="I471" s="38">
        <v>364.06666666666672</v>
      </c>
      <c r="J471" s="38">
        <v>368.13333333333344</v>
      </c>
      <c r="K471" s="31">
        <v>360</v>
      </c>
      <c r="L471" s="31">
        <v>351.4</v>
      </c>
      <c r="M471" s="31">
        <v>15.8712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413.05</v>
      </c>
      <c r="D472" s="38">
        <v>412.34999999999997</v>
      </c>
      <c r="E472" s="38">
        <v>403.69999999999993</v>
      </c>
      <c r="F472" s="38">
        <v>394.34999999999997</v>
      </c>
      <c r="G472" s="38">
        <v>385.69999999999993</v>
      </c>
      <c r="H472" s="38">
        <v>421.69999999999993</v>
      </c>
      <c r="I472" s="38">
        <v>430.34999999999991</v>
      </c>
      <c r="J472" s="38">
        <v>439.69999999999993</v>
      </c>
      <c r="K472" s="31">
        <v>421</v>
      </c>
      <c r="L472" s="31">
        <v>403</v>
      </c>
      <c r="M472" s="31">
        <v>15.16727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812.75</v>
      </c>
      <c r="D473" s="38">
        <v>812.35</v>
      </c>
      <c r="E473" s="38">
        <v>805.5</v>
      </c>
      <c r="F473" s="38">
        <v>798.25</v>
      </c>
      <c r="G473" s="38">
        <v>791.4</v>
      </c>
      <c r="H473" s="38">
        <v>819.6</v>
      </c>
      <c r="I473" s="38">
        <v>826.45000000000016</v>
      </c>
      <c r="J473" s="38">
        <v>833.7</v>
      </c>
      <c r="K473" s="31">
        <v>819.2</v>
      </c>
      <c r="L473" s="31">
        <v>805.1</v>
      </c>
      <c r="M473" s="31">
        <v>1.5503499999999999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3691.25</v>
      </c>
      <c r="D474" s="38">
        <v>3585.5499999999997</v>
      </c>
      <c r="E474" s="38">
        <v>3434.6999999999994</v>
      </c>
      <c r="F474" s="38">
        <v>3178.1499999999996</v>
      </c>
      <c r="G474" s="38">
        <v>3027.2999999999993</v>
      </c>
      <c r="H474" s="38">
        <v>3842.0999999999995</v>
      </c>
      <c r="I474" s="38">
        <v>3992.95</v>
      </c>
      <c r="J474" s="38">
        <v>4249.5</v>
      </c>
      <c r="K474" s="31">
        <v>3736.4</v>
      </c>
      <c r="L474" s="31">
        <v>3329</v>
      </c>
      <c r="M474" s="31">
        <v>7.8442100000000003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48.25</v>
      </c>
      <c r="D475" s="38">
        <v>48.666666666666664</v>
      </c>
      <c r="E475" s="38">
        <v>47.633333333333326</v>
      </c>
      <c r="F475" s="38">
        <v>47.016666666666659</v>
      </c>
      <c r="G475" s="38">
        <v>45.98333333333332</v>
      </c>
      <c r="H475" s="38">
        <v>49.283333333333331</v>
      </c>
      <c r="I475" s="38">
        <v>50.316666666666677</v>
      </c>
      <c r="J475" s="38">
        <v>50.933333333333337</v>
      </c>
      <c r="K475" s="31">
        <v>49.7</v>
      </c>
      <c r="L475" s="31">
        <v>48.05</v>
      </c>
      <c r="M475" s="31">
        <v>94.4148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1489</v>
      </c>
      <c r="D476" s="38">
        <v>1486.9666666666665</v>
      </c>
      <c r="E476" s="38">
        <v>1478.083333333333</v>
      </c>
      <c r="F476" s="38">
        <v>1467.1666666666665</v>
      </c>
      <c r="G476" s="38">
        <v>1458.2833333333331</v>
      </c>
      <c r="H476" s="38">
        <v>1497.883333333333</v>
      </c>
      <c r="I476" s="38">
        <v>1506.7666666666667</v>
      </c>
      <c r="J476" s="38">
        <v>1517.6833333333329</v>
      </c>
      <c r="K476" s="31">
        <v>1495.85</v>
      </c>
      <c r="L476" s="31">
        <v>1476.05</v>
      </c>
      <c r="M476" s="31">
        <v>7.5421399999999998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36.65</v>
      </c>
      <c r="D477" s="38">
        <v>36.383333333333333</v>
      </c>
      <c r="E477" s="38">
        <v>35.466666666666669</v>
      </c>
      <c r="F477" s="38">
        <v>34.283333333333339</v>
      </c>
      <c r="G477" s="38">
        <v>33.366666666666674</v>
      </c>
      <c r="H477" s="38">
        <v>37.566666666666663</v>
      </c>
      <c r="I477" s="38">
        <v>38.483333333333334</v>
      </c>
      <c r="J477" s="38">
        <v>39.666666666666657</v>
      </c>
      <c r="K477" s="31">
        <v>37.299999999999997</v>
      </c>
      <c r="L477" s="31">
        <v>35.200000000000003</v>
      </c>
      <c r="M477" s="31">
        <v>441.30365999999998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464.35</v>
      </c>
      <c r="D478" s="38">
        <v>464.51666666666665</v>
      </c>
      <c r="E478" s="38">
        <v>454.2833333333333</v>
      </c>
      <c r="F478" s="38">
        <v>444.21666666666664</v>
      </c>
      <c r="G478" s="38">
        <v>433.98333333333329</v>
      </c>
      <c r="H478" s="38">
        <v>474.58333333333331</v>
      </c>
      <c r="I478" s="38">
        <v>484.81666666666666</v>
      </c>
      <c r="J478" s="38">
        <v>494.88333333333333</v>
      </c>
      <c r="K478" s="31">
        <v>474.75</v>
      </c>
      <c r="L478" s="31">
        <v>454.45</v>
      </c>
      <c r="M478" s="31">
        <v>4.8247400000000003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8461.7000000000007</v>
      </c>
      <c r="D479" s="38">
        <v>8462.1666666666661</v>
      </c>
      <c r="E479" s="38">
        <v>8425.6833333333325</v>
      </c>
      <c r="F479" s="38">
        <v>8389.6666666666661</v>
      </c>
      <c r="G479" s="38">
        <v>8353.1833333333325</v>
      </c>
      <c r="H479" s="38">
        <v>8498.1833333333325</v>
      </c>
      <c r="I479" s="38">
        <v>8534.6666666666661</v>
      </c>
      <c r="J479" s="38">
        <v>8570.6833333333325</v>
      </c>
      <c r="K479" s="31">
        <v>8498.65</v>
      </c>
      <c r="L479" s="31">
        <v>8426.15</v>
      </c>
      <c r="M479" s="31">
        <v>1.3168800000000001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89.75</v>
      </c>
      <c r="D480" s="38">
        <v>89.566666666666677</v>
      </c>
      <c r="E480" s="38">
        <v>88.833333333333357</v>
      </c>
      <c r="F480" s="38">
        <v>87.916666666666686</v>
      </c>
      <c r="G480" s="38">
        <v>87.183333333333366</v>
      </c>
      <c r="H480" s="38">
        <v>90.483333333333348</v>
      </c>
      <c r="I480" s="38">
        <v>91.216666666666669</v>
      </c>
      <c r="J480" s="38">
        <v>92.13333333333334</v>
      </c>
      <c r="K480" s="31">
        <v>90.3</v>
      </c>
      <c r="L480" s="31">
        <v>88.65</v>
      </c>
      <c r="M480" s="31">
        <v>276.80356999999998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1659.9</v>
      </c>
      <c r="D481" s="38">
        <v>1665.95</v>
      </c>
      <c r="E481" s="38">
        <v>1646.3500000000001</v>
      </c>
      <c r="F481" s="38">
        <v>1632.8000000000002</v>
      </c>
      <c r="G481" s="38">
        <v>1613.2000000000003</v>
      </c>
      <c r="H481" s="38">
        <v>1679.5</v>
      </c>
      <c r="I481" s="38">
        <v>1699.1</v>
      </c>
      <c r="J481" s="38">
        <v>1712.6499999999999</v>
      </c>
      <c r="K481" s="31">
        <v>1685.55</v>
      </c>
      <c r="L481" s="31">
        <v>1652.4</v>
      </c>
      <c r="M481" s="31">
        <v>2.95153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1067.1500000000001</v>
      </c>
      <c r="D482" s="38">
        <v>1064.9166666666667</v>
      </c>
      <c r="E482" s="38">
        <v>1056.9833333333336</v>
      </c>
      <c r="F482" s="38">
        <v>1046.8166666666668</v>
      </c>
      <c r="G482" s="38">
        <v>1038.8833333333337</v>
      </c>
      <c r="H482" s="38">
        <v>1075.0833333333335</v>
      </c>
      <c r="I482" s="38">
        <v>1083.0166666666664</v>
      </c>
      <c r="J482" s="31">
        <v>1093.1833333333334</v>
      </c>
      <c r="K482" s="31">
        <v>1072.8499999999999</v>
      </c>
      <c r="L482" s="31">
        <v>1054.75</v>
      </c>
      <c r="M482" s="58">
        <v>9.3252500000000005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627.45000000000005</v>
      </c>
      <c r="D483" s="38">
        <v>631.15</v>
      </c>
      <c r="E483" s="38">
        <v>621.4</v>
      </c>
      <c r="F483" s="38">
        <v>615.35</v>
      </c>
      <c r="G483" s="38">
        <v>605.6</v>
      </c>
      <c r="H483" s="38">
        <v>637.19999999999993</v>
      </c>
      <c r="I483" s="38">
        <v>646.94999999999993</v>
      </c>
      <c r="J483" s="31">
        <v>652.99999999999989</v>
      </c>
      <c r="K483" s="31">
        <v>640.9</v>
      </c>
      <c r="L483" s="31">
        <v>625.1</v>
      </c>
      <c r="M483" s="58">
        <v>2.7628599999999999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617.95000000000005</v>
      </c>
      <c r="D484" s="38">
        <v>615.13333333333333</v>
      </c>
      <c r="E484" s="38">
        <v>610.91666666666663</v>
      </c>
      <c r="F484" s="38">
        <v>603.88333333333333</v>
      </c>
      <c r="G484" s="38">
        <v>599.66666666666663</v>
      </c>
      <c r="H484" s="38">
        <v>622.16666666666663</v>
      </c>
      <c r="I484" s="38">
        <v>626.38333333333333</v>
      </c>
      <c r="J484" s="38">
        <v>633.41666666666663</v>
      </c>
      <c r="K484" s="31">
        <v>619.35</v>
      </c>
      <c r="L484" s="31">
        <v>608.1</v>
      </c>
      <c r="M484" s="31">
        <v>37.249600000000001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820.2</v>
      </c>
      <c r="D485" s="38">
        <v>812.36666666666667</v>
      </c>
      <c r="E485" s="38">
        <v>799.83333333333337</v>
      </c>
      <c r="F485" s="38">
        <v>779.4666666666667</v>
      </c>
      <c r="G485" s="38">
        <v>766.93333333333339</v>
      </c>
      <c r="H485" s="38">
        <v>832.73333333333335</v>
      </c>
      <c r="I485" s="38">
        <v>845.26666666666665</v>
      </c>
      <c r="J485" s="31">
        <v>865.63333333333333</v>
      </c>
      <c r="K485" s="31">
        <v>824.9</v>
      </c>
      <c r="L485" s="31">
        <v>792</v>
      </c>
      <c r="M485" s="58">
        <v>3.0135200000000002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682.7</v>
      </c>
      <c r="D486" s="38">
        <v>692.51666666666677</v>
      </c>
      <c r="E486" s="38">
        <v>670.03333333333353</v>
      </c>
      <c r="F486" s="38">
        <v>657.36666666666679</v>
      </c>
      <c r="G486" s="38">
        <v>634.88333333333355</v>
      </c>
      <c r="H486" s="38">
        <v>705.18333333333351</v>
      </c>
      <c r="I486" s="38">
        <v>727.66666666666686</v>
      </c>
      <c r="J486" s="38">
        <v>740.33333333333348</v>
      </c>
      <c r="K486" s="31">
        <v>715</v>
      </c>
      <c r="L486" s="31">
        <v>679.85</v>
      </c>
      <c r="M486" s="31">
        <v>10.510910000000001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439.1</v>
      </c>
      <c r="D487" s="38">
        <v>440</v>
      </c>
      <c r="E487" s="38">
        <v>433.1</v>
      </c>
      <c r="F487" s="38">
        <v>427.1</v>
      </c>
      <c r="G487" s="38">
        <v>420.20000000000005</v>
      </c>
      <c r="H487" s="38">
        <v>446</v>
      </c>
      <c r="I487" s="38">
        <v>452.9</v>
      </c>
      <c r="J487" s="38">
        <v>458.9</v>
      </c>
      <c r="K487" s="31">
        <v>446.9</v>
      </c>
      <c r="L487" s="31">
        <v>434</v>
      </c>
      <c r="M487" s="31">
        <v>2.65333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397.75</v>
      </c>
      <c r="D488" s="38">
        <v>397.63333333333338</v>
      </c>
      <c r="E488" s="38">
        <v>392.26666666666677</v>
      </c>
      <c r="F488" s="38">
        <v>386.78333333333336</v>
      </c>
      <c r="G488" s="38">
        <v>381.41666666666674</v>
      </c>
      <c r="H488" s="38">
        <v>403.11666666666679</v>
      </c>
      <c r="I488" s="38">
        <v>408.48333333333346</v>
      </c>
      <c r="J488" s="38">
        <v>413.96666666666681</v>
      </c>
      <c r="K488" s="31">
        <v>403</v>
      </c>
      <c r="L488" s="31">
        <v>392.15</v>
      </c>
      <c r="M488" s="31">
        <v>2.98197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435</v>
      </c>
      <c r="D489" s="38">
        <v>437.7166666666667</v>
      </c>
      <c r="E489" s="38">
        <v>430.18333333333339</v>
      </c>
      <c r="F489" s="38">
        <v>425.36666666666667</v>
      </c>
      <c r="G489" s="38">
        <v>417.83333333333337</v>
      </c>
      <c r="H489" s="38">
        <v>442.53333333333342</v>
      </c>
      <c r="I489" s="38">
        <v>450.06666666666672</v>
      </c>
      <c r="J489" s="38">
        <v>454.88333333333344</v>
      </c>
      <c r="K489" s="31">
        <v>445.25</v>
      </c>
      <c r="L489" s="31">
        <v>432.9</v>
      </c>
      <c r="M489" s="31">
        <v>2.0694599999999999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919.6</v>
      </c>
      <c r="D490" s="38">
        <v>915.83333333333337</v>
      </c>
      <c r="E490" s="38">
        <v>909.66666666666674</v>
      </c>
      <c r="F490" s="38">
        <v>899.73333333333335</v>
      </c>
      <c r="G490" s="38">
        <v>893.56666666666672</v>
      </c>
      <c r="H490" s="38">
        <v>925.76666666666677</v>
      </c>
      <c r="I490" s="38">
        <v>931.93333333333351</v>
      </c>
      <c r="J490" s="38">
        <v>941.86666666666679</v>
      </c>
      <c r="K490" s="31">
        <v>922</v>
      </c>
      <c r="L490" s="31">
        <v>905.9</v>
      </c>
      <c r="M490" s="31">
        <v>10.15039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1293.75</v>
      </c>
      <c r="D491" s="38">
        <v>1294.7333333333333</v>
      </c>
      <c r="E491" s="38">
        <v>1278.7166666666667</v>
      </c>
      <c r="F491" s="38">
        <v>1263.6833333333334</v>
      </c>
      <c r="G491" s="38">
        <v>1247.6666666666667</v>
      </c>
      <c r="H491" s="38">
        <v>1309.7666666666667</v>
      </c>
      <c r="I491" s="38">
        <v>1325.7833333333335</v>
      </c>
      <c r="J491" s="38">
        <v>1340.8166666666666</v>
      </c>
      <c r="K491" s="31">
        <v>1310.75</v>
      </c>
      <c r="L491" s="31">
        <v>1279.7</v>
      </c>
      <c r="M491" s="31">
        <v>6.1346999999999996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238.3</v>
      </c>
      <c r="D492" s="38">
        <v>237.86666666666667</v>
      </c>
      <c r="E492" s="38">
        <v>236.93333333333334</v>
      </c>
      <c r="F492" s="38">
        <v>235.56666666666666</v>
      </c>
      <c r="G492" s="38">
        <v>234.63333333333333</v>
      </c>
      <c r="H492" s="38">
        <v>239.23333333333335</v>
      </c>
      <c r="I492" s="38">
        <v>240.16666666666669</v>
      </c>
      <c r="J492" s="38">
        <v>241.53333333333336</v>
      </c>
      <c r="K492" s="31">
        <v>238.8</v>
      </c>
      <c r="L492" s="31">
        <v>236.5</v>
      </c>
      <c r="M492" s="31">
        <v>71.485759999999999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314.7</v>
      </c>
      <c r="D493" s="38">
        <v>315.31666666666666</v>
      </c>
      <c r="E493" s="38">
        <v>312.18333333333334</v>
      </c>
      <c r="F493" s="38">
        <v>309.66666666666669</v>
      </c>
      <c r="G493" s="38">
        <v>306.53333333333336</v>
      </c>
      <c r="H493" s="38">
        <v>317.83333333333331</v>
      </c>
      <c r="I493" s="38">
        <v>320.96666666666664</v>
      </c>
      <c r="J493" s="38">
        <v>323.48333333333329</v>
      </c>
      <c r="K493" s="31">
        <v>318.45</v>
      </c>
      <c r="L493" s="31">
        <v>312.8</v>
      </c>
      <c r="M493" s="31">
        <v>3.2603200000000001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484.55</v>
      </c>
      <c r="D494" s="38">
        <v>485.5</v>
      </c>
      <c r="E494" s="38">
        <v>481.05</v>
      </c>
      <c r="F494" s="38">
        <v>477.55</v>
      </c>
      <c r="G494" s="38">
        <v>473.1</v>
      </c>
      <c r="H494" s="38">
        <v>489</v>
      </c>
      <c r="I494" s="38">
        <v>493.45000000000005</v>
      </c>
      <c r="J494" s="38">
        <v>496.95</v>
      </c>
      <c r="K494" s="31">
        <v>489.95</v>
      </c>
      <c r="L494" s="31">
        <v>482</v>
      </c>
      <c r="M494" s="31">
        <v>0.49697999999999998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1959.25</v>
      </c>
      <c r="D495" s="38">
        <v>1954.0833333333333</v>
      </c>
      <c r="E495" s="38">
        <v>1923.1666666666665</v>
      </c>
      <c r="F495" s="38">
        <v>1887.0833333333333</v>
      </c>
      <c r="G495" s="38">
        <v>1856.1666666666665</v>
      </c>
      <c r="H495" s="38">
        <v>1990.1666666666665</v>
      </c>
      <c r="I495" s="38">
        <v>2021.083333333333</v>
      </c>
      <c r="J495" s="38">
        <v>2057.1666666666665</v>
      </c>
      <c r="K495" s="31">
        <v>1985</v>
      </c>
      <c r="L495" s="31">
        <v>1918</v>
      </c>
      <c r="M495" s="31">
        <v>2.4483899999999998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2233.6999999999998</v>
      </c>
      <c r="D496" s="38">
        <v>2234.9</v>
      </c>
      <c r="E496" s="38">
        <v>2204.8000000000002</v>
      </c>
      <c r="F496" s="38">
        <v>2175.9</v>
      </c>
      <c r="G496" s="38">
        <v>2145.8000000000002</v>
      </c>
      <c r="H496" s="38">
        <v>2263.8000000000002</v>
      </c>
      <c r="I496" s="38">
        <v>2293.8999999999996</v>
      </c>
      <c r="J496" s="38">
        <v>2322.8000000000002</v>
      </c>
      <c r="K496" s="31">
        <v>2265</v>
      </c>
      <c r="L496" s="31">
        <v>2206</v>
      </c>
      <c r="M496" s="31">
        <v>0.19950000000000001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11.3</v>
      </c>
      <c r="D497" s="38">
        <v>11.1</v>
      </c>
      <c r="E497" s="38">
        <v>10.649999999999999</v>
      </c>
      <c r="F497" s="38">
        <v>9.9999999999999982</v>
      </c>
      <c r="G497" s="38">
        <v>9.5499999999999972</v>
      </c>
      <c r="H497" s="38">
        <v>11.75</v>
      </c>
      <c r="I497" s="38">
        <v>12.2</v>
      </c>
      <c r="J497" s="38">
        <v>12.850000000000001</v>
      </c>
      <c r="K497" s="31">
        <v>11.55</v>
      </c>
      <c r="L497" s="31">
        <v>10.45</v>
      </c>
      <c r="M497" s="31">
        <v>6305.3518599999998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907.15</v>
      </c>
      <c r="D498" s="38">
        <v>908.7166666666667</v>
      </c>
      <c r="E498" s="38">
        <v>902.93333333333339</v>
      </c>
      <c r="F498" s="38">
        <v>898.7166666666667</v>
      </c>
      <c r="G498" s="38">
        <v>892.93333333333339</v>
      </c>
      <c r="H498" s="38">
        <v>912.93333333333339</v>
      </c>
      <c r="I498" s="38">
        <v>918.7166666666667</v>
      </c>
      <c r="J498" s="38">
        <v>922.93333333333339</v>
      </c>
      <c r="K498" s="31">
        <v>914.5</v>
      </c>
      <c r="L498" s="31">
        <v>904.5</v>
      </c>
      <c r="M498" s="31">
        <v>8.1984200000000005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387.25</v>
      </c>
      <c r="D499" s="38">
        <v>383.09999999999997</v>
      </c>
      <c r="E499" s="38">
        <v>374.19999999999993</v>
      </c>
      <c r="F499" s="38">
        <v>361.15</v>
      </c>
      <c r="G499" s="38">
        <v>352.24999999999994</v>
      </c>
      <c r="H499" s="38">
        <v>396.14999999999992</v>
      </c>
      <c r="I499" s="38">
        <v>405.0499999999999</v>
      </c>
      <c r="J499" s="38">
        <v>418.09999999999991</v>
      </c>
      <c r="K499" s="31">
        <v>392</v>
      </c>
      <c r="L499" s="31">
        <v>370.05</v>
      </c>
      <c r="M499" s="31">
        <v>27.349640000000001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124.8</v>
      </c>
      <c r="D500" s="38">
        <v>124.7</v>
      </c>
      <c r="E500" s="38">
        <v>123.25</v>
      </c>
      <c r="F500" s="38">
        <v>121.7</v>
      </c>
      <c r="G500" s="38">
        <v>120.25</v>
      </c>
      <c r="H500" s="38">
        <v>126.25</v>
      </c>
      <c r="I500" s="38">
        <v>127.70000000000002</v>
      </c>
      <c r="J500" s="38">
        <v>129.25</v>
      </c>
      <c r="K500" s="31">
        <v>126.15</v>
      </c>
      <c r="L500" s="31">
        <v>123.15</v>
      </c>
      <c r="M500" s="31">
        <v>12.96945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969.2</v>
      </c>
      <c r="D501" s="38">
        <v>971.73333333333323</v>
      </c>
      <c r="E501" s="38">
        <v>957.46666666666647</v>
      </c>
      <c r="F501" s="38">
        <v>945.73333333333323</v>
      </c>
      <c r="G501" s="38">
        <v>931.46666666666647</v>
      </c>
      <c r="H501" s="38">
        <v>983.46666666666647</v>
      </c>
      <c r="I501" s="38">
        <v>997.73333333333312</v>
      </c>
      <c r="J501" s="38">
        <v>1009.4666666666665</v>
      </c>
      <c r="K501" s="31">
        <v>986</v>
      </c>
      <c r="L501" s="31">
        <v>960</v>
      </c>
      <c r="M501" s="31">
        <v>3.3784100000000001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1699.55</v>
      </c>
      <c r="D502" s="38">
        <v>1690.8666666666668</v>
      </c>
      <c r="E502" s="38">
        <v>1678.7333333333336</v>
      </c>
      <c r="F502" s="38">
        <v>1657.9166666666667</v>
      </c>
      <c r="G502" s="38">
        <v>1645.7833333333335</v>
      </c>
      <c r="H502" s="38">
        <v>1711.6833333333336</v>
      </c>
      <c r="I502" s="38">
        <v>1723.8166666666668</v>
      </c>
      <c r="J502" s="38">
        <v>1744.6333333333337</v>
      </c>
      <c r="K502" s="31">
        <v>1703</v>
      </c>
      <c r="L502" s="31">
        <v>1670.05</v>
      </c>
      <c r="M502" s="31">
        <v>0.62871999999999995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434.85</v>
      </c>
      <c r="D503" s="38">
        <v>434.15000000000003</v>
      </c>
      <c r="E503" s="38">
        <v>430.80000000000007</v>
      </c>
      <c r="F503" s="38">
        <v>426.75000000000006</v>
      </c>
      <c r="G503" s="38">
        <v>423.40000000000009</v>
      </c>
      <c r="H503" s="38">
        <v>438.20000000000005</v>
      </c>
      <c r="I503" s="38">
        <v>441.55000000000007</v>
      </c>
      <c r="J503" s="38">
        <v>445.6</v>
      </c>
      <c r="K503" s="31">
        <v>437.5</v>
      </c>
      <c r="L503" s="31">
        <v>430.1</v>
      </c>
      <c r="M503" s="31">
        <v>41.266570000000002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18.399999999999999</v>
      </c>
      <c r="D504" s="38">
        <v>18.416666666666668</v>
      </c>
      <c r="E504" s="38">
        <v>18.233333333333334</v>
      </c>
      <c r="F504" s="38">
        <v>18.066666666666666</v>
      </c>
      <c r="G504" s="38">
        <v>17.883333333333333</v>
      </c>
      <c r="H504" s="38">
        <v>18.583333333333336</v>
      </c>
      <c r="I504" s="38">
        <v>18.766666666666666</v>
      </c>
      <c r="J504" s="31">
        <v>18.933333333333337</v>
      </c>
      <c r="K504" s="31">
        <v>18.600000000000001</v>
      </c>
      <c r="L504" s="31">
        <v>18.25</v>
      </c>
      <c r="M504" s="58">
        <v>1336.7296899999999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279.8</v>
      </c>
      <c r="D505" s="38">
        <v>279.05</v>
      </c>
      <c r="E505" s="38">
        <v>275.75</v>
      </c>
      <c r="F505" s="38">
        <v>271.7</v>
      </c>
      <c r="G505" s="38">
        <v>268.39999999999998</v>
      </c>
      <c r="H505" s="38">
        <v>283.10000000000002</v>
      </c>
      <c r="I505" s="38">
        <v>286.40000000000009</v>
      </c>
      <c r="J505" s="31">
        <v>290.45000000000005</v>
      </c>
      <c r="K505" s="31">
        <v>282.35000000000002</v>
      </c>
      <c r="L505" s="31">
        <v>275</v>
      </c>
      <c r="M505" s="58">
        <v>58.175649999999997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550</v>
      </c>
      <c r="D506" s="38">
        <v>554.5333333333333</v>
      </c>
      <c r="E506" s="38">
        <v>543.06666666666661</v>
      </c>
      <c r="F506" s="38">
        <v>536.13333333333333</v>
      </c>
      <c r="G506" s="38">
        <v>524.66666666666663</v>
      </c>
      <c r="H506" s="38">
        <v>561.46666666666658</v>
      </c>
      <c r="I506" s="38">
        <v>572.93333333333328</v>
      </c>
      <c r="J506" s="38">
        <v>579.86666666666656</v>
      </c>
      <c r="K506" s="31">
        <v>566</v>
      </c>
      <c r="L506" s="31">
        <v>547.6</v>
      </c>
      <c r="M506" s="31">
        <v>7.5131699999999997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16234.05</v>
      </c>
      <c r="D507" s="38">
        <v>16196.266666666668</v>
      </c>
      <c r="E507" s="38">
        <v>16037.783333333336</v>
      </c>
      <c r="F507" s="38">
        <v>15841.516666666668</v>
      </c>
      <c r="G507" s="38">
        <v>15683.033333333336</v>
      </c>
      <c r="H507" s="38">
        <v>16392.533333333336</v>
      </c>
      <c r="I507" s="38">
        <v>16551.01666666667</v>
      </c>
      <c r="J507" s="38">
        <v>16747.283333333336</v>
      </c>
      <c r="K507" s="31">
        <v>16354.75</v>
      </c>
      <c r="L507" s="31">
        <v>16000</v>
      </c>
      <c r="M507" s="31">
        <v>0.16335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101.35</v>
      </c>
      <c r="D508" s="38">
        <v>101.03333333333332</v>
      </c>
      <c r="E508" s="38">
        <v>99.516666666666637</v>
      </c>
      <c r="F508" s="38">
        <v>97.683333333333323</v>
      </c>
      <c r="G508" s="38">
        <v>96.166666666666643</v>
      </c>
      <c r="H508" s="38">
        <v>102.86666666666663</v>
      </c>
      <c r="I508" s="38">
        <v>104.38333333333331</v>
      </c>
      <c r="J508" s="31">
        <v>106.21666666666663</v>
      </c>
      <c r="K508" s="31">
        <v>102.55</v>
      </c>
      <c r="L508" s="31">
        <v>99.2</v>
      </c>
      <c r="M508" s="58">
        <v>838.50675000000001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628.54999999999995</v>
      </c>
      <c r="D509" s="38">
        <v>629.94999999999993</v>
      </c>
      <c r="E509" s="38">
        <v>624.99999999999989</v>
      </c>
      <c r="F509" s="38">
        <v>621.44999999999993</v>
      </c>
      <c r="G509" s="38">
        <v>616.49999999999989</v>
      </c>
      <c r="H509" s="38">
        <v>633.49999999999989</v>
      </c>
      <c r="I509" s="38">
        <v>638.44999999999993</v>
      </c>
      <c r="J509" s="38">
        <v>641.99999999999989</v>
      </c>
      <c r="K509" s="31">
        <v>634.9</v>
      </c>
      <c r="L509" s="31">
        <v>626.4</v>
      </c>
      <c r="M509" s="31">
        <v>7.0138100000000003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1588.4</v>
      </c>
      <c r="D510" s="38">
        <v>1598.3666666666668</v>
      </c>
      <c r="E510" s="38">
        <v>1571.0833333333335</v>
      </c>
      <c r="F510" s="38">
        <v>1553.7666666666667</v>
      </c>
      <c r="G510" s="38">
        <v>1526.4833333333333</v>
      </c>
      <c r="H510" s="38">
        <v>1615.6833333333336</v>
      </c>
      <c r="I510" s="38">
        <v>1642.9666666666669</v>
      </c>
      <c r="J510" s="38">
        <v>1660.2833333333338</v>
      </c>
      <c r="K510" s="31">
        <v>1625.65</v>
      </c>
      <c r="L510" s="31">
        <v>1581.05</v>
      </c>
      <c r="M510" s="31">
        <v>0.39134000000000002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29"/>
      <c r="B5" s="330"/>
      <c r="C5" s="329"/>
      <c r="D5" s="330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31" t="s">
        <v>566</v>
      </c>
      <c r="C7" s="330"/>
      <c r="D7" s="7">
        <f>Main!B10</f>
        <v>45181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1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45180</v>
      </c>
      <c r="B10" s="32">
        <v>540615</v>
      </c>
      <c r="C10" s="31" t="s">
        <v>968</v>
      </c>
      <c r="D10" s="31" t="s">
        <v>969</v>
      </c>
      <c r="E10" s="31" t="s">
        <v>576</v>
      </c>
      <c r="F10" s="91">
        <v>3064601</v>
      </c>
      <c r="G10" s="32">
        <v>0.56000000000000005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45180</v>
      </c>
      <c r="B11" s="32">
        <v>539661</v>
      </c>
      <c r="C11" s="31" t="s">
        <v>1048</v>
      </c>
      <c r="D11" s="31" t="s">
        <v>1049</v>
      </c>
      <c r="E11" s="31" t="s">
        <v>575</v>
      </c>
      <c r="F11" s="91">
        <v>46608</v>
      </c>
      <c r="G11" s="32">
        <v>55.27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45180</v>
      </c>
      <c r="B12" s="32">
        <v>539042</v>
      </c>
      <c r="C12" s="31" t="s">
        <v>1050</v>
      </c>
      <c r="D12" s="31" t="s">
        <v>1051</v>
      </c>
      <c r="E12" s="31" t="s">
        <v>575</v>
      </c>
      <c r="F12" s="91">
        <v>83500</v>
      </c>
      <c r="G12" s="32">
        <v>628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45180</v>
      </c>
      <c r="B13" s="32">
        <v>539042</v>
      </c>
      <c r="C13" s="31" t="s">
        <v>1050</v>
      </c>
      <c r="D13" s="31" t="s">
        <v>1052</v>
      </c>
      <c r="E13" s="31" t="s">
        <v>576</v>
      </c>
      <c r="F13" s="91">
        <v>145000</v>
      </c>
      <c r="G13" s="32">
        <v>628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45180</v>
      </c>
      <c r="B14" s="32">
        <v>531252</v>
      </c>
      <c r="C14" s="31" t="s">
        <v>1053</v>
      </c>
      <c r="D14" s="31" t="s">
        <v>1054</v>
      </c>
      <c r="E14" s="31" t="s">
        <v>575</v>
      </c>
      <c r="F14" s="91">
        <v>17966</v>
      </c>
      <c r="G14" s="32">
        <v>4.41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45180</v>
      </c>
      <c r="B15" s="32">
        <v>539946</v>
      </c>
      <c r="C15" s="31" t="s">
        <v>1055</v>
      </c>
      <c r="D15" s="31" t="s">
        <v>1056</v>
      </c>
      <c r="E15" s="31" t="s">
        <v>575</v>
      </c>
      <c r="F15" s="91">
        <v>15000</v>
      </c>
      <c r="G15" s="32">
        <v>29.56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45180</v>
      </c>
      <c r="B16" s="32">
        <v>539946</v>
      </c>
      <c r="C16" s="31" t="s">
        <v>1055</v>
      </c>
      <c r="D16" s="31" t="s">
        <v>1056</v>
      </c>
      <c r="E16" s="31" t="s">
        <v>576</v>
      </c>
      <c r="F16" s="91">
        <v>150</v>
      </c>
      <c r="G16" s="32">
        <v>30.44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45180</v>
      </c>
      <c r="B17" s="32">
        <v>539946</v>
      </c>
      <c r="C17" s="31" t="s">
        <v>1055</v>
      </c>
      <c r="D17" s="31" t="s">
        <v>1057</v>
      </c>
      <c r="E17" s="31" t="s">
        <v>576</v>
      </c>
      <c r="F17" s="91">
        <v>11054</v>
      </c>
      <c r="G17" s="32">
        <v>29.56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45180</v>
      </c>
      <c r="B18" s="32">
        <v>539546</v>
      </c>
      <c r="C18" s="31" t="s">
        <v>970</v>
      </c>
      <c r="D18" s="31" t="s">
        <v>979</v>
      </c>
      <c r="E18" s="31" t="s">
        <v>576</v>
      </c>
      <c r="F18" s="91">
        <v>71459</v>
      </c>
      <c r="G18" s="32">
        <v>62.5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45180</v>
      </c>
      <c r="B19" s="32">
        <v>539546</v>
      </c>
      <c r="C19" s="31" t="s">
        <v>970</v>
      </c>
      <c r="D19" s="31" t="s">
        <v>979</v>
      </c>
      <c r="E19" s="31" t="s">
        <v>575</v>
      </c>
      <c r="F19" s="91">
        <v>67959</v>
      </c>
      <c r="G19" s="32">
        <v>62.85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45180</v>
      </c>
      <c r="B20" s="32">
        <v>540023</v>
      </c>
      <c r="C20" s="31" t="s">
        <v>980</v>
      </c>
      <c r="D20" s="31" t="s">
        <v>973</v>
      </c>
      <c r="E20" s="31" t="s">
        <v>576</v>
      </c>
      <c r="F20" s="91">
        <v>513672</v>
      </c>
      <c r="G20" s="32">
        <v>3.74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45180</v>
      </c>
      <c r="B21" s="32">
        <v>512379</v>
      </c>
      <c r="C21" s="31" t="s">
        <v>1058</v>
      </c>
      <c r="D21" s="31" t="s">
        <v>1059</v>
      </c>
      <c r="E21" s="31" t="s">
        <v>575</v>
      </c>
      <c r="F21" s="91">
        <v>2131174</v>
      </c>
      <c r="G21" s="32">
        <v>26.08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45180</v>
      </c>
      <c r="B22" s="32">
        <v>512379</v>
      </c>
      <c r="C22" s="31" t="s">
        <v>1058</v>
      </c>
      <c r="D22" s="31" t="s">
        <v>1059</v>
      </c>
      <c r="E22" s="31" t="s">
        <v>576</v>
      </c>
      <c r="F22" s="91">
        <v>1798363</v>
      </c>
      <c r="G22" s="32">
        <v>26.16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45180</v>
      </c>
      <c r="B23" s="32">
        <v>542248</v>
      </c>
      <c r="C23" s="31" t="s">
        <v>1060</v>
      </c>
      <c r="D23" s="31" t="s">
        <v>1061</v>
      </c>
      <c r="E23" s="31" t="s">
        <v>575</v>
      </c>
      <c r="F23" s="91">
        <v>103050</v>
      </c>
      <c r="G23" s="32">
        <v>41.57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45180</v>
      </c>
      <c r="B24" s="32">
        <v>542248</v>
      </c>
      <c r="C24" s="31" t="s">
        <v>1060</v>
      </c>
      <c r="D24" s="31" t="s">
        <v>1061</v>
      </c>
      <c r="E24" s="31" t="s">
        <v>576</v>
      </c>
      <c r="F24" s="91">
        <v>18648</v>
      </c>
      <c r="G24" s="32">
        <v>40.07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45180</v>
      </c>
      <c r="B25" s="32">
        <v>532180</v>
      </c>
      <c r="C25" s="31" t="s">
        <v>1062</v>
      </c>
      <c r="D25" s="31" t="s">
        <v>1063</v>
      </c>
      <c r="E25" s="31" t="s">
        <v>576</v>
      </c>
      <c r="F25" s="91">
        <v>1620446</v>
      </c>
      <c r="G25" s="32">
        <v>24.78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45180</v>
      </c>
      <c r="B26" s="32">
        <v>532960</v>
      </c>
      <c r="C26" s="31" t="s">
        <v>1064</v>
      </c>
      <c r="D26" s="31" t="s">
        <v>1065</v>
      </c>
      <c r="E26" s="31" t="s">
        <v>575</v>
      </c>
      <c r="F26" s="91">
        <v>3100000</v>
      </c>
      <c r="G26" s="32">
        <v>44.99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45180</v>
      </c>
      <c r="B27" s="32">
        <v>540455</v>
      </c>
      <c r="C27" s="31" t="s">
        <v>1066</v>
      </c>
      <c r="D27" s="31" t="s">
        <v>1067</v>
      </c>
      <c r="E27" s="31" t="s">
        <v>575</v>
      </c>
      <c r="F27" s="91">
        <v>93100</v>
      </c>
      <c r="G27" s="32">
        <v>63.75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45180</v>
      </c>
      <c r="B28" s="32">
        <v>540455</v>
      </c>
      <c r="C28" s="31" t="s">
        <v>1066</v>
      </c>
      <c r="D28" s="31" t="s">
        <v>1068</v>
      </c>
      <c r="E28" s="31" t="s">
        <v>575</v>
      </c>
      <c r="F28" s="91">
        <v>76475</v>
      </c>
      <c r="G28" s="32">
        <v>63.75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45180</v>
      </c>
      <c r="B29" s="32">
        <v>540455</v>
      </c>
      <c r="C29" s="31" t="s">
        <v>1066</v>
      </c>
      <c r="D29" s="31" t="s">
        <v>982</v>
      </c>
      <c r="E29" s="31" t="s">
        <v>576</v>
      </c>
      <c r="F29" s="91">
        <v>222775</v>
      </c>
      <c r="G29" s="32">
        <v>63.75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45180</v>
      </c>
      <c r="B30" s="32">
        <v>541703</v>
      </c>
      <c r="C30" s="31" t="s">
        <v>971</v>
      </c>
      <c r="D30" s="31" t="s">
        <v>972</v>
      </c>
      <c r="E30" s="31" t="s">
        <v>576</v>
      </c>
      <c r="F30" s="91">
        <v>19200</v>
      </c>
      <c r="G30" s="32">
        <v>18.899999999999999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45180</v>
      </c>
      <c r="B31" s="32">
        <v>541703</v>
      </c>
      <c r="C31" s="31" t="s">
        <v>971</v>
      </c>
      <c r="D31" s="31" t="s">
        <v>1069</v>
      </c>
      <c r="E31" s="31" t="s">
        <v>575</v>
      </c>
      <c r="F31" s="91">
        <v>16000</v>
      </c>
      <c r="G31" s="32">
        <v>18.899999999999999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45180</v>
      </c>
      <c r="B32" s="32">
        <v>538081</v>
      </c>
      <c r="C32" s="31" t="s">
        <v>1070</v>
      </c>
      <c r="D32" s="31" t="s">
        <v>1071</v>
      </c>
      <c r="E32" s="31" t="s">
        <v>575</v>
      </c>
      <c r="F32" s="91">
        <v>100782</v>
      </c>
      <c r="G32" s="32">
        <v>4.5999999999999996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45180</v>
      </c>
      <c r="B33" s="32">
        <v>543769</v>
      </c>
      <c r="C33" s="31" t="s">
        <v>1072</v>
      </c>
      <c r="D33" s="31" t="s">
        <v>981</v>
      </c>
      <c r="E33" s="31" t="s">
        <v>575</v>
      </c>
      <c r="F33" s="91">
        <v>80000</v>
      </c>
      <c r="G33" s="32">
        <v>22.47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45180</v>
      </c>
      <c r="B34" s="32">
        <v>542924</v>
      </c>
      <c r="C34" s="31" t="s">
        <v>974</v>
      </c>
      <c r="D34" s="31" t="s">
        <v>1073</v>
      </c>
      <c r="E34" s="31" t="s">
        <v>576</v>
      </c>
      <c r="F34" s="91">
        <v>70000</v>
      </c>
      <c r="G34" s="32">
        <v>4.4800000000000004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45180</v>
      </c>
      <c r="B35" s="32">
        <v>532154</v>
      </c>
      <c r="C35" s="31" t="s">
        <v>1074</v>
      </c>
      <c r="D35" s="31" t="s">
        <v>1075</v>
      </c>
      <c r="E35" s="31" t="s">
        <v>576</v>
      </c>
      <c r="F35" s="91">
        <v>3000000</v>
      </c>
      <c r="G35" s="32">
        <v>0.51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45180</v>
      </c>
      <c r="B36" s="32">
        <v>532942</v>
      </c>
      <c r="C36" s="31" t="s">
        <v>438</v>
      </c>
      <c r="D36" s="31" t="s">
        <v>1076</v>
      </c>
      <c r="E36" s="31" t="s">
        <v>575</v>
      </c>
      <c r="F36" s="91">
        <v>1550000</v>
      </c>
      <c r="G36" s="32">
        <v>273.52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45180</v>
      </c>
      <c r="B37" s="32">
        <v>514360</v>
      </c>
      <c r="C37" s="31" t="s">
        <v>1077</v>
      </c>
      <c r="D37" s="31" t="s">
        <v>1078</v>
      </c>
      <c r="E37" s="31" t="s">
        <v>575</v>
      </c>
      <c r="F37" s="91">
        <v>100000</v>
      </c>
      <c r="G37" s="32">
        <v>765.45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45180</v>
      </c>
      <c r="B38" s="32">
        <v>519003</v>
      </c>
      <c r="C38" s="31" t="s">
        <v>1079</v>
      </c>
      <c r="D38" s="31" t="s">
        <v>1080</v>
      </c>
      <c r="E38" s="31" t="s">
        <v>576</v>
      </c>
      <c r="F38" s="91">
        <v>90000</v>
      </c>
      <c r="G38" s="32">
        <v>239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45180</v>
      </c>
      <c r="B39" s="32">
        <v>519003</v>
      </c>
      <c r="C39" s="31" t="s">
        <v>1079</v>
      </c>
      <c r="D39" s="31" t="s">
        <v>1081</v>
      </c>
      <c r="E39" s="31" t="s">
        <v>575</v>
      </c>
      <c r="F39" s="91">
        <v>90000</v>
      </c>
      <c r="G39" s="32">
        <v>239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45180</v>
      </c>
      <c r="B40" s="32">
        <v>508922</v>
      </c>
      <c r="C40" s="31" t="s">
        <v>986</v>
      </c>
      <c r="D40" s="31" t="s">
        <v>987</v>
      </c>
      <c r="E40" s="31" t="s">
        <v>576</v>
      </c>
      <c r="F40" s="91">
        <v>1023120</v>
      </c>
      <c r="G40" s="32">
        <v>10.75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45180</v>
      </c>
      <c r="B41" s="32">
        <v>514332</v>
      </c>
      <c r="C41" s="31" t="s">
        <v>1082</v>
      </c>
      <c r="D41" s="31" t="s">
        <v>1083</v>
      </c>
      <c r="E41" s="31" t="s">
        <v>575</v>
      </c>
      <c r="F41" s="91">
        <v>27108</v>
      </c>
      <c r="G41" s="32">
        <v>13.5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45180</v>
      </c>
      <c r="B42" s="32">
        <v>500069</v>
      </c>
      <c r="C42" s="31" t="s">
        <v>1084</v>
      </c>
      <c r="D42" s="31" t="s">
        <v>1085</v>
      </c>
      <c r="E42" s="31" t="s">
        <v>576</v>
      </c>
      <c r="F42" s="91">
        <v>216235</v>
      </c>
      <c r="G42" s="32">
        <v>270.01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45180</v>
      </c>
      <c r="B43" s="32">
        <v>500069</v>
      </c>
      <c r="C43" s="31" t="s">
        <v>1084</v>
      </c>
      <c r="D43" s="31" t="s">
        <v>1086</v>
      </c>
      <c r="E43" s="31" t="s">
        <v>575</v>
      </c>
      <c r="F43" s="91">
        <v>216866</v>
      </c>
      <c r="G43" s="32">
        <v>270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45180</v>
      </c>
      <c r="B44" s="32">
        <v>519097</v>
      </c>
      <c r="C44" s="31" t="s">
        <v>1087</v>
      </c>
      <c r="D44" s="31" t="s">
        <v>1088</v>
      </c>
      <c r="E44" s="31" t="s">
        <v>576</v>
      </c>
      <c r="F44" s="91">
        <v>50000</v>
      </c>
      <c r="G44" s="32">
        <v>34.119999999999997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45180</v>
      </c>
      <c r="B45" s="32">
        <v>543366</v>
      </c>
      <c r="C45" s="31" t="s">
        <v>877</v>
      </c>
      <c r="D45" s="31" t="s">
        <v>1089</v>
      </c>
      <c r="E45" s="31" t="s">
        <v>575</v>
      </c>
      <c r="F45" s="91">
        <v>4800</v>
      </c>
      <c r="G45" s="32">
        <v>79.099999999999994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45180</v>
      </c>
      <c r="B46" s="32">
        <v>543366</v>
      </c>
      <c r="C46" s="31" t="s">
        <v>877</v>
      </c>
      <c r="D46" s="31" t="s">
        <v>1090</v>
      </c>
      <c r="E46" s="31" t="s">
        <v>575</v>
      </c>
      <c r="F46" s="91">
        <v>10800</v>
      </c>
      <c r="G46" s="32">
        <v>76.22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45180</v>
      </c>
      <c r="B47" s="32">
        <v>543366</v>
      </c>
      <c r="C47" s="31" t="s">
        <v>877</v>
      </c>
      <c r="D47" s="31" t="s">
        <v>1089</v>
      </c>
      <c r="E47" s="31" t="s">
        <v>576</v>
      </c>
      <c r="F47" s="91">
        <v>4800</v>
      </c>
      <c r="G47" s="32">
        <v>75.48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45180</v>
      </c>
      <c r="B48" s="32">
        <v>543366</v>
      </c>
      <c r="C48" s="31" t="s">
        <v>877</v>
      </c>
      <c r="D48" s="31" t="s">
        <v>1091</v>
      </c>
      <c r="E48" s="31" t="s">
        <v>576</v>
      </c>
      <c r="F48" s="91">
        <v>4800</v>
      </c>
      <c r="G48" s="32">
        <v>79.75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45180</v>
      </c>
      <c r="B49" s="32">
        <v>543366</v>
      </c>
      <c r="C49" s="31" t="s">
        <v>877</v>
      </c>
      <c r="D49" s="31" t="s">
        <v>975</v>
      </c>
      <c r="E49" s="31" t="s">
        <v>575</v>
      </c>
      <c r="F49" s="91">
        <v>13200</v>
      </c>
      <c r="G49" s="32">
        <v>76.25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45180</v>
      </c>
      <c r="B50" s="32">
        <v>543366</v>
      </c>
      <c r="C50" s="31" t="s">
        <v>877</v>
      </c>
      <c r="D50" s="31" t="s">
        <v>1092</v>
      </c>
      <c r="E50" s="31" t="s">
        <v>576</v>
      </c>
      <c r="F50" s="91">
        <v>8400</v>
      </c>
      <c r="G50" s="32">
        <v>76.2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45180</v>
      </c>
      <c r="B51" s="32">
        <v>543366</v>
      </c>
      <c r="C51" s="31" t="s">
        <v>877</v>
      </c>
      <c r="D51" s="31" t="s">
        <v>1093</v>
      </c>
      <c r="E51" s="31" t="s">
        <v>576</v>
      </c>
      <c r="F51" s="91">
        <v>10800</v>
      </c>
      <c r="G51" s="32">
        <v>76.31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45180</v>
      </c>
      <c r="B52" s="32">
        <v>543366</v>
      </c>
      <c r="C52" s="31" t="s">
        <v>877</v>
      </c>
      <c r="D52" s="31" t="s">
        <v>1093</v>
      </c>
      <c r="E52" s="31" t="s">
        <v>575</v>
      </c>
      <c r="F52" s="91">
        <v>10800</v>
      </c>
      <c r="G52" s="32">
        <v>72.290000000000006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45180</v>
      </c>
      <c r="B53" s="32">
        <v>543366</v>
      </c>
      <c r="C53" s="31" t="s">
        <v>877</v>
      </c>
      <c r="D53" s="31" t="s">
        <v>1094</v>
      </c>
      <c r="E53" s="31" t="s">
        <v>576</v>
      </c>
      <c r="F53" s="91">
        <v>10800</v>
      </c>
      <c r="G53" s="32">
        <v>72.290000000000006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45180</v>
      </c>
      <c r="B54" s="32">
        <v>506906</v>
      </c>
      <c r="C54" s="31" t="s">
        <v>1095</v>
      </c>
      <c r="D54" s="31" t="s">
        <v>1096</v>
      </c>
      <c r="E54" s="31" t="s">
        <v>576</v>
      </c>
      <c r="F54" s="91">
        <v>63822</v>
      </c>
      <c r="G54" s="32">
        <v>1.66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45180</v>
      </c>
      <c r="B55" s="32">
        <v>506906</v>
      </c>
      <c r="C55" s="31" t="s">
        <v>1095</v>
      </c>
      <c r="D55" s="31" t="s">
        <v>1097</v>
      </c>
      <c r="E55" s="31" t="s">
        <v>575</v>
      </c>
      <c r="F55" s="91">
        <v>56000</v>
      </c>
      <c r="G55" s="32">
        <v>1.66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45180</v>
      </c>
      <c r="B56" s="32">
        <v>508905</v>
      </c>
      <c r="C56" s="31" t="s">
        <v>1098</v>
      </c>
      <c r="D56" s="31" t="s">
        <v>1099</v>
      </c>
      <c r="E56" s="31" t="s">
        <v>575</v>
      </c>
      <c r="F56" s="91">
        <v>29587</v>
      </c>
      <c r="G56" s="32">
        <v>47.09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45180</v>
      </c>
      <c r="B57" s="32">
        <v>543828</v>
      </c>
      <c r="C57" s="31" t="s">
        <v>1100</v>
      </c>
      <c r="D57" s="31" t="s">
        <v>1101</v>
      </c>
      <c r="E57" s="31" t="s">
        <v>575</v>
      </c>
      <c r="F57" s="91">
        <v>232000</v>
      </c>
      <c r="G57" s="32">
        <v>85.6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45180</v>
      </c>
      <c r="B58" s="32">
        <v>543828</v>
      </c>
      <c r="C58" s="31" t="s">
        <v>1100</v>
      </c>
      <c r="D58" s="31" t="s">
        <v>1102</v>
      </c>
      <c r="E58" s="31" t="s">
        <v>576</v>
      </c>
      <c r="F58" s="91">
        <v>124800</v>
      </c>
      <c r="G58" s="32">
        <v>87.38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45180</v>
      </c>
      <c r="B59" s="32">
        <v>543828</v>
      </c>
      <c r="C59" s="31" t="s">
        <v>1100</v>
      </c>
      <c r="D59" s="31" t="s">
        <v>950</v>
      </c>
      <c r="E59" s="31" t="s">
        <v>575</v>
      </c>
      <c r="F59" s="91">
        <v>132800</v>
      </c>
      <c r="G59" s="32">
        <v>87.31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45180</v>
      </c>
      <c r="B60" s="32">
        <v>543828</v>
      </c>
      <c r="C60" s="31" t="s">
        <v>1100</v>
      </c>
      <c r="D60" s="31" t="s">
        <v>950</v>
      </c>
      <c r="E60" s="31" t="s">
        <v>576</v>
      </c>
      <c r="F60" s="91">
        <v>235200</v>
      </c>
      <c r="G60" s="32">
        <v>85.6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45180</v>
      </c>
      <c r="B61" s="32">
        <v>506863</v>
      </c>
      <c r="C61" s="31" t="s">
        <v>1103</v>
      </c>
      <c r="D61" s="31" t="s">
        <v>1104</v>
      </c>
      <c r="E61" s="31" t="s">
        <v>576</v>
      </c>
      <c r="F61" s="91">
        <v>90000</v>
      </c>
      <c r="G61" s="32">
        <v>1.66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45180</v>
      </c>
      <c r="B62" s="32">
        <v>506863</v>
      </c>
      <c r="C62" s="31" t="s">
        <v>1103</v>
      </c>
      <c r="D62" s="31" t="s">
        <v>1105</v>
      </c>
      <c r="E62" s="31" t="s">
        <v>576</v>
      </c>
      <c r="F62" s="91">
        <v>90000</v>
      </c>
      <c r="G62" s="32">
        <v>1.66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45180</v>
      </c>
      <c r="B63" s="32">
        <v>506863</v>
      </c>
      <c r="C63" s="31" t="s">
        <v>1103</v>
      </c>
      <c r="D63" s="31" t="s">
        <v>1106</v>
      </c>
      <c r="E63" s="31" t="s">
        <v>576</v>
      </c>
      <c r="F63" s="91">
        <v>60000</v>
      </c>
      <c r="G63" s="32">
        <v>1.66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45180</v>
      </c>
      <c r="B64" s="32">
        <v>506863</v>
      </c>
      <c r="C64" s="31" t="s">
        <v>1103</v>
      </c>
      <c r="D64" s="31" t="s">
        <v>1107</v>
      </c>
      <c r="E64" s="31" t="s">
        <v>576</v>
      </c>
      <c r="F64" s="91">
        <v>120000</v>
      </c>
      <c r="G64" s="32">
        <v>1.66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45180</v>
      </c>
      <c r="B65" s="32">
        <v>533203</v>
      </c>
      <c r="C65" s="31" t="s">
        <v>1108</v>
      </c>
      <c r="D65" s="31" t="s">
        <v>1109</v>
      </c>
      <c r="E65" s="31" t="s">
        <v>576</v>
      </c>
      <c r="F65" s="91">
        <v>100000</v>
      </c>
      <c r="G65" s="32">
        <v>4.9000000000000004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45180</v>
      </c>
      <c r="B66" s="32">
        <v>539310</v>
      </c>
      <c r="C66" s="31" t="s">
        <v>1110</v>
      </c>
      <c r="D66" s="31" t="s">
        <v>1111</v>
      </c>
      <c r="E66" s="31" t="s">
        <v>576</v>
      </c>
      <c r="F66" s="91">
        <v>153000</v>
      </c>
      <c r="G66" s="32">
        <v>91.08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45180</v>
      </c>
      <c r="B67" s="32">
        <v>539310</v>
      </c>
      <c r="C67" s="31" t="s">
        <v>1110</v>
      </c>
      <c r="D67" s="31" t="s">
        <v>1111</v>
      </c>
      <c r="E67" s="31" t="s">
        <v>576</v>
      </c>
      <c r="F67" s="91">
        <v>153000</v>
      </c>
      <c r="G67" s="32">
        <v>91.18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45180</v>
      </c>
      <c r="B68" s="32">
        <v>539310</v>
      </c>
      <c r="C68" s="31" t="s">
        <v>1110</v>
      </c>
      <c r="D68" s="31" t="s">
        <v>1112</v>
      </c>
      <c r="E68" s="31" t="s">
        <v>576</v>
      </c>
      <c r="F68" s="91">
        <v>148608</v>
      </c>
      <c r="G68" s="32">
        <v>91.14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45180</v>
      </c>
      <c r="B69" s="32">
        <v>532356</v>
      </c>
      <c r="C69" s="31" t="s">
        <v>542</v>
      </c>
      <c r="D69" s="31" t="s">
        <v>1113</v>
      </c>
      <c r="E69" s="31" t="s">
        <v>576</v>
      </c>
      <c r="F69" s="91">
        <v>8888889</v>
      </c>
      <c r="G69" s="32">
        <v>348.9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45180</v>
      </c>
      <c r="B70" s="32">
        <v>532356</v>
      </c>
      <c r="C70" s="31" t="s">
        <v>542</v>
      </c>
      <c r="D70" s="31" t="s">
        <v>1114</v>
      </c>
      <c r="E70" s="31" t="s">
        <v>576</v>
      </c>
      <c r="F70" s="91">
        <v>8888889</v>
      </c>
      <c r="G70" s="32">
        <v>348.9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45180</v>
      </c>
      <c r="B71" s="32">
        <v>539291</v>
      </c>
      <c r="C71" s="31" t="s">
        <v>1115</v>
      </c>
      <c r="D71" s="31" t="s">
        <v>985</v>
      </c>
      <c r="E71" s="31" t="s">
        <v>576</v>
      </c>
      <c r="F71" s="91">
        <v>100301</v>
      </c>
      <c r="G71" s="32">
        <v>11.52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45180</v>
      </c>
      <c r="B72" s="32">
        <v>539291</v>
      </c>
      <c r="C72" s="31" t="s">
        <v>1115</v>
      </c>
      <c r="D72" s="31" t="s">
        <v>873</v>
      </c>
      <c r="E72" s="31" t="s">
        <v>576</v>
      </c>
      <c r="F72" s="91">
        <v>28675</v>
      </c>
      <c r="G72" s="32">
        <v>10.86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45180</v>
      </c>
      <c r="B73" s="32">
        <v>539291</v>
      </c>
      <c r="C73" s="31" t="s">
        <v>1115</v>
      </c>
      <c r="D73" s="31" t="s">
        <v>1116</v>
      </c>
      <c r="E73" s="31" t="s">
        <v>576</v>
      </c>
      <c r="F73" s="91">
        <v>22474</v>
      </c>
      <c r="G73" s="32">
        <v>11.39</v>
      </c>
      <c r="H73" s="32" t="s">
        <v>868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45180</v>
      </c>
      <c r="B74" s="32">
        <v>542655</v>
      </c>
      <c r="C74" s="31" t="s">
        <v>951</v>
      </c>
      <c r="D74" s="31" t="s">
        <v>953</v>
      </c>
      <c r="E74" s="31" t="s">
        <v>576</v>
      </c>
      <c r="F74" s="91">
        <v>7245000</v>
      </c>
      <c r="G74" s="32">
        <v>6.16</v>
      </c>
      <c r="H74" s="32" t="s">
        <v>868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45180</v>
      </c>
      <c r="B75" s="32">
        <v>542655</v>
      </c>
      <c r="C75" s="31" t="s">
        <v>951</v>
      </c>
      <c r="D75" s="31" t="s">
        <v>953</v>
      </c>
      <c r="E75" s="31" t="s">
        <v>576</v>
      </c>
      <c r="F75" s="91">
        <v>3078000</v>
      </c>
      <c r="G75" s="32">
        <v>5.93</v>
      </c>
      <c r="H75" s="32" t="s">
        <v>868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45180</v>
      </c>
      <c r="B76" s="32">
        <v>531025</v>
      </c>
      <c r="C76" s="31" t="s">
        <v>1117</v>
      </c>
      <c r="D76" s="31" t="s">
        <v>1118</v>
      </c>
      <c r="E76" s="31" t="s">
        <v>576</v>
      </c>
      <c r="F76" s="91">
        <v>20000000</v>
      </c>
      <c r="G76" s="32">
        <v>0.88</v>
      </c>
      <c r="H76" s="32" t="s">
        <v>868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45180</v>
      </c>
      <c r="B77" s="32">
        <v>531025</v>
      </c>
      <c r="C77" s="31" t="s">
        <v>1117</v>
      </c>
      <c r="D77" s="31" t="s">
        <v>1119</v>
      </c>
      <c r="E77" s="31" t="s">
        <v>576</v>
      </c>
      <c r="F77" s="91">
        <v>6747295</v>
      </c>
      <c r="G77" s="32">
        <v>0.88</v>
      </c>
      <c r="H77" s="32" t="s">
        <v>868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45180</v>
      </c>
      <c r="B78" s="32">
        <v>531025</v>
      </c>
      <c r="C78" s="31" t="s">
        <v>1117</v>
      </c>
      <c r="D78" s="31" t="s">
        <v>1119</v>
      </c>
      <c r="E78" s="31" t="s">
        <v>576</v>
      </c>
      <c r="F78" s="91">
        <v>6747295</v>
      </c>
      <c r="G78" s="32">
        <v>0.91</v>
      </c>
      <c r="H78" s="32" t="s">
        <v>868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45180</v>
      </c>
      <c r="B79" s="32">
        <v>532411</v>
      </c>
      <c r="C79" s="31" t="s">
        <v>1120</v>
      </c>
      <c r="D79" s="31" t="s">
        <v>1121</v>
      </c>
      <c r="E79" s="31" t="s">
        <v>576</v>
      </c>
      <c r="F79" s="91">
        <v>31004419</v>
      </c>
      <c r="G79" s="32">
        <v>0.59</v>
      </c>
      <c r="H79" s="32" t="s">
        <v>868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45180</v>
      </c>
      <c r="B80" s="32">
        <v>532411</v>
      </c>
      <c r="C80" s="31" t="s">
        <v>1120</v>
      </c>
      <c r="D80" s="31" t="s">
        <v>1121</v>
      </c>
      <c r="E80" s="31" t="s">
        <v>576</v>
      </c>
      <c r="F80" s="91">
        <v>15478859</v>
      </c>
      <c r="G80" s="32">
        <v>0.6</v>
      </c>
      <c r="H80" s="32" t="s">
        <v>868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45180</v>
      </c>
      <c r="B81" s="32" t="s">
        <v>1122</v>
      </c>
      <c r="C81" s="31" t="s">
        <v>1123</v>
      </c>
      <c r="D81" s="31" t="s">
        <v>1124</v>
      </c>
      <c r="E81" s="31" t="s">
        <v>575</v>
      </c>
      <c r="F81" s="91">
        <v>205453</v>
      </c>
      <c r="G81" s="32">
        <v>35.5</v>
      </c>
      <c r="H81" s="32" t="s">
        <v>868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45180</v>
      </c>
      <c r="B82" s="32" t="s">
        <v>1125</v>
      </c>
      <c r="C82" s="31" t="s">
        <v>1126</v>
      </c>
      <c r="D82" s="31" t="s">
        <v>1127</v>
      </c>
      <c r="E82" s="31" t="s">
        <v>575</v>
      </c>
      <c r="F82" s="91">
        <v>292735</v>
      </c>
      <c r="G82" s="32">
        <v>577.01</v>
      </c>
      <c r="H82" s="32" t="s">
        <v>868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45180</v>
      </c>
      <c r="B83" s="32" t="s">
        <v>1128</v>
      </c>
      <c r="C83" s="31" t="s">
        <v>1129</v>
      </c>
      <c r="D83" s="31" t="s">
        <v>1130</v>
      </c>
      <c r="E83" s="31" t="s">
        <v>575</v>
      </c>
      <c r="F83" s="91">
        <v>202800</v>
      </c>
      <c r="G83" s="32">
        <v>279.5</v>
      </c>
      <c r="H83" s="32" t="s">
        <v>868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45180</v>
      </c>
      <c r="B84" s="32" t="s">
        <v>358</v>
      </c>
      <c r="C84" s="31" t="s">
        <v>1131</v>
      </c>
      <c r="D84" s="31" t="s">
        <v>577</v>
      </c>
      <c r="E84" s="31" t="s">
        <v>575</v>
      </c>
      <c r="F84" s="91">
        <v>772390</v>
      </c>
      <c r="G84" s="32">
        <v>1381.25</v>
      </c>
      <c r="H84" s="32" t="s">
        <v>868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45180</v>
      </c>
      <c r="B85" s="32" t="s">
        <v>1132</v>
      </c>
      <c r="C85" s="31" t="s">
        <v>1133</v>
      </c>
      <c r="D85" s="31" t="s">
        <v>1134</v>
      </c>
      <c r="E85" s="31" t="s">
        <v>575</v>
      </c>
      <c r="F85" s="91">
        <v>100000</v>
      </c>
      <c r="G85" s="32">
        <v>48.35</v>
      </c>
      <c r="H85" s="32" t="s">
        <v>868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45180</v>
      </c>
      <c r="B86" s="32" t="s">
        <v>989</v>
      </c>
      <c r="C86" s="31" t="s">
        <v>990</v>
      </c>
      <c r="D86" s="31" t="s">
        <v>882</v>
      </c>
      <c r="E86" s="31" t="s">
        <v>575</v>
      </c>
      <c r="F86" s="91">
        <v>73989</v>
      </c>
      <c r="G86" s="32">
        <v>399.86</v>
      </c>
      <c r="H86" s="32" t="s">
        <v>868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45180</v>
      </c>
      <c r="B87" s="32" t="s">
        <v>989</v>
      </c>
      <c r="C87" s="31" t="s">
        <v>990</v>
      </c>
      <c r="D87" s="31" t="s">
        <v>577</v>
      </c>
      <c r="E87" s="31" t="s">
        <v>575</v>
      </c>
      <c r="F87" s="91">
        <v>219915</v>
      </c>
      <c r="G87" s="32">
        <v>404.44</v>
      </c>
      <c r="H87" s="32" t="s">
        <v>868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45180</v>
      </c>
      <c r="B88" s="32" t="s">
        <v>989</v>
      </c>
      <c r="C88" s="31" t="s">
        <v>990</v>
      </c>
      <c r="D88" s="31" t="s">
        <v>1135</v>
      </c>
      <c r="E88" s="31" t="s">
        <v>575</v>
      </c>
      <c r="F88" s="91">
        <v>85000</v>
      </c>
      <c r="G88" s="32">
        <v>417.55</v>
      </c>
      <c r="H88" s="32" t="s">
        <v>868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45180</v>
      </c>
      <c r="B89" s="32" t="s">
        <v>1064</v>
      </c>
      <c r="C89" s="31" t="s">
        <v>1136</v>
      </c>
      <c r="D89" s="31" t="s">
        <v>1137</v>
      </c>
      <c r="E89" s="31" t="s">
        <v>575</v>
      </c>
      <c r="F89" s="91">
        <v>3100000</v>
      </c>
      <c r="G89" s="32">
        <v>44.96</v>
      </c>
      <c r="H89" s="32" t="s">
        <v>868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45180</v>
      </c>
      <c r="B90" s="32" t="s">
        <v>1138</v>
      </c>
      <c r="C90" s="31" t="s">
        <v>1139</v>
      </c>
      <c r="D90" s="31" t="s">
        <v>973</v>
      </c>
      <c r="E90" s="31" t="s">
        <v>575</v>
      </c>
      <c r="F90" s="91">
        <v>13015894</v>
      </c>
      <c r="G90" s="32">
        <v>2.93</v>
      </c>
      <c r="H90" s="32" t="s">
        <v>868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45180</v>
      </c>
      <c r="B91" s="32" t="s">
        <v>1140</v>
      </c>
      <c r="C91" s="31" t="s">
        <v>1141</v>
      </c>
      <c r="D91" s="31" t="s">
        <v>577</v>
      </c>
      <c r="E91" s="31" t="s">
        <v>575</v>
      </c>
      <c r="F91" s="91">
        <v>878850</v>
      </c>
      <c r="G91" s="32">
        <v>138.97999999999999</v>
      </c>
      <c r="H91" s="32" t="s">
        <v>868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45180</v>
      </c>
      <c r="B92" s="32" t="s">
        <v>1142</v>
      </c>
      <c r="C92" s="31" t="s">
        <v>1143</v>
      </c>
      <c r="D92" s="31" t="s">
        <v>577</v>
      </c>
      <c r="E92" s="31" t="s">
        <v>575</v>
      </c>
      <c r="F92" s="91">
        <v>2069864</v>
      </c>
      <c r="G92" s="32">
        <v>280.51</v>
      </c>
      <c r="H92" s="32" t="s">
        <v>868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45180</v>
      </c>
      <c r="B93" s="32" t="s">
        <v>1144</v>
      </c>
      <c r="C93" s="31" t="s">
        <v>1145</v>
      </c>
      <c r="D93" s="31" t="s">
        <v>577</v>
      </c>
      <c r="E93" s="31" t="s">
        <v>575</v>
      </c>
      <c r="F93" s="91">
        <v>226054</v>
      </c>
      <c r="G93" s="32">
        <v>180.37</v>
      </c>
      <c r="H93" s="32" t="s">
        <v>868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45180</v>
      </c>
      <c r="B94" s="32" t="s">
        <v>991</v>
      </c>
      <c r="C94" s="31" t="s">
        <v>992</v>
      </c>
      <c r="D94" s="31" t="s">
        <v>577</v>
      </c>
      <c r="E94" s="31" t="s">
        <v>575</v>
      </c>
      <c r="F94" s="91">
        <v>735262</v>
      </c>
      <c r="G94" s="32">
        <v>84.79</v>
      </c>
      <c r="H94" s="32" t="s">
        <v>868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45180</v>
      </c>
      <c r="B95" s="32" t="s">
        <v>424</v>
      </c>
      <c r="C95" s="31" t="s">
        <v>993</v>
      </c>
      <c r="D95" s="31" t="s">
        <v>882</v>
      </c>
      <c r="E95" s="31" t="s">
        <v>575</v>
      </c>
      <c r="F95" s="91">
        <v>13998980</v>
      </c>
      <c r="G95" s="32">
        <v>17.86</v>
      </c>
      <c r="H95" s="32" t="s">
        <v>868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45180</v>
      </c>
      <c r="B96" s="32" t="s">
        <v>424</v>
      </c>
      <c r="C96" s="31" t="s">
        <v>993</v>
      </c>
      <c r="D96" s="31" t="s">
        <v>1014</v>
      </c>
      <c r="E96" s="31" t="s">
        <v>575</v>
      </c>
      <c r="F96" s="91">
        <v>13280859</v>
      </c>
      <c r="G96" s="32">
        <v>17.940000000000001</v>
      </c>
      <c r="H96" s="32" t="s">
        <v>868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45180</v>
      </c>
      <c r="B97" s="32" t="s">
        <v>1146</v>
      </c>
      <c r="C97" s="31" t="s">
        <v>1147</v>
      </c>
      <c r="D97" s="31" t="s">
        <v>1121</v>
      </c>
      <c r="E97" s="31" t="s">
        <v>575</v>
      </c>
      <c r="F97" s="91">
        <v>6577352</v>
      </c>
      <c r="G97" s="32">
        <v>2.61</v>
      </c>
      <c r="H97" s="32" t="s">
        <v>868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45180</v>
      </c>
      <c r="B98" s="32" t="s">
        <v>1146</v>
      </c>
      <c r="C98" s="31" t="s">
        <v>1147</v>
      </c>
      <c r="D98" s="31" t="s">
        <v>988</v>
      </c>
      <c r="E98" s="31" t="s">
        <v>575</v>
      </c>
      <c r="F98" s="91">
        <v>500000</v>
      </c>
      <c r="G98" s="32">
        <v>2.6</v>
      </c>
      <c r="H98" s="32" t="s">
        <v>868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45180</v>
      </c>
      <c r="B99" s="32" t="s">
        <v>1148</v>
      </c>
      <c r="C99" s="31" t="s">
        <v>1149</v>
      </c>
      <c r="D99" s="31" t="s">
        <v>1150</v>
      </c>
      <c r="E99" s="31" t="s">
        <v>575</v>
      </c>
      <c r="F99" s="91">
        <v>481232</v>
      </c>
      <c r="G99" s="32">
        <v>230.63</v>
      </c>
      <c r="H99" s="32" t="s">
        <v>868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45180</v>
      </c>
      <c r="B100" s="32" t="s">
        <v>1151</v>
      </c>
      <c r="C100" s="31" t="s">
        <v>1152</v>
      </c>
      <c r="D100" s="31" t="s">
        <v>1150</v>
      </c>
      <c r="E100" s="31" t="s">
        <v>575</v>
      </c>
      <c r="F100" s="91">
        <v>785834</v>
      </c>
      <c r="G100" s="32">
        <v>98.62</v>
      </c>
      <c r="H100" s="32" t="s">
        <v>868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45180</v>
      </c>
      <c r="B101" s="32" t="s">
        <v>1153</v>
      </c>
      <c r="C101" s="31" t="s">
        <v>1154</v>
      </c>
      <c r="D101" s="31" t="s">
        <v>1155</v>
      </c>
      <c r="E101" s="31" t="s">
        <v>575</v>
      </c>
      <c r="F101" s="91">
        <v>100800</v>
      </c>
      <c r="G101" s="32">
        <v>369.39</v>
      </c>
      <c r="H101" s="32" t="s">
        <v>868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45180</v>
      </c>
      <c r="B102" s="32" t="s">
        <v>1156</v>
      </c>
      <c r="C102" s="31" t="s">
        <v>1157</v>
      </c>
      <c r="D102" s="31" t="s">
        <v>1004</v>
      </c>
      <c r="E102" s="31" t="s">
        <v>575</v>
      </c>
      <c r="F102" s="91">
        <v>379468</v>
      </c>
      <c r="G102" s="32">
        <v>140.13</v>
      </c>
      <c r="H102" s="32" t="s">
        <v>868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45180</v>
      </c>
      <c r="B103" s="32" t="s">
        <v>484</v>
      </c>
      <c r="C103" s="31" t="s">
        <v>1158</v>
      </c>
      <c r="D103" s="31" t="s">
        <v>577</v>
      </c>
      <c r="E103" s="31" t="s">
        <v>575</v>
      </c>
      <c r="F103" s="91">
        <v>1040806</v>
      </c>
      <c r="G103" s="32">
        <v>581.65</v>
      </c>
      <c r="H103" s="32" t="s">
        <v>868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45180</v>
      </c>
      <c r="B104" s="32" t="s">
        <v>1159</v>
      </c>
      <c r="C104" s="31" t="s">
        <v>1160</v>
      </c>
      <c r="D104" s="31" t="s">
        <v>873</v>
      </c>
      <c r="E104" s="31" t="s">
        <v>575</v>
      </c>
      <c r="F104" s="91">
        <v>250004</v>
      </c>
      <c r="G104" s="32">
        <v>123.2</v>
      </c>
      <c r="H104" s="32" t="s">
        <v>868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45180</v>
      </c>
      <c r="B105" s="32" t="s">
        <v>1161</v>
      </c>
      <c r="C105" s="31" t="s">
        <v>1162</v>
      </c>
      <c r="D105" s="31" t="s">
        <v>873</v>
      </c>
      <c r="E105" s="31" t="s">
        <v>575</v>
      </c>
      <c r="F105" s="91">
        <v>60000</v>
      </c>
      <c r="G105" s="32">
        <v>105.4</v>
      </c>
      <c r="H105" s="32" t="s">
        <v>868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45180</v>
      </c>
      <c r="B106" s="32" t="s">
        <v>1163</v>
      </c>
      <c r="C106" s="31" t="s">
        <v>1164</v>
      </c>
      <c r="D106" s="31" t="s">
        <v>939</v>
      </c>
      <c r="E106" s="31" t="s">
        <v>575</v>
      </c>
      <c r="F106" s="91">
        <v>246888</v>
      </c>
      <c r="G106" s="32">
        <v>450.97</v>
      </c>
      <c r="H106" s="32" t="s">
        <v>868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45180</v>
      </c>
      <c r="B107" s="32" t="s">
        <v>1163</v>
      </c>
      <c r="C107" s="31" t="s">
        <v>1164</v>
      </c>
      <c r="D107" s="31" t="s">
        <v>577</v>
      </c>
      <c r="E107" s="31" t="s">
        <v>575</v>
      </c>
      <c r="F107" s="91">
        <v>251834</v>
      </c>
      <c r="G107" s="32">
        <v>452.74</v>
      </c>
      <c r="H107" s="32" t="s">
        <v>868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45180</v>
      </c>
      <c r="B108" s="32" t="s">
        <v>1163</v>
      </c>
      <c r="C108" s="31" t="s">
        <v>1164</v>
      </c>
      <c r="D108" s="31" t="s">
        <v>1165</v>
      </c>
      <c r="E108" s="31" t="s">
        <v>575</v>
      </c>
      <c r="F108" s="91">
        <v>276022</v>
      </c>
      <c r="G108" s="32">
        <v>451.29</v>
      </c>
      <c r="H108" s="32" t="s">
        <v>868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45180</v>
      </c>
      <c r="B109" s="32" t="s">
        <v>1163</v>
      </c>
      <c r="C109" s="31" t="s">
        <v>1164</v>
      </c>
      <c r="D109" s="31" t="s">
        <v>1166</v>
      </c>
      <c r="E109" s="31" t="s">
        <v>575</v>
      </c>
      <c r="F109" s="91">
        <v>311833</v>
      </c>
      <c r="G109" s="32">
        <v>451.11</v>
      </c>
      <c r="H109" s="32" t="s">
        <v>868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45180</v>
      </c>
      <c r="B110" s="32" t="s">
        <v>1163</v>
      </c>
      <c r="C110" s="31" t="s">
        <v>1164</v>
      </c>
      <c r="D110" s="31" t="s">
        <v>1167</v>
      </c>
      <c r="E110" s="31" t="s">
        <v>575</v>
      </c>
      <c r="F110" s="91">
        <v>400000</v>
      </c>
      <c r="G110" s="32">
        <v>462.23</v>
      </c>
      <c r="H110" s="32" t="s">
        <v>868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45180</v>
      </c>
      <c r="B111" s="32" t="s">
        <v>1163</v>
      </c>
      <c r="C111" s="31" t="s">
        <v>1164</v>
      </c>
      <c r="D111" s="31" t="s">
        <v>1168</v>
      </c>
      <c r="E111" s="31" t="s">
        <v>575</v>
      </c>
      <c r="F111" s="91">
        <v>1000000</v>
      </c>
      <c r="G111" s="32">
        <v>457.09</v>
      </c>
      <c r="H111" s="32" t="s">
        <v>868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45180</v>
      </c>
      <c r="B112" s="32" t="s">
        <v>997</v>
      </c>
      <c r="C112" s="31" t="s">
        <v>998</v>
      </c>
      <c r="D112" s="31" t="s">
        <v>882</v>
      </c>
      <c r="E112" s="31" t="s">
        <v>575</v>
      </c>
      <c r="F112" s="91">
        <v>18167679</v>
      </c>
      <c r="G112" s="32">
        <v>20.95</v>
      </c>
      <c r="H112" s="32" t="s">
        <v>868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45180</v>
      </c>
      <c r="B113" s="32" t="s">
        <v>491</v>
      </c>
      <c r="C113" s="31" t="s">
        <v>1169</v>
      </c>
      <c r="D113" s="31" t="s">
        <v>1170</v>
      </c>
      <c r="E113" s="31" t="s">
        <v>575</v>
      </c>
      <c r="F113" s="91">
        <v>17016949</v>
      </c>
      <c r="G113" s="32">
        <v>183.69</v>
      </c>
      <c r="H113" s="32" t="s">
        <v>868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45180</v>
      </c>
      <c r="B114" s="32" t="s">
        <v>491</v>
      </c>
      <c r="C114" s="31" t="s">
        <v>1169</v>
      </c>
      <c r="D114" s="31" t="s">
        <v>577</v>
      </c>
      <c r="E114" s="31" t="s">
        <v>575</v>
      </c>
      <c r="F114" s="91">
        <v>13432989</v>
      </c>
      <c r="G114" s="32">
        <v>182.02</v>
      </c>
      <c r="H114" s="32" t="s">
        <v>868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45180</v>
      </c>
      <c r="B115" s="32" t="s">
        <v>1171</v>
      </c>
      <c r="C115" s="31" t="s">
        <v>1172</v>
      </c>
      <c r="D115" s="31" t="s">
        <v>1173</v>
      </c>
      <c r="E115" s="31" t="s">
        <v>575</v>
      </c>
      <c r="F115" s="91">
        <v>2000</v>
      </c>
      <c r="G115" s="32">
        <v>65</v>
      </c>
      <c r="H115" s="32" t="s">
        <v>868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45180</v>
      </c>
      <c r="B116" s="32" t="s">
        <v>1171</v>
      </c>
      <c r="C116" s="31" t="s">
        <v>1172</v>
      </c>
      <c r="D116" s="31" t="s">
        <v>1134</v>
      </c>
      <c r="E116" s="31" t="s">
        <v>575</v>
      </c>
      <c r="F116" s="91">
        <v>60000</v>
      </c>
      <c r="G116" s="32">
        <v>65</v>
      </c>
      <c r="H116" s="32" t="s">
        <v>868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45180</v>
      </c>
      <c r="B117" s="32" t="s">
        <v>999</v>
      </c>
      <c r="C117" s="31" t="s">
        <v>1000</v>
      </c>
      <c r="D117" s="31" t="s">
        <v>1001</v>
      </c>
      <c r="E117" s="31" t="s">
        <v>575</v>
      </c>
      <c r="F117" s="91">
        <v>60000</v>
      </c>
      <c r="G117" s="32">
        <v>1.1000000000000001</v>
      </c>
      <c r="H117" s="32" t="s">
        <v>868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45180</v>
      </c>
      <c r="B118" s="32" t="s">
        <v>1174</v>
      </c>
      <c r="C118" s="31" t="s">
        <v>1175</v>
      </c>
      <c r="D118" s="31" t="s">
        <v>1176</v>
      </c>
      <c r="E118" s="31" t="s">
        <v>575</v>
      </c>
      <c r="F118" s="91">
        <v>15387246</v>
      </c>
      <c r="G118" s="32">
        <v>11.06</v>
      </c>
      <c r="H118" s="32" t="s">
        <v>868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45180</v>
      </c>
      <c r="B119" s="32" t="s">
        <v>1177</v>
      </c>
      <c r="C119" s="31" t="s">
        <v>1178</v>
      </c>
      <c r="D119" s="31" t="s">
        <v>1179</v>
      </c>
      <c r="E119" s="31" t="s">
        <v>575</v>
      </c>
      <c r="F119" s="91">
        <v>2300000</v>
      </c>
      <c r="G119" s="32">
        <v>0.7</v>
      </c>
      <c r="H119" s="32" t="s">
        <v>868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45180</v>
      </c>
      <c r="B120" s="32" t="s">
        <v>1002</v>
      </c>
      <c r="C120" s="31" t="s">
        <v>1003</v>
      </c>
      <c r="D120" s="31" t="s">
        <v>1004</v>
      </c>
      <c r="E120" s="31" t="s">
        <v>575</v>
      </c>
      <c r="F120" s="91">
        <v>2022354</v>
      </c>
      <c r="G120" s="32">
        <v>46.91</v>
      </c>
      <c r="H120" s="32" t="s">
        <v>868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45180</v>
      </c>
      <c r="B121" s="32" t="s">
        <v>1002</v>
      </c>
      <c r="C121" s="31" t="s">
        <v>1003</v>
      </c>
      <c r="D121" s="31" t="s">
        <v>577</v>
      </c>
      <c r="E121" s="31" t="s">
        <v>575</v>
      </c>
      <c r="F121" s="91">
        <v>1332723</v>
      </c>
      <c r="G121" s="32">
        <v>46.78</v>
      </c>
      <c r="H121" s="32" t="s">
        <v>868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45180</v>
      </c>
      <c r="B122" s="32" t="s">
        <v>1180</v>
      </c>
      <c r="C122" s="31" t="s">
        <v>1181</v>
      </c>
      <c r="D122" s="31" t="s">
        <v>577</v>
      </c>
      <c r="E122" s="31" t="s">
        <v>575</v>
      </c>
      <c r="F122" s="91">
        <v>876162</v>
      </c>
      <c r="G122" s="32">
        <v>150.57</v>
      </c>
      <c r="H122" s="32" t="s">
        <v>868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45180</v>
      </c>
      <c r="B123" s="32" t="s">
        <v>1005</v>
      </c>
      <c r="C123" s="31" t="s">
        <v>1006</v>
      </c>
      <c r="D123" s="31" t="s">
        <v>1007</v>
      </c>
      <c r="E123" s="31" t="s">
        <v>575</v>
      </c>
      <c r="F123" s="91">
        <v>1307225</v>
      </c>
      <c r="G123" s="32">
        <v>60.42</v>
      </c>
      <c r="H123" s="32" t="s">
        <v>868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45180</v>
      </c>
      <c r="B124" s="32" t="s">
        <v>1182</v>
      </c>
      <c r="C124" s="31" t="s">
        <v>1183</v>
      </c>
      <c r="D124" s="31" t="s">
        <v>1184</v>
      </c>
      <c r="E124" s="31" t="s">
        <v>575</v>
      </c>
      <c r="F124" s="91">
        <v>1050000</v>
      </c>
      <c r="G124" s="32">
        <v>300</v>
      </c>
      <c r="H124" s="32" t="s">
        <v>868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45180</v>
      </c>
      <c r="B125" s="32" t="s">
        <v>1185</v>
      </c>
      <c r="C125" s="31" t="s">
        <v>1186</v>
      </c>
      <c r="D125" s="31" t="s">
        <v>882</v>
      </c>
      <c r="E125" s="31" t="s">
        <v>575</v>
      </c>
      <c r="F125" s="91">
        <v>5577615</v>
      </c>
      <c r="G125" s="32">
        <v>17.78</v>
      </c>
      <c r="H125" s="32" t="s">
        <v>868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45180</v>
      </c>
      <c r="B126" s="32" t="s">
        <v>1008</v>
      </c>
      <c r="C126" s="31" t="s">
        <v>1009</v>
      </c>
      <c r="D126" s="31" t="s">
        <v>1010</v>
      </c>
      <c r="E126" s="31" t="s">
        <v>575</v>
      </c>
      <c r="F126" s="91">
        <v>2990000</v>
      </c>
      <c r="G126" s="32">
        <v>2</v>
      </c>
      <c r="H126" s="32" t="s">
        <v>868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45180</v>
      </c>
      <c r="B127" s="32" t="s">
        <v>1008</v>
      </c>
      <c r="C127" s="31" t="s">
        <v>1009</v>
      </c>
      <c r="D127" s="31" t="s">
        <v>969</v>
      </c>
      <c r="E127" s="31" t="s">
        <v>575</v>
      </c>
      <c r="F127" s="91">
        <v>3213000</v>
      </c>
      <c r="G127" s="32">
        <v>2</v>
      </c>
      <c r="H127" s="32" t="s">
        <v>868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45180</v>
      </c>
      <c r="B128" s="32" t="s">
        <v>1008</v>
      </c>
      <c r="C128" s="31" t="s">
        <v>1009</v>
      </c>
      <c r="D128" s="31" t="s">
        <v>1187</v>
      </c>
      <c r="E128" s="31" t="s">
        <v>575</v>
      </c>
      <c r="F128" s="91">
        <v>2720056</v>
      </c>
      <c r="G128" s="32">
        <v>2</v>
      </c>
      <c r="H128" s="32" t="s">
        <v>868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45180</v>
      </c>
      <c r="B129" s="32" t="s">
        <v>1008</v>
      </c>
      <c r="C129" s="31" t="s">
        <v>1009</v>
      </c>
      <c r="D129" s="31" t="s">
        <v>1071</v>
      </c>
      <c r="E129" s="31" t="s">
        <v>575</v>
      </c>
      <c r="F129" s="91">
        <v>1386043</v>
      </c>
      <c r="G129" s="32">
        <v>2.02</v>
      </c>
      <c r="H129" s="32" t="s">
        <v>868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45180</v>
      </c>
      <c r="B130" s="32" t="s">
        <v>1008</v>
      </c>
      <c r="C130" s="31" t="s">
        <v>1009</v>
      </c>
      <c r="D130" s="31" t="s">
        <v>1011</v>
      </c>
      <c r="E130" s="31" t="s">
        <v>575</v>
      </c>
      <c r="F130" s="91">
        <v>3275000</v>
      </c>
      <c r="G130" s="32">
        <v>2</v>
      </c>
      <c r="H130" s="32" t="s">
        <v>868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45180</v>
      </c>
      <c r="B131" s="32" t="s">
        <v>1012</v>
      </c>
      <c r="C131" s="31" t="s">
        <v>1013</v>
      </c>
      <c r="D131" s="31" t="s">
        <v>1188</v>
      </c>
      <c r="E131" s="31" t="s">
        <v>575</v>
      </c>
      <c r="F131" s="91">
        <v>8391584</v>
      </c>
      <c r="G131" s="32">
        <v>4.43</v>
      </c>
      <c r="H131" s="32" t="s">
        <v>868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45180</v>
      </c>
      <c r="B132" s="32" t="s">
        <v>1012</v>
      </c>
      <c r="C132" s="31" t="s">
        <v>1013</v>
      </c>
      <c r="D132" s="31" t="s">
        <v>976</v>
      </c>
      <c r="E132" s="31" t="s">
        <v>575</v>
      </c>
      <c r="F132" s="91">
        <v>10859692</v>
      </c>
      <c r="G132" s="32">
        <v>4.4800000000000004</v>
      </c>
      <c r="H132" s="32" t="s">
        <v>868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45180</v>
      </c>
      <c r="B133" s="32" t="s">
        <v>1012</v>
      </c>
      <c r="C133" s="31" t="s">
        <v>1013</v>
      </c>
      <c r="D133" s="31" t="s">
        <v>1015</v>
      </c>
      <c r="E133" s="31" t="s">
        <v>575</v>
      </c>
      <c r="F133" s="91">
        <v>8772335</v>
      </c>
      <c r="G133" s="32">
        <v>4.12</v>
      </c>
      <c r="H133" s="32" t="s">
        <v>868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45180</v>
      </c>
      <c r="B134" s="32" t="s">
        <v>1012</v>
      </c>
      <c r="C134" s="31" t="s">
        <v>1013</v>
      </c>
      <c r="D134" s="31" t="s">
        <v>953</v>
      </c>
      <c r="E134" s="31" t="s">
        <v>575</v>
      </c>
      <c r="F134" s="91">
        <v>8167427</v>
      </c>
      <c r="G134" s="32">
        <v>4.5199999999999996</v>
      </c>
      <c r="H134" s="32" t="s">
        <v>868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45180</v>
      </c>
      <c r="B135" s="32" t="s">
        <v>1012</v>
      </c>
      <c r="C135" s="31" t="s">
        <v>1013</v>
      </c>
      <c r="D135" s="31" t="s">
        <v>994</v>
      </c>
      <c r="E135" s="31" t="s">
        <v>575</v>
      </c>
      <c r="F135" s="91">
        <v>6539386</v>
      </c>
      <c r="G135" s="32">
        <v>4.4800000000000004</v>
      </c>
      <c r="H135" s="32" t="s">
        <v>868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45180</v>
      </c>
      <c r="B136" s="32" t="s">
        <v>951</v>
      </c>
      <c r="C136" s="31" t="s">
        <v>952</v>
      </c>
      <c r="D136" s="31" t="s">
        <v>976</v>
      </c>
      <c r="E136" s="31" t="s">
        <v>575</v>
      </c>
      <c r="F136" s="91">
        <v>20052920</v>
      </c>
      <c r="G136" s="32">
        <v>6.05</v>
      </c>
      <c r="H136" s="32" t="s">
        <v>868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45180</v>
      </c>
      <c r="B137" s="32" t="s">
        <v>951</v>
      </c>
      <c r="C137" s="31" t="s">
        <v>952</v>
      </c>
      <c r="D137" s="31" t="s">
        <v>953</v>
      </c>
      <c r="E137" s="31" t="s">
        <v>575</v>
      </c>
      <c r="F137" s="91">
        <v>25389000</v>
      </c>
      <c r="G137" s="32">
        <v>6.05</v>
      </c>
      <c r="H137" s="32" t="s">
        <v>868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45180</v>
      </c>
      <c r="B138" s="32" t="s">
        <v>1120</v>
      </c>
      <c r="C138" s="31" t="s">
        <v>1189</v>
      </c>
      <c r="D138" s="31" t="s">
        <v>1121</v>
      </c>
      <c r="E138" s="31" t="s">
        <v>575</v>
      </c>
      <c r="F138" s="91">
        <v>25888071</v>
      </c>
      <c r="G138" s="32">
        <v>0.56999999999999995</v>
      </c>
      <c r="H138" s="32" t="s">
        <v>868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45180</v>
      </c>
      <c r="B139" s="32" t="s">
        <v>1122</v>
      </c>
      <c r="C139" s="31" t="s">
        <v>1123</v>
      </c>
      <c r="D139" s="31" t="s">
        <v>1124</v>
      </c>
      <c r="E139" s="31" t="s">
        <v>576</v>
      </c>
      <c r="F139" s="91">
        <v>209824</v>
      </c>
      <c r="G139" s="32">
        <v>35.56</v>
      </c>
      <c r="H139" s="32" t="s">
        <v>868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45180</v>
      </c>
      <c r="B140" s="32" t="s">
        <v>1190</v>
      </c>
      <c r="C140" s="31" t="s">
        <v>1191</v>
      </c>
      <c r="D140" s="31" t="s">
        <v>1192</v>
      </c>
      <c r="E140" s="31" t="s">
        <v>576</v>
      </c>
      <c r="F140" s="91">
        <v>45600</v>
      </c>
      <c r="G140" s="32">
        <v>316.02999999999997</v>
      </c>
      <c r="H140" s="32" t="s">
        <v>868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45180</v>
      </c>
      <c r="B141" s="32" t="s">
        <v>358</v>
      </c>
      <c r="C141" s="31" t="s">
        <v>1131</v>
      </c>
      <c r="D141" s="31" t="s">
        <v>577</v>
      </c>
      <c r="E141" s="31" t="s">
        <v>576</v>
      </c>
      <c r="F141" s="91">
        <v>772390</v>
      </c>
      <c r="G141" s="32">
        <v>1381.98</v>
      </c>
      <c r="H141" s="32" t="s">
        <v>868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45180</v>
      </c>
      <c r="B142" s="32" t="s">
        <v>1132</v>
      </c>
      <c r="C142" s="31" t="s">
        <v>1133</v>
      </c>
      <c r="D142" s="31" t="s">
        <v>1193</v>
      </c>
      <c r="E142" s="31" t="s">
        <v>576</v>
      </c>
      <c r="F142" s="91">
        <v>100000</v>
      </c>
      <c r="G142" s="32">
        <v>48.36</v>
      </c>
      <c r="H142" s="32" t="s">
        <v>868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45180</v>
      </c>
      <c r="B143" s="32" t="s">
        <v>1194</v>
      </c>
      <c r="C143" s="31" t="s">
        <v>1195</v>
      </c>
      <c r="D143" s="31" t="s">
        <v>1196</v>
      </c>
      <c r="E143" s="31" t="s">
        <v>576</v>
      </c>
      <c r="F143" s="91">
        <v>98237</v>
      </c>
      <c r="G143" s="32">
        <v>5.4</v>
      </c>
      <c r="H143" s="32" t="s">
        <v>868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45180</v>
      </c>
      <c r="B144" s="32" t="s">
        <v>1197</v>
      </c>
      <c r="C144" s="31" t="s">
        <v>1198</v>
      </c>
      <c r="D144" s="31" t="s">
        <v>1199</v>
      </c>
      <c r="E144" s="31" t="s">
        <v>576</v>
      </c>
      <c r="F144" s="91">
        <v>522000</v>
      </c>
      <c r="G144" s="32">
        <v>70.98</v>
      </c>
      <c r="H144" s="32" t="s">
        <v>868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45180</v>
      </c>
      <c r="B145" s="32" t="s">
        <v>989</v>
      </c>
      <c r="C145" s="31" t="s">
        <v>990</v>
      </c>
      <c r="D145" s="31" t="s">
        <v>577</v>
      </c>
      <c r="E145" s="31" t="s">
        <v>576</v>
      </c>
      <c r="F145" s="91">
        <v>219915</v>
      </c>
      <c r="G145" s="32">
        <v>402.9</v>
      </c>
      <c r="H145" s="32" t="s">
        <v>868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45180</v>
      </c>
      <c r="B146" s="32" t="s">
        <v>989</v>
      </c>
      <c r="C146" s="31" t="s">
        <v>990</v>
      </c>
      <c r="D146" s="31" t="s">
        <v>1135</v>
      </c>
      <c r="E146" s="31" t="s">
        <v>576</v>
      </c>
      <c r="F146" s="91">
        <v>5000</v>
      </c>
      <c r="G146" s="32">
        <v>389.5</v>
      </c>
      <c r="H146" s="32" t="s">
        <v>868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45180</v>
      </c>
      <c r="B147" s="32" t="s">
        <v>989</v>
      </c>
      <c r="C147" s="31" t="s">
        <v>990</v>
      </c>
      <c r="D147" s="31" t="s">
        <v>882</v>
      </c>
      <c r="E147" s="31" t="s">
        <v>576</v>
      </c>
      <c r="F147" s="91">
        <v>70440</v>
      </c>
      <c r="G147" s="32">
        <v>404.45</v>
      </c>
      <c r="H147" s="32" t="s">
        <v>868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45180</v>
      </c>
      <c r="B148" s="32" t="s">
        <v>989</v>
      </c>
      <c r="C148" s="31" t="s">
        <v>990</v>
      </c>
      <c r="D148" s="31" t="s">
        <v>1200</v>
      </c>
      <c r="E148" s="31" t="s">
        <v>576</v>
      </c>
      <c r="F148" s="91">
        <v>100001</v>
      </c>
      <c r="G148" s="32">
        <v>402.71</v>
      </c>
      <c r="H148" s="32" t="s">
        <v>868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5" customHeight="1">
      <c r="A149" s="90">
        <v>45180</v>
      </c>
      <c r="B149" s="32" t="s">
        <v>1064</v>
      </c>
      <c r="C149" s="31" t="s">
        <v>1136</v>
      </c>
      <c r="D149" s="31" t="s">
        <v>1137</v>
      </c>
      <c r="E149" s="31" t="s">
        <v>576</v>
      </c>
      <c r="F149" s="91">
        <v>100000</v>
      </c>
      <c r="G149" s="32">
        <v>43.26</v>
      </c>
      <c r="H149" s="32" t="s">
        <v>868</v>
      </c>
    </row>
    <row r="150" spans="1:28" ht="15" customHeight="1">
      <c r="A150" s="90">
        <v>45180</v>
      </c>
      <c r="B150" s="32" t="s">
        <v>1138</v>
      </c>
      <c r="C150" s="31" t="s">
        <v>1139</v>
      </c>
      <c r="D150" s="31" t="s">
        <v>973</v>
      </c>
      <c r="E150" s="31" t="s">
        <v>576</v>
      </c>
      <c r="F150" s="91">
        <v>4815209</v>
      </c>
      <c r="G150" s="32">
        <v>2.98</v>
      </c>
      <c r="H150" s="32" t="s">
        <v>868</v>
      </c>
    </row>
    <row r="151" spans="1:28" ht="15" customHeight="1">
      <c r="A151" s="90">
        <v>45180</v>
      </c>
      <c r="B151" s="32" t="s">
        <v>1140</v>
      </c>
      <c r="C151" s="31" t="s">
        <v>1141</v>
      </c>
      <c r="D151" s="31" t="s">
        <v>577</v>
      </c>
      <c r="E151" s="31" t="s">
        <v>576</v>
      </c>
      <c r="F151" s="91">
        <v>878850</v>
      </c>
      <c r="G151" s="32">
        <v>139</v>
      </c>
      <c r="H151" s="32" t="s">
        <v>868</v>
      </c>
    </row>
    <row r="152" spans="1:28" ht="15" customHeight="1">
      <c r="A152" s="90">
        <v>45180</v>
      </c>
      <c r="B152" s="32" t="s">
        <v>1142</v>
      </c>
      <c r="C152" s="31" t="s">
        <v>1143</v>
      </c>
      <c r="D152" s="31" t="s">
        <v>577</v>
      </c>
      <c r="E152" s="31" t="s">
        <v>576</v>
      </c>
      <c r="F152" s="91">
        <v>2069864</v>
      </c>
      <c r="G152" s="32">
        <v>280.55</v>
      </c>
      <c r="H152" s="32" t="s">
        <v>868</v>
      </c>
    </row>
    <row r="153" spans="1:28" ht="15" customHeight="1">
      <c r="A153" s="90">
        <v>45180</v>
      </c>
      <c r="B153" s="32" t="s">
        <v>1144</v>
      </c>
      <c r="C153" s="31" t="s">
        <v>1145</v>
      </c>
      <c r="D153" s="31" t="s">
        <v>577</v>
      </c>
      <c r="E153" s="31" t="s">
        <v>576</v>
      </c>
      <c r="F153" s="91">
        <v>226054</v>
      </c>
      <c r="G153" s="32">
        <v>179.86</v>
      </c>
      <c r="H153" s="32" t="s">
        <v>868</v>
      </c>
    </row>
    <row r="154" spans="1:28" ht="15" customHeight="1">
      <c r="A154" s="90">
        <v>45180</v>
      </c>
      <c r="B154" s="32" t="s">
        <v>991</v>
      </c>
      <c r="C154" s="31" t="s">
        <v>992</v>
      </c>
      <c r="D154" s="31" t="s">
        <v>577</v>
      </c>
      <c r="E154" s="31" t="s">
        <v>576</v>
      </c>
      <c r="F154" s="91">
        <v>735262</v>
      </c>
      <c r="G154" s="32">
        <v>84.84</v>
      </c>
      <c r="H154" s="32" t="s">
        <v>868</v>
      </c>
    </row>
    <row r="155" spans="1:28" ht="15" customHeight="1">
      <c r="A155" s="90">
        <v>45180</v>
      </c>
      <c r="B155" s="32" t="s">
        <v>143</v>
      </c>
      <c r="C155" s="31" t="s">
        <v>1201</v>
      </c>
      <c r="D155" s="31" t="s">
        <v>1202</v>
      </c>
      <c r="E155" s="31" t="s">
        <v>576</v>
      </c>
      <c r="F155" s="91">
        <v>50739653</v>
      </c>
      <c r="G155" s="32">
        <v>94.5</v>
      </c>
      <c r="H155" s="32" t="s">
        <v>868</v>
      </c>
    </row>
    <row r="156" spans="1:28" ht="15" customHeight="1">
      <c r="A156" s="90">
        <v>45180</v>
      </c>
      <c r="B156" s="32" t="s">
        <v>424</v>
      </c>
      <c r="C156" s="31" t="s">
        <v>993</v>
      </c>
      <c r="D156" s="31" t="s">
        <v>1014</v>
      </c>
      <c r="E156" s="31" t="s">
        <v>576</v>
      </c>
      <c r="F156" s="91">
        <v>13661096</v>
      </c>
      <c r="G156" s="32">
        <v>17.96</v>
      </c>
      <c r="H156" s="32" t="s">
        <v>868</v>
      </c>
    </row>
    <row r="157" spans="1:28" ht="15" customHeight="1">
      <c r="A157" s="90">
        <v>45180</v>
      </c>
      <c r="B157" s="32" t="s">
        <v>424</v>
      </c>
      <c r="C157" s="31" t="s">
        <v>993</v>
      </c>
      <c r="D157" s="31" t="s">
        <v>882</v>
      </c>
      <c r="E157" s="31" t="s">
        <v>576</v>
      </c>
      <c r="F157" s="91">
        <v>15498854</v>
      </c>
      <c r="G157" s="32">
        <v>17.87</v>
      </c>
      <c r="H157" s="32" t="s">
        <v>868</v>
      </c>
    </row>
    <row r="158" spans="1:28" ht="15" customHeight="1">
      <c r="A158" s="90">
        <v>45180</v>
      </c>
      <c r="B158" s="32" t="s">
        <v>1146</v>
      </c>
      <c r="C158" s="31" t="s">
        <v>1147</v>
      </c>
      <c r="D158" s="31" t="s">
        <v>988</v>
      </c>
      <c r="E158" s="31" t="s">
        <v>576</v>
      </c>
      <c r="F158" s="91">
        <v>4417191</v>
      </c>
      <c r="G158" s="32">
        <v>2.6</v>
      </c>
      <c r="H158" s="32" t="s">
        <v>868</v>
      </c>
    </row>
    <row r="159" spans="1:28" ht="15" customHeight="1">
      <c r="A159" s="90">
        <v>45180</v>
      </c>
      <c r="B159" s="32" t="s">
        <v>1146</v>
      </c>
      <c r="C159" s="31" t="s">
        <v>1147</v>
      </c>
      <c r="D159" s="31" t="s">
        <v>1121</v>
      </c>
      <c r="E159" s="31" t="s">
        <v>576</v>
      </c>
      <c r="F159" s="91">
        <v>4800000</v>
      </c>
      <c r="G159" s="32">
        <v>2.66</v>
      </c>
      <c r="H159" s="32" t="s">
        <v>868</v>
      </c>
    </row>
    <row r="160" spans="1:28" ht="15" customHeight="1">
      <c r="A160" s="90">
        <v>45180</v>
      </c>
      <c r="B160" s="32" t="s">
        <v>983</v>
      </c>
      <c r="C160" s="31" t="s">
        <v>995</v>
      </c>
      <c r="D160" s="31" t="s">
        <v>984</v>
      </c>
      <c r="E160" s="31" t="s">
        <v>576</v>
      </c>
      <c r="F160" s="91">
        <v>3590983</v>
      </c>
      <c r="G160" s="32">
        <v>11.3</v>
      </c>
      <c r="H160" s="32" t="s">
        <v>868</v>
      </c>
    </row>
    <row r="161" spans="1:8" ht="15" customHeight="1">
      <c r="A161" s="90">
        <v>45180</v>
      </c>
      <c r="B161" s="32" t="s">
        <v>180</v>
      </c>
      <c r="C161" s="31" t="s">
        <v>1203</v>
      </c>
      <c r="D161" s="31" t="s">
        <v>1204</v>
      </c>
      <c r="E161" s="31" t="s">
        <v>576</v>
      </c>
      <c r="F161" s="91">
        <v>1065000</v>
      </c>
      <c r="G161" s="32">
        <v>1050.1600000000001</v>
      </c>
      <c r="H161" s="32" t="s">
        <v>868</v>
      </c>
    </row>
    <row r="162" spans="1:8" ht="15" customHeight="1">
      <c r="A162" s="90">
        <v>45180</v>
      </c>
      <c r="B162" s="32" t="s">
        <v>977</v>
      </c>
      <c r="C162" s="31" t="s">
        <v>978</v>
      </c>
      <c r="D162" s="31" t="s">
        <v>996</v>
      </c>
      <c r="E162" s="31" t="s">
        <v>576</v>
      </c>
      <c r="F162" s="91">
        <v>100000</v>
      </c>
      <c r="G162" s="32">
        <v>32.21</v>
      </c>
      <c r="H162" s="32" t="s">
        <v>868</v>
      </c>
    </row>
    <row r="163" spans="1:8" ht="15" customHeight="1">
      <c r="A163" s="90">
        <v>45180</v>
      </c>
      <c r="B163" s="32" t="s">
        <v>1148</v>
      </c>
      <c r="C163" s="31" t="s">
        <v>1149</v>
      </c>
      <c r="D163" s="31" t="s">
        <v>1150</v>
      </c>
      <c r="E163" s="31" t="s">
        <v>576</v>
      </c>
      <c r="F163" s="91">
        <v>443193</v>
      </c>
      <c r="G163" s="32">
        <v>229.89</v>
      </c>
      <c r="H163" s="32" t="s">
        <v>868</v>
      </c>
    </row>
    <row r="164" spans="1:8" ht="15" customHeight="1">
      <c r="A164" s="90">
        <v>45180</v>
      </c>
      <c r="B164" s="32" t="s">
        <v>1151</v>
      </c>
      <c r="C164" s="31" t="s">
        <v>1152</v>
      </c>
      <c r="D164" s="31" t="s">
        <v>1150</v>
      </c>
      <c r="E164" s="31" t="s">
        <v>576</v>
      </c>
      <c r="F164" s="91">
        <v>685834</v>
      </c>
      <c r="G164" s="32">
        <v>98.56</v>
      </c>
      <c r="H164" s="32" t="s">
        <v>868</v>
      </c>
    </row>
    <row r="165" spans="1:8" ht="15" customHeight="1">
      <c r="A165" s="90">
        <v>45180</v>
      </c>
      <c r="B165" s="32" t="s">
        <v>1153</v>
      </c>
      <c r="C165" s="31" t="s">
        <v>1154</v>
      </c>
      <c r="D165" s="31" t="s">
        <v>1155</v>
      </c>
      <c r="E165" s="31" t="s">
        <v>576</v>
      </c>
      <c r="F165" s="91">
        <v>100800</v>
      </c>
      <c r="G165" s="32">
        <v>369.64</v>
      </c>
      <c r="H165" s="32" t="s">
        <v>868</v>
      </c>
    </row>
    <row r="166" spans="1:8" ht="15" customHeight="1">
      <c r="A166" s="90">
        <v>45180</v>
      </c>
      <c r="B166" s="32" t="s">
        <v>1156</v>
      </c>
      <c r="C166" s="31" t="s">
        <v>1157</v>
      </c>
      <c r="D166" s="31" t="s">
        <v>1004</v>
      </c>
      <c r="E166" s="31" t="s">
        <v>576</v>
      </c>
      <c r="F166" s="91">
        <v>244468</v>
      </c>
      <c r="G166" s="32">
        <v>139.38</v>
      </c>
      <c r="H166" s="32" t="s">
        <v>868</v>
      </c>
    </row>
    <row r="167" spans="1:8" ht="15" customHeight="1">
      <c r="A167" s="90">
        <v>45180</v>
      </c>
      <c r="B167" s="32" t="s">
        <v>1205</v>
      </c>
      <c r="C167" s="31" t="s">
        <v>1206</v>
      </c>
      <c r="D167" s="31" t="s">
        <v>1207</v>
      </c>
      <c r="E167" s="31" t="s">
        <v>576</v>
      </c>
      <c r="F167" s="91">
        <v>88200</v>
      </c>
      <c r="G167" s="32">
        <v>11.25</v>
      </c>
      <c r="H167" s="32" t="s">
        <v>868</v>
      </c>
    </row>
    <row r="168" spans="1:8" ht="15" customHeight="1">
      <c r="A168" s="90">
        <v>45180</v>
      </c>
      <c r="B168" s="32" t="s">
        <v>484</v>
      </c>
      <c r="C168" s="31" t="s">
        <v>1158</v>
      </c>
      <c r="D168" s="31" t="s">
        <v>577</v>
      </c>
      <c r="E168" s="31" t="s">
        <v>576</v>
      </c>
      <c r="F168" s="91">
        <v>1040806</v>
      </c>
      <c r="G168" s="32">
        <v>582.23</v>
      </c>
      <c r="H168" s="32"/>
    </row>
    <row r="169" spans="1:8" ht="15" customHeight="1">
      <c r="A169" s="90">
        <v>45180</v>
      </c>
      <c r="B169" s="32" t="s">
        <v>1159</v>
      </c>
      <c r="C169" s="31" t="s">
        <v>1160</v>
      </c>
      <c r="D169" s="31" t="s">
        <v>873</v>
      </c>
      <c r="E169" s="31" t="s">
        <v>576</v>
      </c>
      <c r="F169" s="91">
        <v>4</v>
      </c>
      <c r="G169" s="32">
        <v>125.65</v>
      </c>
      <c r="H169" s="32"/>
    </row>
    <row r="170" spans="1:8" ht="15" customHeight="1">
      <c r="A170" s="90">
        <v>45180</v>
      </c>
      <c r="B170" s="32" t="s">
        <v>1161</v>
      </c>
      <c r="C170" s="31" t="s">
        <v>1162</v>
      </c>
      <c r="D170" s="31" t="s">
        <v>873</v>
      </c>
      <c r="E170" s="31" t="s">
        <v>576</v>
      </c>
      <c r="F170" s="91">
        <v>60000</v>
      </c>
      <c r="G170" s="32">
        <v>108.7</v>
      </c>
      <c r="H170" s="32"/>
    </row>
    <row r="171" spans="1:8" ht="15" customHeight="1">
      <c r="A171" s="90">
        <v>45180</v>
      </c>
      <c r="B171" s="32" t="s">
        <v>1163</v>
      </c>
      <c r="C171" s="31" t="s">
        <v>1164</v>
      </c>
      <c r="D171" s="31" t="s">
        <v>577</v>
      </c>
      <c r="E171" s="31" t="s">
        <v>576</v>
      </c>
      <c r="F171" s="91">
        <v>251834</v>
      </c>
      <c r="G171" s="32">
        <v>453.34</v>
      </c>
      <c r="H171" s="32"/>
    </row>
    <row r="172" spans="1:8" ht="15" customHeight="1">
      <c r="A172" s="90">
        <v>45180</v>
      </c>
      <c r="B172" s="32" t="s">
        <v>1163</v>
      </c>
      <c r="C172" s="31" t="s">
        <v>1164</v>
      </c>
      <c r="D172" s="31" t="s">
        <v>1166</v>
      </c>
      <c r="E172" s="31" t="s">
        <v>576</v>
      </c>
      <c r="F172" s="91">
        <v>311833</v>
      </c>
      <c r="G172" s="32">
        <v>451.43</v>
      </c>
      <c r="H172" s="32"/>
    </row>
    <row r="173" spans="1:8" ht="15" customHeight="1">
      <c r="A173" s="90">
        <v>45180</v>
      </c>
      <c r="B173" s="32" t="s">
        <v>1163</v>
      </c>
      <c r="C173" s="31" t="s">
        <v>1164</v>
      </c>
      <c r="D173" s="31" t="s">
        <v>939</v>
      </c>
      <c r="E173" s="31" t="s">
        <v>576</v>
      </c>
      <c r="F173" s="91">
        <v>246888</v>
      </c>
      <c r="G173" s="32">
        <v>451.18</v>
      </c>
      <c r="H173" s="32"/>
    </row>
    <row r="174" spans="1:8" ht="15" customHeight="1">
      <c r="A174" s="90">
        <v>45180</v>
      </c>
      <c r="B174" s="32" t="s">
        <v>997</v>
      </c>
      <c r="C174" s="31" t="s">
        <v>998</v>
      </c>
      <c r="D174" s="31" t="s">
        <v>882</v>
      </c>
      <c r="E174" s="31" t="s">
        <v>576</v>
      </c>
      <c r="F174" s="91">
        <v>20121164</v>
      </c>
      <c r="G174" s="32">
        <v>20.96</v>
      </c>
      <c r="H174" s="32"/>
    </row>
    <row r="175" spans="1:8" ht="15" customHeight="1">
      <c r="A175" s="90">
        <v>45180</v>
      </c>
      <c r="B175" s="32" t="s">
        <v>491</v>
      </c>
      <c r="C175" s="31" t="s">
        <v>1169</v>
      </c>
      <c r="D175" s="31" t="s">
        <v>577</v>
      </c>
      <c r="E175" s="31" t="s">
        <v>576</v>
      </c>
      <c r="F175" s="91">
        <v>13432989</v>
      </c>
      <c r="G175" s="32">
        <v>182.09</v>
      </c>
      <c r="H175" s="32"/>
    </row>
    <row r="176" spans="1:8" ht="15" customHeight="1">
      <c r="A176" s="90">
        <v>45180</v>
      </c>
      <c r="B176" s="32" t="s">
        <v>491</v>
      </c>
      <c r="C176" s="31" t="s">
        <v>1169</v>
      </c>
      <c r="D176" s="31" t="s">
        <v>1170</v>
      </c>
      <c r="E176" s="31" t="s">
        <v>576</v>
      </c>
      <c r="F176" s="91">
        <v>17016949</v>
      </c>
      <c r="G176" s="32">
        <v>183.77</v>
      </c>
      <c r="H176" s="32"/>
    </row>
    <row r="177" spans="1:8" ht="15" customHeight="1">
      <c r="A177" s="90">
        <v>45180</v>
      </c>
      <c r="B177" s="32" t="s">
        <v>1171</v>
      </c>
      <c r="C177" s="31" t="s">
        <v>1172</v>
      </c>
      <c r="D177" s="31" t="s">
        <v>1173</v>
      </c>
      <c r="E177" s="31" t="s">
        <v>576</v>
      </c>
      <c r="F177" s="91">
        <v>60000</v>
      </c>
      <c r="G177" s="32">
        <v>65.02</v>
      </c>
      <c r="H177" s="32"/>
    </row>
    <row r="178" spans="1:8" ht="15" customHeight="1">
      <c r="A178" s="90">
        <v>45180</v>
      </c>
      <c r="B178" s="32" t="s">
        <v>999</v>
      </c>
      <c r="C178" s="31" t="s">
        <v>1000</v>
      </c>
      <c r="D178" s="31" t="s">
        <v>1001</v>
      </c>
      <c r="E178" s="31" t="s">
        <v>576</v>
      </c>
      <c r="F178" s="91">
        <v>3197369</v>
      </c>
      <c r="G178" s="32">
        <v>1.1000000000000001</v>
      </c>
      <c r="H178" s="32"/>
    </row>
    <row r="179" spans="1:8" ht="15" customHeight="1">
      <c r="A179" s="90">
        <v>45180</v>
      </c>
      <c r="B179" s="32" t="s">
        <v>1174</v>
      </c>
      <c r="C179" s="31" t="s">
        <v>1175</v>
      </c>
      <c r="D179" s="31" t="s">
        <v>1176</v>
      </c>
      <c r="E179" s="31" t="s">
        <v>576</v>
      </c>
      <c r="F179" s="91">
        <v>15387246</v>
      </c>
      <c r="G179" s="32">
        <v>11.07</v>
      </c>
      <c r="H179" s="32"/>
    </row>
    <row r="180" spans="1:8" ht="15" customHeight="1">
      <c r="A180" s="90">
        <v>45180</v>
      </c>
      <c r="B180" s="32" t="s">
        <v>1177</v>
      </c>
      <c r="C180" s="31" t="s">
        <v>1178</v>
      </c>
      <c r="D180" s="31" t="s">
        <v>1208</v>
      </c>
      <c r="E180" s="31" t="s">
        <v>576</v>
      </c>
      <c r="F180" s="91">
        <v>3335962</v>
      </c>
      <c r="G180" s="32">
        <v>0.68</v>
      </c>
      <c r="H180" s="32"/>
    </row>
    <row r="181" spans="1:8" ht="15" customHeight="1">
      <c r="A181" s="90">
        <v>45180</v>
      </c>
      <c r="B181" s="32" t="s">
        <v>1209</v>
      </c>
      <c r="C181" s="31" t="s">
        <v>1210</v>
      </c>
      <c r="D181" s="31" t="s">
        <v>1211</v>
      </c>
      <c r="E181" s="31" t="s">
        <v>576</v>
      </c>
      <c r="F181" s="91">
        <v>70200</v>
      </c>
      <c r="G181" s="32">
        <v>80.92</v>
      </c>
      <c r="H181" s="32"/>
    </row>
    <row r="182" spans="1:8" ht="15" customHeight="1">
      <c r="A182" s="90">
        <v>45180</v>
      </c>
      <c r="B182" s="32" t="s">
        <v>1212</v>
      </c>
      <c r="C182" s="31" t="s">
        <v>1213</v>
      </c>
      <c r="D182" s="31" t="s">
        <v>1127</v>
      </c>
      <c r="E182" s="31" t="s">
        <v>576</v>
      </c>
      <c r="F182" s="91">
        <v>627039</v>
      </c>
      <c r="G182" s="32">
        <v>269.61</v>
      </c>
      <c r="H182" s="32"/>
    </row>
    <row r="183" spans="1:8" ht="15" customHeight="1">
      <c r="A183" s="90">
        <v>45180</v>
      </c>
      <c r="B183" s="32" t="s">
        <v>1002</v>
      </c>
      <c r="C183" s="31" t="s">
        <v>1003</v>
      </c>
      <c r="D183" s="31" t="s">
        <v>1004</v>
      </c>
      <c r="E183" s="31" t="s">
        <v>576</v>
      </c>
      <c r="F183" s="91">
        <v>1992354</v>
      </c>
      <c r="G183" s="32">
        <v>46.85</v>
      </c>
      <c r="H183" s="32"/>
    </row>
    <row r="184" spans="1:8" ht="15" customHeight="1">
      <c r="A184" s="90">
        <v>45180</v>
      </c>
      <c r="B184" s="32" t="s">
        <v>1002</v>
      </c>
      <c r="C184" s="31" t="s">
        <v>1003</v>
      </c>
      <c r="D184" s="31" t="s">
        <v>577</v>
      </c>
      <c r="E184" s="31" t="s">
        <v>576</v>
      </c>
      <c r="F184" s="91">
        <v>1332723</v>
      </c>
      <c r="G184" s="32">
        <v>46.7</v>
      </c>
      <c r="H184" s="32"/>
    </row>
    <row r="185" spans="1:8" ht="15" customHeight="1">
      <c r="A185" s="90">
        <v>45180</v>
      </c>
      <c r="B185" s="32" t="s">
        <v>1180</v>
      </c>
      <c r="C185" s="31" t="s">
        <v>1181</v>
      </c>
      <c r="D185" s="31" t="s">
        <v>577</v>
      </c>
      <c r="E185" s="31" t="s">
        <v>576</v>
      </c>
      <c r="F185" s="91">
        <v>876162</v>
      </c>
      <c r="G185" s="32">
        <v>150.69999999999999</v>
      </c>
      <c r="H185" s="32"/>
    </row>
    <row r="186" spans="1:8" ht="15" customHeight="1">
      <c r="A186" s="90">
        <v>45180</v>
      </c>
      <c r="B186" s="32" t="s">
        <v>1005</v>
      </c>
      <c r="C186" s="31" t="s">
        <v>1006</v>
      </c>
      <c r="D186" s="31" t="s">
        <v>1007</v>
      </c>
      <c r="E186" s="31" t="s">
        <v>576</v>
      </c>
      <c r="F186" s="91">
        <v>1272268</v>
      </c>
      <c r="G186" s="32">
        <v>60.17</v>
      </c>
      <c r="H186" s="32"/>
    </row>
    <row r="187" spans="1:8" ht="15" customHeight="1">
      <c r="A187" s="90">
        <v>45180</v>
      </c>
      <c r="B187" s="32" t="s">
        <v>1182</v>
      </c>
      <c r="C187" s="31" t="s">
        <v>1183</v>
      </c>
      <c r="D187" s="31" t="s">
        <v>1214</v>
      </c>
      <c r="E187" s="31" t="s">
        <v>576</v>
      </c>
      <c r="F187" s="91">
        <v>1650000</v>
      </c>
      <c r="G187" s="32">
        <v>300.01</v>
      </c>
      <c r="H187" s="32"/>
    </row>
    <row r="188" spans="1:8" ht="15" customHeight="1">
      <c r="A188" s="90">
        <v>45180</v>
      </c>
      <c r="B188" s="32" t="s">
        <v>1185</v>
      </c>
      <c r="C188" s="31" t="s">
        <v>1186</v>
      </c>
      <c r="D188" s="31" t="s">
        <v>882</v>
      </c>
      <c r="E188" s="31" t="s">
        <v>576</v>
      </c>
      <c r="F188" s="91">
        <v>6299531</v>
      </c>
      <c r="G188" s="32">
        <v>17.829999999999998</v>
      </c>
      <c r="H188" s="32"/>
    </row>
    <row r="189" spans="1:8" ht="15" customHeight="1">
      <c r="A189" s="90">
        <v>45180</v>
      </c>
      <c r="B189" s="32" t="s">
        <v>1008</v>
      </c>
      <c r="C189" s="31" t="s">
        <v>1009</v>
      </c>
      <c r="D189" s="31" t="s">
        <v>1187</v>
      </c>
      <c r="E189" s="31" t="s">
        <v>576</v>
      </c>
      <c r="F189" s="91">
        <v>50000</v>
      </c>
      <c r="G189" s="32">
        <v>2</v>
      </c>
      <c r="H189" s="32"/>
    </row>
    <row r="190" spans="1:8" ht="15" customHeight="1">
      <c r="A190" s="90">
        <v>45180</v>
      </c>
      <c r="B190" s="32" t="s">
        <v>1008</v>
      </c>
      <c r="C190" s="31" t="s">
        <v>1009</v>
      </c>
      <c r="D190" s="31" t="s">
        <v>1016</v>
      </c>
      <c r="E190" s="31" t="s">
        <v>576</v>
      </c>
      <c r="F190" s="91">
        <v>8028923</v>
      </c>
      <c r="G190" s="32">
        <v>2.0099999999999998</v>
      </c>
      <c r="H190" s="32"/>
    </row>
    <row r="191" spans="1:8" ht="15" customHeight="1">
      <c r="A191" s="90">
        <v>45180</v>
      </c>
      <c r="B191" s="32" t="s">
        <v>1008</v>
      </c>
      <c r="C191" s="31" t="s">
        <v>1009</v>
      </c>
      <c r="D191" s="31" t="s">
        <v>969</v>
      </c>
      <c r="E191" s="31" t="s">
        <v>576</v>
      </c>
      <c r="F191" s="91">
        <v>455555</v>
      </c>
      <c r="G191" s="32">
        <v>1.95</v>
      </c>
      <c r="H191" s="32"/>
    </row>
    <row r="192" spans="1:8" ht="15" customHeight="1">
      <c r="A192" s="90">
        <v>45180</v>
      </c>
      <c r="B192" s="32" t="s">
        <v>1008</v>
      </c>
      <c r="C192" s="31" t="s">
        <v>1009</v>
      </c>
      <c r="D192" s="31" t="s">
        <v>1215</v>
      </c>
      <c r="E192" s="31" t="s">
        <v>576</v>
      </c>
      <c r="F192" s="91">
        <v>6093442</v>
      </c>
      <c r="G192" s="32">
        <v>2</v>
      </c>
      <c r="H192" s="32"/>
    </row>
    <row r="193" spans="1:8" ht="15" customHeight="1">
      <c r="A193" s="90">
        <v>45180</v>
      </c>
      <c r="B193" s="32" t="s">
        <v>1012</v>
      </c>
      <c r="C193" s="31" t="s">
        <v>1013</v>
      </c>
      <c r="D193" s="31" t="s">
        <v>1188</v>
      </c>
      <c r="E193" s="31" t="s">
        <v>576</v>
      </c>
      <c r="F193" s="91">
        <v>8431342</v>
      </c>
      <c r="G193" s="32">
        <v>4.43</v>
      </c>
      <c r="H193" s="32"/>
    </row>
    <row r="194" spans="1:8" ht="15" customHeight="1">
      <c r="A194" s="90">
        <v>45180</v>
      </c>
      <c r="B194" s="32" t="s">
        <v>1012</v>
      </c>
      <c r="C194" s="31" t="s">
        <v>1013</v>
      </c>
      <c r="D194" s="31" t="s">
        <v>976</v>
      </c>
      <c r="E194" s="31" t="s">
        <v>576</v>
      </c>
      <c r="F194" s="91">
        <v>10875288</v>
      </c>
      <c r="G194" s="32">
        <v>4.46</v>
      </c>
      <c r="H194" s="32"/>
    </row>
    <row r="195" spans="1:8" ht="15" customHeight="1">
      <c r="A195" s="90">
        <v>45180</v>
      </c>
      <c r="B195" s="32" t="s">
        <v>1012</v>
      </c>
      <c r="C195" s="31" t="s">
        <v>1013</v>
      </c>
      <c r="D195" s="31" t="s">
        <v>1015</v>
      </c>
      <c r="E195" s="31" t="s">
        <v>576</v>
      </c>
      <c r="F195" s="91">
        <v>8772335</v>
      </c>
      <c r="G195" s="32">
        <v>4.1399999999999997</v>
      </c>
      <c r="H195" s="32"/>
    </row>
    <row r="196" spans="1:8" ht="15" customHeight="1">
      <c r="A196" s="90">
        <v>45180</v>
      </c>
      <c r="B196" s="32" t="s">
        <v>1012</v>
      </c>
      <c r="C196" s="31" t="s">
        <v>1013</v>
      </c>
      <c r="D196" s="31" t="s">
        <v>953</v>
      </c>
      <c r="E196" s="31" t="s">
        <v>576</v>
      </c>
      <c r="F196" s="91">
        <v>8469000</v>
      </c>
      <c r="G196" s="32">
        <v>4.49</v>
      </c>
      <c r="H196" s="32"/>
    </row>
    <row r="197" spans="1:8" ht="15" customHeight="1">
      <c r="A197" s="90">
        <v>45180</v>
      </c>
      <c r="B197" s="32" t="s">
        <v>951</v>
      </c>
      <c r="C197" s="31" t="s">
        <v>952</v>
      </c>
      <c r="D197" s="31" t="s">
        <v>976</v>
      </c>
      <c r="E197" s="31" t="s">
        <v>576</v>
      </c>
      <c r="F197" s="91">
        <v>16848651</v>
      </c>
      <c r="G197" s="32">
        <v>6.08</v>
      </c>
      <c r="H197" s="32"/>
    </row>
    <row r="198" spans="1:8" ht="15" customHeight="1">
      <c r="A198" s="90">
        <v>45180</v>
      </c>
      <c r="B198" s="32" t="s">
        <v>951</v>
      </c>
      <c r="C198" s="31" t="s">
        <v>952</v>
      </c>
      <c r="D198" s="31" t="s">
        <v>953</v>
      </c>
      <c r="E198" s="31" t="s">
        <v>576</v>
      </c>
      <c r="F198" s="91">
        <v>21231000</v>
      </c>
      <c r="G198" s="32">
        <v>6.01</v>
      </c>
      <c r="H198" s="32"/>
    </row>
    <row r="199" spans="1:8" ht="15" customHeight="1">
      <c r="A199" s="90">
        <v>45180</v>
      </c>
      <c r="B199" s="32" t="s">
        <v>1120</v>
      </c>
      <c r="C199" s="31" t="s">
        <v>1189</v>
      </c>
      <c r="D199" s="31" t="s">
        <v>1121</v>
      </c>
      <c r="E199" s="31" t="s">
        <v>576</v>
      </c>
      <c r="F199" s="91">
        <v>500000</v>
      </c>
      <c r="G199" s="32">
        <v>0.5</v>
      </c>
      <c r="H199" s="32"/>
    </row>
    <row r="200" spans="1:8" ht="15" customHeight="1">
      <c r="A200" s="90"/>
      <c r="B200" s="32"/>
      <c r="C200" s="31"/>
      <c r="D200" s="31"/>
      <c r="E200" s="31"/>
      <c r="F200" s="91"/>
      <c r="G200" s="32"/>
      <c r="H200" s="32"/>
    </row>
    <row r="201" spans="1:8" ht="15" customHeight="1">
      <c r="A201" s="90"/>
      <c r="B201" s="32"/>
      <c r="C201" s="31"/>
      <c r="D201" s="31"/>
      <c r="E201" s="31"/>
      <c r="F201" s="91"/>
      <c r="G201" s="32"/>
      <c r="H201" s="32"/>
    </row>
    <row r="202" spans="1:8" ht="15" customHeight="1">
      <c r="A202" s="90"/>
      <c r="B202" s="32"/>
      <c r="C202" s="31"/>
      <c r="D202" s="31"/>
      <c r="E202" s="31"/>
      <c r="F202" s="91"/>
      <c r="G202" s="32"/>
      <c r="H202" s="32"/>
    </row>
    <row r="203" spans="1:8" ht="15" customHeight="1">
      <c r="A203" s="90"/>
      <c r="B203" s="32"/>
      <c r="C203" s="31"/>
      <c r="D203" s="31"/>
      <c r="E203" s="31"/>
      <c r="F203" s="91"/>
      <c r="G203" s="32"/>
      <c r="H203" s="32"/>
    </row>
    <row r="204" spans="1:8" ht="15" customHeight="1">
      <c r="A204" s="90"/>
      <c r="B204" s="32"/>
      <c r="C204" s="31"/>
      <c r="D204" s="31"/>
      <c r="E204" s="31"/>
      <c r="F204" s="91"/>
      <c r="G204" s="32"/>
      <c r="H204" s="32"/>
    </row>
    <row r="205" spans="1:8" ht="15" customHeight="1">
      <c r="A205" s="90"/>
      <c r="B205" s="32"/>
      <c r="C205" s="31"/>
      <c r="D205" s="31"/>
      <c r="E205" s="31"/>
      <c r="F205" s="91"/>
      <c r="G205" s="32"/>
      <c r="H205" s="32"/>
    </row>
    <row r="206" spans="1:8" ht="15" customHeight="1">
      <c r="A206" s="90"/>
      <c r="B206" s="32"/>
      <c r="C206" s="31"/>
      <c r="D206" s="31"/>
      <c r="E206" s="31"/>
      <c r="F206" s="91"/>
      <c r="G206" s="32"/>
      <c r="H206" s="32"/>
    </row>
    <row r="207" spans="1:8" ht="15" customHeight="1">
      <c r="A207" s="90"/>
      <c r="B207" s="32"/>
      <c r="C207" s="31"/>
      <c r="D207" s="31"/>
      <c r="E207" s="31"/>
      <c r="F207" s="91"/>
      <c r="G207" s="32"/>
      <c r="H207" s="32"/>
    </row>
    <row r="208" spans="1:8" ht="15" customHeight="1">
      <c r="A208" s="90"/>
      <c r="B208" s="32"/>
      <c r="C208" s="31"/>
      <c r="D208" s="31"/>
      <c r="E208" s="31"/>
      <c r="F208" s="91"/>
      <c r="G208" s="32"/>
      <c r="H208" s="32"/>
    </row>
    <row r="209" spans="1:8" ht="15" customHeight="1">
      <c r="A209" s="90"/>
      <c r="B209" s="32"/>
      <c r="C209" s="31"/>
      <c r="D209" s="31"/>
      <c r="E209" s="31"/>
      <c r="F209" s="91"/>
      <c r="G209" s="32"/>
      <c r="H209" s="32"/>
    </row>
    <row r="210" spans="1:8" ht="15" customHeight="1">
      <c r="A210" s="90"/>
      <c r="B210" s="32"/>
      <c r="C210" s="31"/>
      <c r="D210" s="31"/>
      <c r="E210" s="31"/>
      <c r="F210" s="91"/>
      <c r="G210" s="32"/>
      <c r="H210" s="32"/>
    </row>
    <row r="211" spans="1:8" ht="15" customHeight="1">
      <c r="A211" s="90"/>
      <c r="B211" s="32"/>
      <c r="C211" s="31"/>
      <c r="D211" s="31"/>
      <c r="E211" s="31"/>
      <c r="F211" s="91"/>
      <c r="G211" s="32"/>
      <c r="H211" s="32"/>
    </row>
    <row r="212" spans="1:8" ht="15" customHeight="1">
      <c r="A212" s="90"/>
      <c r="B212" s="32"/>
      <c r="C212" s="31"/>
      <c r="D212" s="31"/>
      <c r="E212" s="31"/>
      <c r="F212" s="91"/>
      <c r="G212" s="32"/>
      <c r="H212" s="32"/>
    </row>
    <row r="213" spans="1:8" ht="15" customHeight="1">
      <c r="A213" s="90"/>
      <c r="B213" s="32"/>
      <c r="C213" s="31"/>
      <c r="D213" s="31"/>
      <c r="E213" s="31"/>
      <c r="F213" s="91"/>
      <c r="G213" s="32"/>
      <c r="H213" s="32"/>
    </row>
    <row r="214" spans="1:8" ht="15" customHeight="1">
      <c r="A214" s="90"/>
      <c r="B214" s="32"/>
      <c r="C214" s="31"/>
      <c r="D214" s="31"/>
      <c r="E214" s="31"/>
      <c r="F214" s="91"/>
      <c r="G214" s="32"/>
      <c r="H214" s="32"/>
    </row>
    <row r="215" spans="1:8" ht="15" customHeight="1">
      <c r="A215" s="90"/>
      <c r="B215" s="32"/>
      <c r="C215" s="31"/>
      <c r="D215" s="31"/>
      <c r="E215" s="31"/>
      <c r="F215" s="91"/>
      <c r="G215" s="32"/>
      <c r="H215" s="32"/>
    </row>
    <row r="216" spans="1:8" ht="15" customHeight="1">
      <c r="A216" s="90"/>
      <c r="B216" s="32"/>
      <c r="C216" s="31"/>
      <c r="D216" s="31"/>
      <c r="E216" s="31"/>
      <c r="F216" s="91"/>
      <c r="G216" s="32"/>
      <c r="H216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4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925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45181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50">
        <v>1</v>
      </c>
      <c r="B10" s="236">
        <v>45119</v>
      </c>
      <c r="C10" s="251"/>
      <c r="D10" s="252" t="s">
        <v>129</v>
      </c>
      <c r="E10" s="253" t="s">
        <v>592</v>
      </c>
      <c r="F10" s="235" t="s">
        <v>865</v>
      </c>
      <c r="G10" s="237">
        <v>1540</v>
      </c>
      <c r="H10" s="235"/>
      <c r="I10" s="235" t="s">
        <v>864</v>
      </c>
      <c r="J10" s="237" t="s">
        <v>593</v>
      </c>
      <c r="K10" s="237"/>
      <c r="L10" s="246"/>
      <c r="M10" s="254"/>
      <c r="N10" s="237"/>
      <c r="O10" s="255"/>
      <c r="P10" s="112">
        <f>VLOOKUP(D10,'MidCap Intra'!$B$11:$C$568,2,0)</f>
        <v>1631.8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0">
        <v>2</v>
      </c>
      <c r="B11" s="236">
        <v>45133</v>
      </c>
      <c r="C11" s="251"/>
      <c r="D11" s="256" t="s">
        <v>74</v>
      </c>
      <c r="E11" s="253" t="s">
        <v>592</v>
      </c>
      <c r="F11" s="235" t="s">
        <v>869</v>
      </c>
      <c r="G11" s="237">
        <v>185</v>
      </c>
      <c r="H11" s="235"/>
      <c r="I11" s="235" t="s">
        <v>870</v>
      </c>
      <c r="J11" s="237" t="s">
        <v>593</v>
      </c>
      <c r="K11" s="237"/>
      <c r="L11" s="246"/>
      <c r="M11" s="254"/>
      <c r="N11" s="237"/>
      <c r="O11" s="255"/>
      <c r="P11" s="112">
        <f>VLOOKUP(D11,'MidCap Intra'!$B$11:$C$568,2,0)</f>
        <v>202.8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8">
        <v>3</v>
      </c>
      <c r="B12" s="277">
        <v>45133</v>
      </c>
      <c r="C12" s="279"/>
      <c r="D12" s="281" t="s">
        <v>491</v>
      </c>
      <c r="E12" s="262" t="s">
        <v>592</v>
      </c>
      <c r="F12" s="232">
        <v>127.5</v>
      </c>
      <c r="G12" s="233">
        <v>118</v>
      </c>
      <c r="H12" s="232">
        <v>134.75</v>
      </c>
      <c r="I12" s="232" t="s">
        <v>871</v>
      </c>
      <c r="J12" s="109" t="s">
        <v>907</v>
      </c>
      <c r="K12" s="109">
        <f>H12-F12</f>
        <v>7.25</v>
      </c>
      <c r="L12" s="110">
        <f>(F12*-0.3)/100</f>
        <v>-0.38250000000000001</v>
      </c>
      <c r="M12" s="111">
        <f>(K12+L12)/F12</f>
        <v>5.3862745098039212E-2</v>
      </c>
      <c r="N12" s="247" t="s">
        <v>595</v>
      </c>
      <c r="O12" s="249">
        <v>45170</v>
      </c>
      <c r="P12" s="248" t="s">
        <v>311</v>
      </c>
      <c r="Q12" s="41"/>
      <c r="R12" s="41" t="s">
        <v>594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5" customHeight="1">
      <c r="A13" s="278">
        <v>4</v>
      </c>
      <c r="B13" s="277">
        <v>45142</v>
      </c>
      <c r="C13" s="279"/>
      <c r="D13" s="281" t="s">
        <v>556</v>
      </c>
      <c r="E13" s="262" t="s">
        <v>927</v>
      </c>
      <c r="F13" s="232">
        <v>1823</v>
      </c>
      <c r="G13" s="233">
        <v>1738</v>
      </c>
      <c r="H13" s="232">
        <v>1925</v>
      </c>
      <c r="I13" s="232" t="s">
        <v>926</v>
      </c>
      <c r="J13" s="109" t="s">
        <v>937</v>
      </c>
      <c r="K13" s="109">
        <f>H13-F13</f>
        <v>102</v>
      </c>
      <c r="L13" s="110">
        <f>(F13*-0.3)/100</f>
        <v>-5.4689999999999994</v>
      </c>
      <c r="M13" s="111">
        <f>(K13+L13)/F13</f>
        <v>5.2951727921009328E-2</v>
      </c>
      <c r="N13" s="247" t="s">
        <v>595</v>
      </c>
      <c r="O13" s="249">
        <v>45174</v>
      </c>
      <c r="P13" s="248" t="s">
        <v>311</v>
      </c>
      <c r="R13" s="41" t="s">
        <v>594</v>
      </c>
    </row>
    <row r="14" spans="1:38" ht="15" customHeight="1">
      <c r="A14" s="238">
        <v>5</v>
      </c>
      <c r="B14" s="236">
        <v>45145</v>
      </c>
      <c r="C14" s="251"/>
      <c r="D14" s="252" t="s">
        <v>535</v>
      </c>
      <c r="E14" s="253" t="s">
        <v>592</v>
      </c>
      <c r="F14" s="235" t="s">
        <v>875</v>
      </c>
      <c r="G14" s="237">
        <v>365</v>
      </c>
      <c r="H14" s="235"/>
      <c r="I14" s="235" t="s">
        <v>876</v>
      </c>
      <c r="J14" s="237" t="s">
        <v>593</v>
      </c>
      <c r="K14" s="237"/>
      <c r="L14" s="246"/>
      <c r="M14" s="254"/>
      <c r="N14" s="237"/>
      <c r="O14" s="255"/>
      <c r="P14" s="112">
        <f>VLOOKUP(D14,'MidCap Intra'!$B$11:$C$568,2,0)</f>
        <v>431.15</v>
      </c>
      <c r="R14" s="41" t="s">
        <v>594</v>
      </c>
    </row>
    <row r="15" spans="1:38" ht="15" customHeight="1">
      <c r="A15" s="278">
        <v>6</v>
      </c>
      <c r="B15" s="241">
        <v>45167</v>
      </c>
      <c r="C15" s="261"/>
      <c r="D15" s="280" t="s">
        <v>402</v>
      </c>
      <c r="E15" s="262" t="s">
        <v>592</v>
      </c>
      <c r="F15" s="240">
        <v>2935</v>
      </c>
      <c r="G15" s="231">
        <v>2700</v>
      </c>
      <c r="H15" s="240">
        <v>3125</v>
      </c>
      <c r="I15" s="240" t="s">
        <v>884</v>
      </c>
      <c r="J15" s="109" t="s">
        <v>923</v>
      </c>
      <c r="K15" s="109">
        <f>H15-F15</f>
        <v>190</v>
      </c>
      <c r="L15" s="110">
        <f>(F15*-0.3)/100</f>
        <v>-8.8049999999999997</v>
      </c>
      <c r="M15" s="111">
        <f>(K15+L15)/F15</f>
        <v>6.173594548551959E-2</v>
      </c>
      <c r="N15" s="247" t="s">
        <v>595</v>
      </c>
      <c r="O15" s="249">
        <v>45173</v>
      </c>
      <c r="P15" s="248" t="s">
        <v>311</v>
      </c>
      <c r="R15" s="41" t="s">
        <v>594</v>
      </c>
    </row>
    <row r="16" spans="1:38" ht="15" customHeight="1">
      <c r="A16" s="278">
        <v>7</v>
      </c>
      <c r="B16" s="241">
        <v>45167</v>
      </c>
      <c r="C16" s="261"/>
      <c r="D16" s="280" t="s">
        <v>430</v>
      </c>
      <c r="E16" s="262" t="s">
        <v>592</v>
      </c>
      <c r="F16" s="240">
        <v>114.5</v>
      </c>
      <c r="G16" s="231">
        <v>105</v>
      </c>
      <c r="H16" s="240">
        <v>122.25</v>
      </c>
      <c r="I16" s="240" t="s">
        <v>887</v>
      </c>
      <c r="J16" s="109" t="s">
        <v>908</v>
      </c>
      <c r="K16" s="109">
        <f>H16-F16</f>
        <v>7.75</v>
      </c>
      <c r="L16" s="110">
        <f>(F16*-0.3)/100</f>
        <v>-0.34350000000000003</v>
      </c>
      <c r="M16" s="111">
        <f>(K16+L16)/F16</f>
        <v>6.4685589519650658E-2</v>
      </c>
      <c r="N16" s="247" t="s">
        <v>595</v>
      </c>
      <c r="O16" s="249">
        <v>45170</v>
      </c>
      <c r="P16" s="248" t="s">
        <v>311</v>
      </c>
      <c r="R16" s="41" t="s">
        <v>594</v>
      </c>
    </row>
    <row r="17" spans="1:18" ht="15" customHeight="1">
      <c r="A17" s="278">
        <v>8</v>
      </c>
      <c r="B17" s="241">
        <v>45168</v>
      </c>
      <c r="C17" s="261"/>
      <c r="D17" s="280" t="s">
        <v>324</v>
      </c>
      <c r="E17" s="262" t="s">
        <v>592</v>
      </c>
      <c r="F17" s="240">
        <v>627</v>
      </c>
      <c r="G17" s="231">
        <v>577</v>
      </c>
      <c r="H17" s="240">
        <v>671</v>
      </c>
      <c r="I17" s="240" t="s">
        <v>896</v>
      </c>
      <c r="J17" s="109" t="s">
        <v>1022</v>
      </c>
      <c r="K17" s="109">
        <f>H17-F17</f>
        <v>44</v>
      </c>
      <c r="L17" s="110">
        <f>(F17*-0.3)/100</f>
        <v>-1.881</v>
      </c>
      <c r="M17" s="111">
        <f>(K17+L17)/F17</f>
        <v>6.7175438596491222E-2</v>
      </c>
      <c r="N17" s="247" t="s">
        <v>595</v>
      </c>
      <c r="O17" s="249">
        <v>45177</v>
      </c>
      <c r="P17" s="248" t="s">
        <v>311</v>
      </c>
      <c r="R17" s="41" t="s">
        <v>594</v>
      </c>
    </row>
    <row r="18" spans="1:18" ht="15" customHeight="1">
      <c r="A18" s="278">
        <v>9</v>
      </c>
      <c r="B18" s="241">
        <v>45169</v>
      </c>
      <c r="C18" s="261"/>
      <c r="D18" s="280" t="s">
        <v>387</v>
      </c>
      <c r="E18" s="262" t="s">
        <v>592</v>
      </c>
      <c r="F18" s="240">
        <v>1530</v>
      </c>
      <c r="G18" s="231">
        <v>1415</v>
      </c>
      <c r="H18" s="240">
        <v>1612.5</v>
      </c>
      <c r="I18" s="240" t="s">
        <v>899</v>
      </c>
      <c r="J18" s="109" t="s">
        <v>819</v>
      </c>
      <c r="K18" s="109">
        <f>H18-F18</f>
        <v>82.5</v>
      </c>
      <c r="L18" s="110">
        <f>(F18*-0.3)/100</f>
        <v>-4.59</v>
      </c>
      <c r="M18" s="111">
        <f>(K18+L18)/F18</f>
        <v>5.092156862745098E-2</v>
      </c>
      <c r="N18" s="247" t="s">
        <v>595</v>
      </c>
      <c r="O18" s="249">
        <v>45170</v>
      </c>
      <c r="P18" s="248" t="s">
        <v>311</v>
      </c>
      <c r="R18" s="41" t="s">
        <v>594</v>
      </c>
    </row>
    <row r="19" spans="1:18" ht="15" customHeight="1">
      <c r="A19" s="250">
        <v>10</v>
      </c>
      <c r="B19" s="236">
        <v>45170</v>
      </c>
      <c r="C19" s="251"/>
      <c r="D19" s="256" t="s">
        <v>228</v>
      </c>
      <c r="E19" s="253" t="s">
        <v>592</v>
      </c>
      <c r="F19" s="235" t="s">
        <v>901</v>
      </c>
      <c r="G19" s="237">
        <v>119</v>
      </c>
      <c r="H19" s="235"/>
      <c r="I19" s="235" t="s">
        <v>902</v>
      </c>
      <c r="J19" s="237" t="s">
        <v>593</v>
      </c>
      <c r="K19" s="237"/>
      <c r="L19" s="246"/>
      <c r="M19" s="254"/>
      <c r="N19" s="237"/>
      <c r="O19" s="255"/>
      <c r="P19" s="112">
        <f>VLOOKUP(D19,'MidCap Intra'!$B$11:$C$568,2,0)</f>
        <v>131.15</v>
      </c>
    </row>
    <row r="20" spans="1:18" ht="15" customHeight="1">
      <c r="A20" s="288">
        <v>11</v>
      </c>
      <c r="B20" s="241">
        <v>45170</v>
      </c>
      <c r="C20" s="261"/>
      <c r="D20" s="280" t="s">
        <v>114</v>
      </c>
      <c r="E20" s="262" t="s">
        <v>592</v>
      </c>
      <c r="F20" s="240">
        <v>141.5</v>
      </c>
      <c r="G20" s="231">
        <v>133</v>
      </c>
      <c r="H20" s="240">
        <v>149</v>
      </c>
      <c r="I20" s="240" t="s">
        <v>883</v>
      </c>
      <c r="J20" s="109" t="s">
        <v>1029</v>
      </c>
      <c r="K20" s="109">
        <f>H20-F20</f>
        <v>7.5</v>
      </c>
      <c r="L20" s="110">
        <f>(F20*-0.02)/100</f>
        <v>-2.8300000000000002E-2</v>
      </c>
      <c r="M20" s="111">
        <f>(K20+L20)/F20</f>
        <v>5.2803533568904597E-2</v>
      </c>
      <c r="N20" s="247" t="s">
        <v>595</v>
      </c>
      <c r="O20" s="249">
        <v>45180</v>
      </c>
      <c r="P20" s="248" t="s">
        <v>311</v>
      </c>
    </row>
    <row r="21" spans="1:18" ht="15" customHeight="1">
      <c r="A21" s="288">
        <v>12</v>
      </c>
      <c r="B21" s="241">
        <v>45173</v>
      </c>
      <c r="C21" s="261"/>
      <c r="D21" s="280" t="s">
        <v>486</v>
      </c>
      <c r="E21" s="262" t="s">
        <v>592</v>
      </c>
      <c r="F21" s="240">
        <v>133.5</v>
      </c>
      <c r="G21" s="231">
        <v>124</v>
      </c>
      <c r="H21" s="240">
        <v>142</v>
      </c>
      <c r="I21" s="240" t="s">
        <v>911</v>
      </c>
      <c r="J21" s="109" t="s">
        <v>924</v>
      </c>
      <c r="K21" s="109">
        <f>H21-F21</f>
        <v>8.5</v>
      </c>
      <c r="L21" s="110">
        <f>(F21*-0.02)/100</f>
        <v>-2.6699999999999998E-2</v>
      </c>
      <c r="M21" s="111">
        <f>(K21+L21)/F21</f>
        <v>6.3470411985018724E-2</v>
      </c>
      <c r="N21" s="247" t="s">
        <v>595</v>
      </c>
      <c r="O21" s="249">
        <v>45173</v>
      </c>
      <c r="P21" s="248" t="s">
        <v>311</v>
      </c>
    </row>
    <row r="22" spans="1:18" ht="15" customHeight="1">
      <c r="A22" s="250">
        <v>13</v>
      </c>
      <c r="B22" s="236">
        <v>45173</v>
      </c>
      <c r="C22" s="251"/>
      <c r="D22" s="256" t="s">
        <v>229</v>
      </c>
      <c r="E22" s="253" t="s">
        <v>592</v>
      </c>
      <c r="F22" s="235" t="s">
        <v>921</v>
      </c>
      <c r="G22" s="237">
        <v>3195</v>
      </c>
      <c r="H22" s="235"/>
      <c r="I22" s="235" t="s">
        <v>922</v>
      </c>
      <c r="J22" s="237" t="s">
        <v>593</v>
      </c>
      <c r="K22" s="237"/>
      <c r="L22" s="246"/>
      <c r="M22" s="254"/>
      <c r="N22" s="237"/>
      <c r="O22" s="255"/>
      <c r="P22" s="112">
        <f>VLOOKUP(D22,'MidCap Intra'!$B$11:$C$568,2,0)</f>
        <v>3480.65</v>
      </c>
    </row>
    <row r="23" spans="1:18" ht="15" customHeight="1">
      <c r="A23" s="250">
        <v>14</v>
      </c>
      <c r="B23" s="236">
        <v>45174</v>
      </c>
      <c r="C23" s="251"/>
      <c r="D23" s="256" t="s">
        <v>486</v>
      </c>
      <c r="E23" s="253" t="s">
        <v>592</v>
      </c>
      <c r="F23" s="235" t="s">
        <v>928</v>
      </c>
      <c r="G23" s="237">
        <v>129</v>
      </c>
      <c r="H23" s="235"/>
      <c r="I23" s="235" t="s">
        <v>929</v>
      </c>
      <c r="J23" s="237" t="s">
        <v>593</v>
      </c>
      <c r="K23" s="237"/>
      <c r="L23" s="246"/>
      <c r="M23" s="254"/>
      <c r="N23" s="237"/>
      <c r="O23" s="255"/>
      <c r="P23" s="112">
        <f>VLOOKUP(D23,'MidCap Intra'!$B$11:$C$568,2,0)</f>
        <v>140.19999999999999</v>
      </c>
    </row>
    <row r="24" spans="1:18" ht="15" customHeight="1">
      <c r="A24" s="250">
        <v>15</v>
      </c>
      <c r="B24" s="236">
        <v>45174</v>
      </c>
      <c r="C24" s="251"/>
      <c r="D24" s="256" t="s">
        <v>402</v>
      </c>
      <c r="E24" s="253" t="s">
        <v>592</v>
      </c>
      <c r="F24" s="235" t="s">
        <v>931</v>
      </c>
      <c r="G24" s="237">
        <v>2785</v>
      </c>
      <c r="H24" s="235"/>
      <c r="I24" s="235" t="s">
        <v>932</v>
      </c>
      <c r="J24" s="237" t="s">
        <v>593</v>
      </c>
      <c r="K24" s="237"/>
      <c r="L24" s="246"/>
      <c r="M24" s="254"/>
      <c r="N24" s="237"/>
      <c r="O24" s="255"/>
      <c r="P24" s="112">
        <f>VLOOKUP(D24,'MidCap Intra'!$B$11:$C$568,2,0)</f>
        <v>3103.15</v>
      </c>
    </row>
    <row r="25" spans="1:18" ht="15" customHeight="1">
      <c r="A25" s="250">
        <v>16</v>
      </c>
      <c r="B25" s="236">
        <v>45175</v>
      </c>
      <c r="C25" s="251"/>
      <c r="D25" s="256" t="s">
        <v>372</v>
      </c>
      <c r="E25" s="253" t="s">
        <v>592</v>
      </c>
      <c r="F25" s="235" t="s">
        <v>948</v>
      </c>
      <c r="G25" s="237">
        <v>485</v>
      </c>
      <c r="H25" s="235"/>
      <c r="I25" s="235" t="s">
        <v>949</v>
      </c>
      <c r="J25" s="237" t="s">
        <v>593</v>
      </c>
      <c r="K25" s="237"/>
      <c r="L25" s="246"/>
      <c r="M25" s="254"/>
      <c r="N25" s="237"/>
      <c r="O25" s="255"/>
      <c r="P25" s="112">
        <f>VLOOKUP(D25,'MidCap Intra'!$B$11:$C$568,2,0)</f>
        <v>532.85</v>
      </c>
    </row>
    <row r="26" spans="1:18" ht="15" customHeight="1">
      <c r="A26" s="250">
        <v>17</v>
      </c>
      <c r="B26" s="236">
        <v>45180</v>
      </c>
      <c r="C26" s="251"/>
      <c r="D26" s="256" t="s">
        <v>490</v>
      </c>
      <c r="E26" s="253" t="s">
        <v>592</v>
      </c>
      <c r="F26" s="235" t="s">
        <v>1030</v>
      </c>
      <c r="G26" s="237">
        <v>1170</v>
      </c>
      <c r="H26" s="235"/>
      <c r="I26" s="235" t="s">
        <v>1031</v>
      </c>
      <c r="J26" s="237" t="s">
        <v>593</v>
      </c>
      <c r="K26" s="237"/>
      <c r="L26" s="246"/>
      <c r="M26" s="254"/>
      <c r="N26" s="237"/>
      <c r="O26" s="255"/>
      <c r="P26" s="112">
        <f>VLOOKUP(D26,'MidCap Intra'!$B$11:$C$568,2,0)</f>
        <v>1233.1500000000001</v>
      </c>
    </row>
    <row r="27" spans="1:18" ht="15" customHeight="1">
      <c r="A27" s="250"/>
      <c r="B27" s="236"/>
      <c r="C27" s="251"/>
      <c r="D27" s="256"/>
      <c r="E27" s="253"/>
      <c r="F27" s="235"/>
      <c r="G27" s="237"/>
      <c r="H27" s="235"/>
      <c r="I27" s="235"/>
      <c r="J27" s="237"/>
      <c r="K27" s="237"/>
      <c r="L27" s="246"/>
      <c r="M27" s="254"/>
      <c r="N27" s="237"/>
      <c r="O27" s="255"/>
      <c r="P27" s="246"/>
    </row>
    <row r="28" spans="1:18" ht="15" customHeight="1">
      <c r="A28" s="250"/>
      <c r="B28" s="236"/>
      <c r="C28" s="251"/>
      <c r="D28" s="252"/>
      <c r="E28" s="253"/>
      <c r="F28" s="235"/>
      <c r="G28" s="237"/>
      <c r="H28" s="235"/>
      <c r="I28" s="235"/>
      <c r="J28" s="237"/>
      <c r="K28" s="237"/>
      <c r="L28" s="246"/>
      <c r="M28" s="254"/>
      <c r="N28" s="237"/>
      <c r="O28" s="255"/>
      <c r="P28" s="246"/>
    </row>
    <row r="33" spans="1:38" ht="14.25" customHeight="1">
      <c r="A33" s="113"/>
      <c r="B33" s="114"/>
      <c r="C33" s="115"/>
      <c r="D33" s="116"/>
      <c r="E33" s="117"/>
      <c r="F33" s="117"/>
      <c r="G33" s="113"/>
      <c r="H33" s="117"/>
      <c r="I33" s="118"/>
      <c r="J33" s="119"/>
      <c r="K33" s="119"/>
      <c r="L33" s="120"/>
      <c r="M33" s="121"/>
      <c r="N33" s="122"/>
      <c r="O33" s="123"/>
      <c r="P33" s="124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25" t="s">
        <v>596</v>
      </c>
      <c r="B34" s="126"/>
      <c r="C34" s="127"/>
      <c r="E34" s="128"/>
      <c r="F34" s="128"/>
      <c r="G34" s="128"/>
      <c r="H34" s="128"/>
      <c r="I34" s="128"/>
      <c r="J34" s="129"/>
      <c r="K34" s="128"/>
      <c r="L34" s="130"/>
      <c r="M34" s="60"/>
      <c r="N34" s="129"/>
      <c r="O34" s="127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31" t="s">
        <v>597</v>
      </c>
      <c r="B35" s="125"/>
      <c r="C35" s="125"/>
      <c r="D35" s="125"/>
      <c r="E35" s="41"/>
      <c r="F35" s="132" t="s">
        <v>598</v>
      </c>
      <c r="G35" s="6"/>
      <c r="H35" s="6"/>
      <c r="I35" s="6"/>
      <c r="J35" s="133"/>
      <c r="K35" s="134"/>
      <c r="L35" s="134"/>
      <c r="M35" s="135"/>
      <c r="N35" s="1"/>
      <c r="O35" s="136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25" t="s">
        <v>599</v>
      </c>
      <c r="B36" s="125"/>
      <c r="C36" s="125"/>
      <c r="D36" s="125" t="s">
        <v>600</v>
      </c>
      <c r="E36" s="6"/>
      <c r="F36" s="132" t="s">
        <v>601</v>
      </c>
      <c r="G36" s="6"/>
      <c r="H36" s="6"/>
      <c r="I36" s="6"/>
      <c r="J36" s="133"/>
      <c r="K36" s="134"/>
      <c r="L36" s="134"/>
      <c r="M36" s="135"/>
      <c r="N36" s="1"/>
      <c r="O36" s="136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25"/>
      <c r="B37" s="125"/>
      <c r="C37" s="125"/>
      <c r="D37" s="125"/>
      <c r="E37" s="6"/>
      <c r="F37" s="6"/>
      <c r="G37" s="6"/>
      <c r="H37" s="6"/>
      <c r="I37" s="6"/>
      <c r="J37" s="137"/>
      <c r="K37" s="134"/>
      <c r="L37" s="134"/>
      <c r="M37" s="6"/>
      <c r="N37" s="138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292"/>
      <c r="B38" s="292"/>
      <c r="C38" s="292"/>
      <c r="D38" s="292"/>
      <c r="E38" s="293"/>
      <c r="F38" s="293"/>
      <c r="G38" s="293"/>
      <c r="H38" s="293"/>
      <c r="I38" s="293"/>
      <c r="J38" s="294"/>
      <c r="K38" s="295"/>
      <c r="L38" s="295"/>
      <c r="M38" s="293"/>
      <c r="N38" s="296"/>
      <c r="O38" s="297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25"/>
      <c r="B39" s="125"/>
      <c r="C39" s="125"/>
      <c r="D39" s="125"/>
      <c r="E39" s="6"/>
      <c r="F39" s="6"/>
      <c r="G39" s="6"/>
      <c r="H39" s="6"/>
      <c r="I39" s="6"/>
      <c r="J39" s="137"/>
      <c r="K39" s="134"/>
      <c r="L39" s="135"/>
      <c r="M39" s="6"/>
      <c r="N39" s="138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48" t="s">
        <v>607</v>
      </c>
      <c r="B40" s="148"/>
      <c r="C40" s="148"/>
      <c r="D40" s="14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101" t="s">
        <v>16</v>
      </c>
      <c r="B41" s="101" t="s">
        <v>567</v>
      </c>
      <c r="C41" s="101"/>
      <c r="D41" s="102" t="s">
        <v>579</v>
      </c>
      <c r="E41" s="101" t="s">
        <v>580</v>
      </c>
      <c r="F41" s="101" t="s">
        <v>581</v>
      </c>
      <c r="G41" s="101" t="s">
        <v>602</v>
      </c>
      <c r="H41" s="101" t="s">
        <v>583</v>
      </c>
      <c r="I41" s="263" t="s">
        <v>584</v>
      </c>
      <c r="J41" s="265" t="s">
        <v>585</v>
      </c>
      <c r="K41" s="264" t="s">
        <v>608</v>
      </c>
      <c r="L41" s="103" t="s">
        <v>587</v>
      </c>
      <c r="M41" s="149" t="s">
        <v>609</v>
      </c>
      <c r="N41" s="101" t="s">
        <v>610</v>
      </c>
      <c r="O41" s="100" t="s">
        <v>589</v>
      </c>
      <c r="P41" s="102" t="s">
        <v>590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232">
        <v>1</v>
      </c>
      <c r="B42" s="286">
        <v>45169</v>
      </c>
      <c r="C42" s="287"/>
      <c r="D42" s="287" t="s">
        <v>894</v>
      </c>
      <c r="E42" s="232" t="s">
        <v>604</v>
      </c>
      <c r="F42" s="232">
        <v>4380</v>
      </c>
      <c r="G42" s="232">
        <v>4300</v>
      </c>
      <c r="H42" s="233">
        <v>4435</v>
      </c>
      <c r="I42" s="233" t="s">
        <v>895</v>
      </c>
      <c r="J42" s="282" t="s">
        <v>731</v>
      </c>
      <c r="K42" s="283">
        <f t="shared" ref="K42" si="0">H42-F42</f>
        <v>55</v>
      </c>
      <c r="L42" s="110">
        <f t="shared" ref="L42" si="1">(H42*N42)*0.03%</f>
        <v>199.57499999999999</v>
      </c>
      <c r="M42" s="284">
        <f t="shared" ref="M42" si="2">(K42*N42)-L42</f>
        <v>8050.4250000000002</v>
      </c>
      <c r="N42" s="283">
        <v>150</v>
      </c>
      <c r="O42" s="109" t="s">
        <v>595</v>
      </c>
      <c r="P42" s="285">
        <v>45173</v>
      </c>
      <c r="Q42" s="150"/>
      <c r="R42" s="60" t="s">
        <v>606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51"/>
      <c r="AG42" s="152"/>
      <c r="AH42" s="150"/>
      <c r="AI42" s="150"/>
      <c r="AJ42" s="151"/>
      <c r="AK42" s="151"/>
      <c r="AL42" s="151"/>
    </row>
    <row r="43" spans="1:38" ht="12.75" customHeight="1">
      <c r="A43" s="232">
        <v>2</v>
      </c>
      <c r="B43" s="286">
        <v>45169</v>
      </c>
      <c r="C43" s="287"/>
      <c r="D43" s="287" t="s">
        <v>897</v>
      </c>
      <c r="E43" s="232" t="s">
        <v>604</v>
      </c>
      <c r="F43" s="232">
        <v>2430</v>
      </c>
      <c r="G43" s="232">
        <v>2385</v>
      </c>
      <c r="H43" s="233">
        <v>2473</v>
      </c>
      <c r="I43" s="233" t="s">
        <v>898</v>
      </c>
      <c r="J43" s="282" t="s">
        <v>1027</v>
      </c>
      <c r="K43" s="283">
        <f t="shared" ref="K43" si="3">H43-F43</f>
        <v>43</v>
      </c>
      <c r="L43" s="110">
        <f t="shared" ref="L43" si="4">(H43*N43)*0.03%</f>
        <v>185.47499999999999</v>
      </c>
      <c r="M43" s="284">
        <f t="shared" ref="M43" si="5">(K43*N43)-L43</f>
        <v>10564.525</v>
      </c>
      <c r="N43" s="283">
        <v>250</v>
      </c>
      <c r="O43" s="109" t="s">
        <v>595</v>
      </c>
      <c r="P43" s="285">
        <v>45180</v>
      </c>
      <c r="Q43" s="150"/>
      <c r="R43" s="60" t="s">
        <v>594</v>
      </c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151"/>
      <c r="AG43" s="152"/>
      <c r="AH43" s="150"/>
      <c r="AI43" s="150"/>
      <c r="AJ43" s="151"/>
      <c r="AK43" s="151"/>
      <c r="AL43" s="151"/>
    </row>
    <row r="44" spans="1:38" ht="12.75" customHeight="1">
      <c r="A44" s="232">
        <v>3</v>
      </c>
      <c r="B44" s="286">
        <v>45170</v>
      </c>
      <c r="C44" s="287"/>
      <c r="D44" s="287" t="s">
        <v>903</v>
      </c>
      <c r="E44" s="232" t="s">
        <v>604</v>
      </c>
      <c r="F44" s="232">
        <v>1096.5</v>
      </c>
      <c r="G44" s="232">
        <v>1082</v>
      </c>
      <c r="H44" s="233">
        <v>1106.5</v>
      </c>
      <c r="I44" s="233" t="s">
        <v>904</v>
      </c>
      <c r="J44" s="282" t="s">
        <v>910</v>
      </c>
      <c r="K44" s="283">
        <f t="shared" ref="K44" si="6">H44-F44</f>
        <v>10</v>
      </c>
      <c r="L44" s="110">
        <f t="shared" ref="L44" si="7">(H44*N44)*0.03%</f>
        <v>282.15749999999997</v>
      </c>
      <c r="M44" s="284">
        <f t="shared" ref="M44" si="8">(K44*N44)-L44</f>
        <v>8217.8425000000007</v>
      </c>
      <c r="N44" s="283">
        <v>850</v>
      </c>
      <c r="O44" s="109" t="s">
        <v>595</v>
      </c>
      <c r="P44" s="285">
        <v>45173</v>
      </c>
      <c r="Q44" s="150"/>
      <c r="R44" s="6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151"/>
      <c r="AG44" s="152"/>
      <c r="AH44" s="150"/>
      <c r="AI44" s="150"/>
      <c r="AJ44" s="151"/>
      <c r="AK44" s="151"/>
      <c r="AL44" s="151"/>
    </row>
    <row r="45" spans="1:38" ht="12.75" customHeight="1">
      <c r="A45" s="232">
        <v>4</v>
      </c>
      <c r="B45" s="286">
        <v>45170</v>
      </c>
      <c r="C45" s="287"/>
      <c r="D45" s="287" t="s">
        <v>888</v>
      </c>
      <c r="E45" s="232" t="s">
        <v>604</v>
      </c>
      <c r="F45" s="232">
        <v>7345</v>
      </c>
      <c r="G45" s="232">
        <v>7170</v>
      </c>
      <c r="H45" s="233">
        <v>7445</v>
      </c>
      <c r="I45" s="233" t="s">
        <v>909</v>
      </c>
      <c r="J45" s="282" t="s">
        <v>616</v>
      </c>
      <c r="K45" s="283">
        <f t="shared" ref="K45" si="9">H45-F45</f>
        <v>100</v>
      </c>
      <c r="L45" s="110">
        <f t="shared" ref="L45" si="10">(H45*N45)*0.03%</f>
        <v>167.51249999999999</v>
      </c>
      <c r="M45" s="284">
        <f t="shared" ref="M45" si="11">(K45*N45)-L45</f>
        <v>7332.4875000000002</v>
      </c>
      <c r="N45" s="283">
        <v>75</v>
      </c>
      <c r="O45" s="109" t="s">
        <v>595</v>
      </c>
      <c r="P45" s="285">
        <v>45174</v>
      </c>
      <c r="Q45" s="150"/>
      <c r="R45" s="6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51"/>
      <c r="AG45" s="152"/>
      <c r="AH45" s="150"/>
      <c r="AI45" s="150"/>
      <c r="AJ45" s="151"/>
      <c r="AK45" s="151"/>
      <c r="AL45" s="151"/>
    </row>
    <row r="46" spans="1:38" ht="12.75" customHeight="1">
      <c r="A46" s="104">
        <v>5</v>
      </c>
      <c r="B46" s="153">
        <v>45173</v>
      </c>
      <c r="C46" s="154"/>
      <c r="D46" s="154" t="s">
        <v>916</v>
      </c>
      <c r="E46" s="104" t="s">
        <v>604</v>
      </c>
      <c r="F46" s="104" t="s">
        <v>917</v>
      </c>
      <c r="G46" s="104">
        <v>1325</v>
      </c>
      <c r="H46" s="106"/>
      <c r="I46" s="106" t="s">
        <v>918</v>
      </c>
      <c r="J46" s="234" t="s">
        <v>593</v>
      </c>
      <c r="K46" s="104"/>
      <c r="L46" s="107"/>
      <c r="M46" s="155"/>
      <c r="N46" s="104"/>
      <c r="O46" s="106"/>
      <c r="P46" s="105"/>
      <c r="Q46" s="150"/>
      <c r="R46" s="6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51"/>
      <c r="AG46" s="152"/>
      <c r="AH46" s="150"/>
      <c r="AI46" s="150"/>
      <c r="AJ46" s="151"/>
      <c r="AK46" s="151"/>
      <c r="AL46" s="151"/>
    </row>
    <row r="47" spans="1:38" ht="12.75" customHeight="1">
      <c r="A47" s="232">
        <v>6</v>
      </c>
      <c r="B47" s="286">
        <v>45173</v>
      </c>
      <c r="C47" s="287"/>
      <c r="D47" s="287" t="s">
        <v>919</v>
      </c>
      <c r="E47" s="232" t="s">
        <v>604</v>
      </c>
      <c r="F47" s="232">
        <v>4145</v>
      </c>
      <c r="G47" s="232">
        <v>4090</v>
      </c>
      <c r="H47" s="233">
        <v>4185</v>
      </c>
      <c r="I47" s="233" t="s">
        <v>920</v>
      </c>
      <c r="J47" s="282" t="s">
        <v>636</v>
      </c>
      <c r="K47" s="283">
        <f t="shared" ref="K47" si="12">H47-F47</f>
        <v>40</v>
      </c>
      <c r="L47" s="110">
        <f t="shared" ref="L47" si="13">(H47*N47)*0.03%</f>
        <v>251.09999999999997</v>
      </c>
      <c r="M47" s="284">
        <f t="shared" ref="M47" si="14">(K47*N47)-L47</f>
        <v>7748.9</v>
      </c>
      <c r="N47" s="283">
        <v>200</v>
      </c>
      <c r="O47" s="109" t="s">
        <v>595</v>
      </c>
      <c r="P47" s="285">
        <v>45174</v>
      </c>
      <c r="Q47" s="150"/>
      <c r="R47" s="6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51"/>
      <c r="AG47" s="152"/>
      <c r="AH47" s="150"/>
      <c r="AI47" s="150"/>
      <c r="AJ47" s="151"/>
      <c r="AK47" s="151"/>
      <c r="AL47" s="151"/>
    </row>
    <row r="48" spans="1:38" ht="12.75" customHeight="1">
      <c r="A48" s="232">
        <v>7</v>
      </c>
      <c r="B48" s="286">
        <v>45174</v>
      </c>
      <c r="C48" s="287"/>
      <c r="D48" s="287" t="s">
        <v>933</v>
      </c>
      <c r="E48" s="232" t="s">
        <v>604</v>
      </c>
      <c r="F48" s="232">
        <v>1676.5</v>
      </c>
      <c r="G48" s="232">
        <v>1646</v>
      </c>
      <c r="H48" s="233">
        <v>1696.5</v>
      </c>
      <c r="I48" s="233" t="s">
        <v>934</v>
      </c>
      <c r="J48" s="282" t="s">
        <v>940</v>
      </c>
      <c r="K48" s="283">
        <f t="shared" ref="K48" si="15">H48-F48</f>
        <v>20</v>
      </c>
      <c r="L48" s="110">
        <f t="shared" ref="L48" si="16">(H48*N48)*0.03%</f>
        <v>190.85624999999999</v>
      </c>
      <c r="M48" s="284">
        <f t="shared" ref="M48" si="17">(K48*N48)-L48</f>
        <v>7309.1437500000002</v>
      </c>
      <c r="N48" s="283">
        <v>375</v>
      </c>
      <c r="O48" s="109" t="s">
        <v>595</v>
      </c>
      <c r="P48" s="285">
        <v>45175</v>
      </c>
      <c r="Q48" s="150"/>
      <c r="R48" s="6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51"/>
      <c r="AG48" s="152"/>
      <c r="AH48" s="150"/>
      <c r="AI48" s="150"/>
      <c r="AJ48" s="151"/>
      <c r="AK48" s="151"/>
      <c r="AL48" s="151"/>
    </row>
    <row r="49" spans="1:38" ht="12.75" customHeight="1">
      <c r="A49" s="232">
        <v>8</v>
      </c>
      <c r="B49" s="286">
        <v>45174</v>
      </c>
      <c r="C49" s="287"/>
      <c r="D49" s="287" t="s">
        <v>935</v>
      </c>
      <c r="E49" s="232" t="s">
        <v>604</v>
      </c>
      <c r="F49" s="232">
        <v>890</v>
      </c>
      <c r="G49" s="232">
        <v>870</v>
      </c>
      <c r="H49" s="233">
        <v>906.5</v>
      </c>
      <c r="I49" s="233" t="s">
        <v>936</v>
      </c>
      <c r="J49" s="282" t="s">
        <v>941</v>
      </c>
      <c r="K49" s="283">
        <f t="shared" ref="K49" si="18">H49-F49</f>
        <v>16.5</v>
      </c>
      <c r="L49" s="110">
        <f t="shared" ref="L49" si="19">(H49*N49)*0.03%</f>
        <v>176.76749999999998</v>
      </c>
      <c r="M49" s="284">
        <f t="shared" ref="M49" si="20">(K49*N49)-L49</f>
        <v>10548.2325</v>
      </c>
      <c r="N49" s="283">
        <v>650</v>
      </c>
      <c r="O49" s="109" t="s">
        <v>595</v>
      </c>
      <c r="P49" s="285">
        <v>45175</v>
      </c>
      <c r="Q49" s="150"/>
      <c r="R49" s="6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51"/>
      <c r="AG49" s="152"/>
      <c r="AH49" s="150"/>
      <c r="AI49" s="150"/>
      <c r="AJ49" s="151"/>
      <c r="AK49" s="151"/>
      <c r="AL49" s="151"/>
    </row>
    <row r="50" spans="1:38" ht="12.75" customHeight="1">
      <c r="A50" s="232">
        <v>9</v>
      </c>
      <c r="B50" s="286">
        <v>45175</v>
      </c>
      <c r="C50" s="287"/>
      <c r="D50" s="287" t="s">
        <v>945</v>
      </c>
      <c r="E50" s="232" t="s">
        <v>604</v>
      </c>
      <c r="F50" s="232">
        <v>782</v>
      </c>
      <c r="G50" s="232">
        <v>775</v>
      </c>
      <c r="H50" s="233">
        <v>790</v>
      </c>
      <c r="I50" s="233" t="s">
        <v>946</v>
      </c>
      <c r="J50" s="282" t="s">
        <v>947</v>
      </c>
      <c r="K50" s="283">
        <f t="shared" ref="K50" si="21">H50-F50</f>
        <v>8</v>
      </c>
      <c r="L50" s="110">
        <f t="shared" ref="L50" si="22">(H50*N50)*0.03%</f>
        <v>343.65</v>
      </c>
      <c r="M50" s="284">
        <f t="shared" ref="M50" si="23">(K50*N50)-L50</f>
        <v>11256.35</v>
      </c>
      <c r="N50" s="283">
        <v>1450</v>
      </c>
      <c r="O50" s="109" t="s">
        <v>595</v>
      </c>
      <c r="P50" s="285">
        <v>45175</v>
      </c>
      <c r="Q50" s="150"/>
      <c r="R50" s="6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51"/>
      <c r="AG50" s="152"/>
      <c r="AH50" s="150"/>
      <c r="AI50" s="150"/>
      <c r="AJ50" s="151"/>
      <c r="AK50" s="151"/>
      <c r="AL50" s="151"/>
    </row>
    <row r="51" spans="1:38" ht="12.75" customHeight="1">
      <c r="A51" s="307">
        <v>10</v>
      </c>
      <c r="B51" s="310">
        <v>45176</v>
      </c>
      <c r="C51" s="311"/>
      <c r="D51" s="311" t="s">
        <v>954</v>
      </c>
      <c r="E51" s="307" t="s">
        <v>604</v>
      </c>
      <c r="F51" s="307">
        <v>1431</v>
      </c>
      <c r="G51" s="307">
        <v>1405</v>
      </c>
      <c r="H51" s="312">
        <v>1435</v>
      </c>
      <c r="I51" s="312" t="s">
        <v>955</v>
      </c>
      <c r="J51" s="313" t="s">
        <v>1028</v>
      </c>
      <c r="K51" s="314">
        <f t="shared" ref="K51" si="24">H51-F51</f>
        <v>4</v>
      </c>
      <c r="L51" s="315">
        <f t="shared" ref="L51" si="25">(H51*N51)*0.03%</f>
        <v>172.2</v>
      </c>
      <c r="M51" s="316">
        <f t="shared" ref="M51" si="26">(K51*N51)-L51</f>
        <v>1427.8</v>
      </c>
      <c r="N51" s="314">
        <v>400</v>
      </c>
      <c r="O51" s="317" t="s">
        <v>613</v>
      </c>
      <c r="P51" s="318">
        <v>45180</v>
      </c>
      <c r="Q51" s="150"/>
      <c r="R51" s="6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51"/>
      <c r="AG51" s="152"/>
      <c r="AH51" s="150"/>
      <c r="AI51" s="150"/>
      <c r="AJ51" s="151"/>
      <c r="AK51" s="151"/>
      <c r="AL51" s="151"/>
    </row>
    <row r="52" spans="1:38" ht="12.75" customHeight="1">
      <c r="A52" s="232">
        <v>11</v>
      </c>
      <c r="B52" s="286">
        <v>45176</v>
      </c>
      <c r="C52" s="287"/>
      <c r="D52" s="287" t="s">
        <v>956</v>
      </c>
      <c r="E52" s="232" t="s">
        <v>604</v>
      </c>
      <c r="F52" s="232">
        <v>2737.5</v>
      </c>
      <c r="G52" s="232">
        <v>2698</v>
      </c>
      <c r="H52" s="233">
        <v>2781</v>
      </c>
      <c r="I52" s="233" t="s">
        <v>957</v>
      </c>
      <c r="J52" s="282" t="s">
        <v>958</v>
      </c>
      <c r="K52" s="283">
        <f t="shared" ref="K52" si="27">H52-F52</f>
        <v>43.5</v>
      </c>
      <c r="L52" s="110">
        <f t="shared" ref="L52" si="28">(H52*N52)*0.03%</f>
        <v>250.29</v>
      </c>
      <c r="M52" s="284">
        <f t="shared" ref="M52" si="29">(K52*N52)-L52</f>
        <v>12799.71</v>
      </c>
      <c r="N52" s="283">
        <v>300</v>
      </c>
      <c r="O52" s="109" t="s">
        <v>595</v>
      </c>
      <c r="P52" s="285">
        <v>45176</v>
      </c>
      <c r="Q52" s="150"/>
      <c r="R52" s="6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51"/>
      <c r="AG52" s="152"/>
      <c r="AH52" s="150"/>
      <c r="AI52" s="150"/>
      <c r="AJ52" s="151"/>
      <c r="AK52" s="151"/>
      <c r="AL52" s="151"/>
    </row>
    <row r="53" spans="1:38" ht="12.75" customHeight="1">
      <c r="A53" s="232">
        <v>12</v>
      </c>
      <c r="B53" s="286">
        <v>45177</v>
      </c>
      <c r="C53" s="287"/>
      <c r="D53" s="287" t="s">
        <v>1023</v>
      </c>
      <c r="E53" s="232" t="s">
        <v>604</v>
      </c>
      <c r="F53" s="232">
        <v>260.5</v>
      </c>
      <c r="G53" s="232">
        <v>256.5</v>
      </c>
      <c r="H53" s="233">
        <v>263.5</v>
      </c>
      <c r="I53" s="233" t="s">
        <v>1024</v>
      </c>
      <c r="J53" s="282" t="s">
        <v>1038</v>
      </c>
      <c r="K53" s="283">
        <f t="shared" ref="K53" si="30">H53-F53</f>
        <v>3</v>
      </c>
      <c r="L53" s="110">
        <f t="shared" ref="L53" si="31">(H53*N53)*0.03%</f>
        <v>213.43499999999997</v>
      </c>
      <c r="M53" s="284">
        <f t="shared" ref="M53" si="32">(K53*N53)-L53</f>
        <v>7886.5649999999996</v>
      </c>
      <c r="N53" s="283">
        <v>2700</v>
      </c>
      <c r="O53" s="109" t="s">
        <v>595</v>
      </c>
      <c r="P53" s="285">
        <v>45180</v>
      </c>
      <c r="Q53" s="150"/>
      <c r="R53" s="6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51"/>
      <c r="AG53" s="152"/>
      <c r="AH53" s="150"/>
      <c r="AI53" s="150"/>
      <c r="AJ53" s="151"/>
      <c r="AK53" s="151"/>
      <c r="AL53" s="151"/>
    </row>
    <row r="54" spans="1:38" ht="12.75" customHeight="1">
      <c r="A54" s="104">
        <v>13</v>
      </c>
      <c r="B54" s="153">
        <v>45180</v>
      </c>
      <c r="C54" s="154"/>
      <c r="D54" s="154" t="s">
        <v>1035</v>
      </c>
      <c r="E54" s="104" t="s">
        <v>604</v>
      </c>
      <c r="F54" s="104" t="s">
        <v>1036</v>
      </c>
      <c r="G54" s="104">
        <v>3940</v>
      </c>
      <c r="H54" s="106"/>
      <c r="I54" s="106" t="s">
        <v>1037</v>
      </c>
      <c r="J54" s="234" t="s">
        <v>593</v>
      </c>
      <c r="K54" s="104"/>
      <c r="L54" s="107"/>
      <c r="M54" s="155"/>
      <c r="N54" s="104"/>
      <c r="O54" s="106"/>
      <c r="P54" s="105"/>
      <c r="Q54" s="150"/>
      <c r="R54" s="6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51"/>
      <c r="AG54" s="152"/>
      <c r="AH54" s="150"/>
      <c r="AI54" s="150"/>
      <c r="AJ54" s="151"/>
      <c r="AK54" s="151"/>
      <c r="AL54" s="151"/>
    </row>
    <row r="55" spans="1:38" ht="12.75" customHeight="1">
      <c r="A55" s="104">
        <v>14</v>
      </c>
      <c r="B55" s="153">
        <v>45180</v>
      </c>
      <c r="C55" s="154"/>
      <c r="D55" s="154" t="s">
        <v>1042</v>
      </c>
      <c r="E55" s="104" t="s">
        <v>604</v>
      </c>
      <c r="F55" s="104" t="s">
        <v>1043</v>
      </c>
      <c r="G55" s="104">
        <v>980</v>
      </c>
      <c r="H55" s="106"/>
      <c r="I55" s="106" t="s">
        <v>1044</v>
      </c>
      <c r="J55" s="234" t="s">
        <v>593</v>
      </c>
      <c r="K55" s="104"/>
      <c r="L55" s="107"/>
      <c r="M55" s="155"/>
      <c r="N55" s="104"/>
      <c r="O55" s="106"/>
      <c r="P55" s="105"/>
      <c r="Q55" s="150"/>
      <c r="R55" s="6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51"/>
      <c r="AG55" s="152"/>
      <c r="AH55" s="150"/>
      <c r="AI55" s="150"/>
      <c r="AJ55" s="151"/>
      <c r="AK55" s="151"/>
      <c r="AL55" s="151"/>
    </row>
    <row r="56" spans="1:38" ht="12.75" customHeight="1">
      <c r="A56" s="104"/>
      <c r="B56" s="153"/>
      <c r="C56" s="154"/>
      <c r="D56" s="154"/>
      <c r="E56" s="104"/>
      <c r="F56" s="104"/>
      <c r="G56" s="104"/>
      <c r="H56" s="106"/>
      <c r="I56" s="106"/>
      <c r="J56" s="234"/>
      <c r="K56" s="104"/>
      <c r="L56" s="107"/>
      <c r="M56" s="155"/>
      <c r="N56" s="104"/>
      <c r="O56" s="106"/>
      <c r="P56" s="105"/>
      <c r="Q56" s="150"/>
      <c r="R56" s="6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51"/>
      <c r="AG56" s="152"/>
      <c r="AH56" s="150"/>
      <c r="AI56" s="150"/>
      <c r="AJ56" s="151"/>
      <c r="AK56" s="151"/>
      <c r="AL56" s="151"/>
    </row>
    <row r="57" spans="1:38" ht="12.75" customHeight="1">
      <c r="A57" s="104"/>
      <c r="B57" s="153"/>
      <c r="C57" s="154"/>
      <c r="D57" s="154"/>
      <c r="E57" s="104"/>
      <c r="F57" s="104"/>
      <c r="G57" s="104"/>
      <c r="H57" s="106"/>
      <c r="I57" s="106"/>
      <c r="J57" s="234"/>
      <c r="K57" s="104"/>
      <c r="L57" s="107"/>
      <c r="M57" s="155"/>
      <c r="N57" s="104"/>
      <c r="O57" s="106"/>
      <c r="P57" s="105"/>
      <c r="Q57" s="150"/>
      <c r="R57" s="6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51"/>
      <c r="AG57" s="152"/>
      <c r="AH57" s="150"/>
      <c r="AI57" s="150"/>
      <c r="AJ57" s="151"/>
      <c r="AK57" s="151"/>
      <c r="AL57" s="151"/>
    </row>
    <row r="59" spans="1:38" ht="12.75" customHeight="1">
      <c r="A59" s="151"/>
      <c r="B59" s="156"/>
      <c r="C59" s="150"/>
      <c r="D59" s="150"/>
      <c r="E59" s="151"/>
      <c r="F59" s="151"/>
      <c r="G59" s="151"/>
      <c r="H59" s="157"/>
      <c r="I59" s="157"/>
      <c r="J59" s="157"/>
      <c r="K59" s="150"/>
      <c r="L59" s="151"/>
      <c r="M59" s="151"/>
      <c r="N59" s="151"/>
      <c r="O59" s="157"/>
      <c r="P59" s="157"/>
      <c r="Q59" s="150"/>
      <c r="R59" s="6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51"/>
      <c r="AG59" s="152"/>
      <c r="AH59" s="150"/>
      <c r="AI59" s="150"/>
      <c r="AJ59" s="151"/>
      <c r="AK59" s="151"/>
      <c r="AL59" s="151"/>
    </row>
    <row r="60" spans="1:38">
      <c r="A60" s="158" t="s">
        <v>611</v>
      </c>
      <c r="B60" s="158"/>
      <c r="C60" s="158"/>
      <c r="D60" s="158"/>
      <c r="E60" s="159"/>
      <c r="F60" s="118"/>
      <c r="G60" s="118"/>
      <c r="H60" s="118"/>
      <c r="I60" s="118"/>
      <c r="J60" s="1"/>
      <c r="K60" s="6"/>
      <c r="L60" s="6"/>
      <c r="M60" s="6"/>
      <c r="N60" s="1"/>
      <c r="O60" s="1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38.25">
      <c r="A61" s="101" t="s">
        <v>16</v>
      </c>
      <c r="B61" s="101" t="s">
        <v>567</v>
      </c>
      <c r="C61" s="101"/>
      <c r="D61" s="102" t="s">
        <v>579</v>
      </c>
      <c r="E61" s="101" t="s">
        <v>580</v>
      </c>
      <c r="F61" s="101" t="s">
        <v>581</v>
      </c>
      <c r="G61" s="101" t="s">
        <v>602</v>
      </c>
      <c r="H61" s="101" t="s">
        <v>583</v>
      </c>
      <c r="I61" s="101" t="s">
        <v>584</v>
      </c>
      <c r="J61" s="100" t="s">
        <v>585</v>
      </c>
      <c r="K61" s="100" t="s">
        <v>612</v>
      </c>
      <c r="L61" s="103" t="s">
        <v>587</v>
      </c>
      <c r="M61" s="149" t="s">
        <v>609</v>
      </c>
      <c r="N61" s="101" t="s">
        <v>610</v>
      </c>
      <c r="O61" s="101" t="s">
        <v>589</v>
      </c>
      <c r="P61" s="102" t="s">
        <v>590</v>
      </c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ht="15" customHeight="1">
      <c r="A62" s="266">
        <v>1</v>
      </c>
      <c r="B62" s="267">
        <v>45168</v>
      </c>
      <c r="C62" s="268"/>
      <c r="D62" s="269" t="s">
        <v>889</v>
      </c>
      <c r="E62" s="268" t="s">
        <v>604</v>
      </c>
      <c r="F62" s="270" t="s">
        <v>905</v>
      </c>
      <c r="G62" s="268">
        <v>20</v>
      </c>
      <c r="H62" s="268">
        <v>23</v>
      </c>
      <c r="I62" s="270" t="s">
        <v>890</v>
      </c>
      <c r="J62" s="271" t="s">
        <v>906</v>
      </c>
      <c r="K62" s="272">
        <f t="shared" ref="K62:K63" si="33">H62-F62</f>
        <v>-13.5</v>
      </c>
      <c r="L62" s="273">
        <v>50</v>
      </c>
      <c r="M62" s="274">
        <f t="shared" ref="M62:M63" si="34">(K62*N62)-50</f>
        <v>-4100</v>
      </c>
      <c r="N62" s="272">
        <v>300</v>
      </c>
      <c r="O62" s="275" t="s">
        <v>605</v>
      </c>
      <c r="P62" s="276">
        <v>45170</v>
      </c>
      <c r="Q62" s="151"/>
      <c r="R62" s="151" t="s">
        <v>606</v>
      </c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</row>
    <row r="63" spans="1:38" ht="15" customHeight="1">
      <c r="A63" s="299">
        <v>2</v>
      </c>
      <c r="B63" s="300">
        <v>45168</v>
      </c>
      <c r="C63" s="301"/>
      <c r="D63" s="302" t="s">
        <v>891</v>
      </c>
      <c r="E63" s="301" t="s">
        <v>604</v>
      </c>
      <c r="F63" s="303" t="s">
        <v>1025</v>
      </c>
      <c r="G63" s="301">
        <v>25</v>
      </c>
      <c r="H63" s="301">
        <v>41</v>
      </c>
      <c r="I63" s="303" t="s">
        <v>878</v>
      </c>
      <c r="J63" s="301" t="s">
        <v>1026</v>
      </c>
      <c r="K63" s="304">
        <f t="shared" si="33"/>
        <v>-1</v>
      </c>
      <c r="L63" s="305">
        <v>50</v>
      </c>
      <c r="M63" s="306">
        <f t="shared" si="34"/>
        <v>-300</v>
      </c>
      <c r="N63" s="307">
        <v>250</v>
      </c>
      <c r="O63" s="308" t="s">
        <v>605</v>
      </c>
      <c r="P63" s="309">
        <v>45177</v>
      </c>
      <c r="Q63" s="151"/>
      <c r="R63" s="151" t="s">
        <v>606</v>
      </c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</row>
    <row r="64" spans="1:38" ht="15" customHeight="1">
      <c r="A64" s="266">
        <v>3</v>
      </c>
      <c r="B64" s="267">
        <v>45173</v>
      </c>
      <c r="C64" s="268"/>
      <c r="D64" s="269" t="s">
        <v>914</v>
      </c>
      <c r="E64" s="268" t="s">
        <v>604</v>
      </c>
      <c r="F64" s="270" t="s">
        <v>930</v>
      </c>
      <c r="G64" s="268">
        <v>10</v>
      </c>
      <c r="H64" s="268">
        <v>13</v>
      </c>
      <c r="I64" s="270" t="s">
        <v>915</v>
      </c>
      <c r="J64" s="268" t="s">
        <v>938</v>
      </c>
      <c r="K64" s="291">
        <f t="shared" ref="K64:K65" si="35">H64-F64</f>
        <v>-23</v>
      </c>
      <c r="L64" s="273">
        <v>50</v>
      </c>
      <c r="M64" s="274">
        <f t="shared" ref="M64" si="36">(K64*N64)-50</f>
        <v>-970</v>
      </c>
      <c r="N64" s="272">
        <v>40</v>
      </c>
      <c r="O64" s="275" t="s">
        <v>605</v>
      </c>
      <c r="P64" s="276">
        <v>45174</v>
      </c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</row>
    <row r="65" spans="1:38" ht="15" customHeight="1">
      <c r="A65" s="240">
        <v>4</v>
      </c>
      <c r="B65" s="241">
        <v>45175</v>
      </c>
      <c r="C65" s="231"/>
      <c r="D65" s="289" t="s">
        <v>942</v>
      </c>
      <c r="E65" s="231" t="s">
        <v>604</v>
      </c>
      <c r="F65" s="290" t="s">
        <v>943</v>
      </c>
      <c r="G65" s="231">
        <v>35</v>
      </c>
      <c r="H65" s="231">
        <v>78</v>
      </c>
      <c r="I65" s="290" t="s">
        <v>944</v>
      </c>
      <c r="J65" s="282" t="s">
        <v>940</v>
      </c>
      <c r="K65" s="283">
        <f t="shared" si="35"/>
        <v>20</v>
      </c>
      <c r="L65" s="298">
        <v>50</v>
      </c>
      <c r="M65" s="284">
        <f t="shared" ref="M65" si="37">(K65*N65)-L65</f>
        <v>950</v>
      </c>
      <c r="N65" s="283">
        <v>50</v>
      </c>
      <c r="O65" s="109" t="s">
        <v>595</v>
      </c>
      <c r="P65" s="285">
        <v>45175</v>
      </c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</row>
    <row r="66" spans="1:38" ht="15" customHeight="1">
      <c r="A66" s="235">
        <v>5</v>
      </c>
      <c r="B66" s="236">
        <v>45176</v>
      </c>
      <c r="C66" s="237"/>
      <c r="D66" s="257" t="s">
        <v>959</v>
      </c>
      <c r="E66" s="237" t="s">
        <v>604</v>
      </c>
      <c r="F66" s="258" t="s">
        <v>960</v>
      </c>
      <c r="G66" s="237">
        <v>9.5</v>
      </c>
      <c r="H66" s="237"/>
      <c r="I66" s="258" t="s">
        <v>961</v>
      </c>
      <c r="J66" s="237" t="s">
        <v>593</v>
      </c>
      <c r="K66" s="235"/>
      <c r="L66" s="259"/>
      <c r="M66" s="260"/>
      <c r="N66" s="235"/>
      <c r="O66" s="237"/>
      <c r="P66" s="236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</row>
    <row r="67" spans="1:38" ht="15" customHeight="1">
      <c r="A67" s="240">
        <v>6</v>
      </c>
      <c r="B67" s="241">
        <v>45176</v>
      </c>
      <c r="C67" s="231"/>
      <c r="D67" s="289" t="s">
        <v>962</v>
      </c>
      <c r="E67" s="231" t="s">
        <v>604</v>
      </c>
      <c r="F67" s="290" t="s">
        <v>1017</v>
      </c>
      <c r="G67" s="231">
        <v>88</v>
      </c>
      <c r="H67" s="231">
        <v>130</v>
      </c>
      <c r="I67" s="290" t="s">
        <v>963</v>
      </c>
      <c r="J67" s="282" t="s">
        <v>1018</v>
      </c>
      <c r="K67" s="283">
        <f t="shared" ref="K67" si="38">H67-F67</f>
        <v>17</v>
      </c>
      <c r="L67" s="298">
        <v>50</v>
      </c>
      <c r="M67" s="284">
        <f t="shared" ref="M67" si="39">(K67*N67)-L67</f>
        <v>2500</v>
      </c>
      <c r="N67" s="283">
        <v>150</v>
      </c>
      <c r="O67" s="109" t="s">
        <v>595</v>
      </c>
      <c r="P67" s="285">
        <v>45177</v>
      </c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</row>
    <row r="68" spans="1:38" ht="15" customHeight="1">
      <c r="A68" s="240">
        <v>7</v>
      </c>
      <c r="B68" s="241">
        <v>45176</v>
      </c>
      <c r="C68" s="231"/>
      <c r="D68" s="289" t="s">
        <v>964</v>
      </c>
      <c r="E68" s="231" t="s">
        <v>604</v>
      </c>
      <c r="F68" s="290" t="s">
        <v>965</v>
      </c>
      <c r="G68" s="231">
        <v>142</v>
      </c>
      <c r="H68" s="231">
        <v>212.5</v>
      </c>
      <c r="I68" s="290" t="s">
        <v>966</v>
      </c>
      <c r="J68" s="282" t="s">
        <v>967</v>
      </c>
      <c r="K68" s="283">
        <f t="shared" ref="K68" si="40">H68-F68</f>
        <v>29</v>
      </c>
      <c r="L68" s="298">
        <v>50</v>
      </c>
      <c r="M68" s="284">
        <f t="shared" ref="M68" si="41">(K68*N68)-L68</f>
        <v>2850</v>
      </c>
      <c r="N68" s="283">
        <v>100</v>
      </c>
      <c r="O68" s="109" t="s">
        <v>595</v>
      </c>
      <c r="P68" s="285">
        <v>45176</v>
      </c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</row>
    <row r="69" spans="1:38" ht="15" customHeight="1">
      <c r="A69" s="235">
        <v>8</v>
      </c>
      <c r="B69" s="236">
        <v>45177</v>
      </c>
      <c r="C69" s="237"/>
      <c r="D69" s="257" t="s">
        <v>1019</v>
      </c>
      <c r="E69" s="237" t="s">
        <v>604</v>
      </c>
      <c r="F69" s="258" t="s">
        <v>1020</v>
      </c>
      <c r="G69" s="237">
        <v>44</v>
      </c>
      <c r="H69" s="237"/>
      <c r="I69" s="258" t="s">
        <v>1021</v>
      </c>
      <c r="J69" s="237" t="s">
        <v>593</v>
      </c>
      <c r="K69" s="235"/>
      <c r="L69" s="259"/>
      <c r="M69" s="260"/>
      <c r="N69" s="235"/>
      <c r="O69" s="237"/>
      <c r="P69" s="236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</row>
    <row r="70" spans="1:38" ht="15" customHeight="1">
      <c r="A70" s="235">
        <v>9</v>
      </c>
      <c r="B70" s="236">
        <v>45180</v>
      </c>
      <c r="C70" s="237"/>
      <c r="D70" s="257" t="s">
        <v>1032</v>
      </c>
      <c r="E70" s="237" t="s">
        <v>604</v>
      </c>
      <c r="F70" s="258" t="s">
        <v>1033</v>
      </c>
      <c r="G70" s="237">
        <v>18</v>
      </c>
      <c r="H70" s="237"/>
      <c r="I70" s="258" t="s">
        <v>1034</v>
      </c>
      <c r="J70" s="237" t="s">
        <v>593</v>
      </c>
      <c r="K70" s="235"/>
      <c r="L70" s="259"/>
      <c r="M70" s="260"/>
      <c r="N70" s="235"/>
      <c r="O70" s="237"/>
      <c r="P70" s="236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</row>
    <row r="71" spans="1:38" ht="15" customHeight="1">
      <c r="A71" s="235">
        <v>10</v>
      </c>
      <c r="B71" s="236">
        <v>45180</v>
      </c>
      <c r="C71" s="237"/>
      <c r="D71" s="257" t="s">
        <v>1039</v>
      </c>
      <c r="E71" s="237" t="s">
        <v>604</v>
      </c>
      <c r="F71" s="258" t="s">
        <v>1040</v>
      </c>
      <c r="G71" s="237">
        <v>9</v>
      </c>
      <c r="H71" s="237"/>
      <c r="I71" s="258" t="s">
        <v>1041</v>
      </c>
      <c r="J71" s="237" t="s">
        <v>593</v>
      </c>
      <c r="K71" s="235"/>
      <c r="L71" s="259"/>
      <c r="M71" s="260"/>
      <c r="N71" s="235"/>
      <c r="O71" s="237"/>
      <c r="P71" s="236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</row>
    <row r="72" spans="1:38" ht="15" customHeight="1">
      <c r="A72" s="235">
        <v>11</v>
      </c>
      <c r="B72" s="236">
        <v>45180</v>
      </c>
      <c r="C72" s="237"/>
      <c r="D72" s="257" t="s">
        <v>1045</v>
      </c>
      <c r="E72" s="237" t="s">
        <v>604</v>
      </c>
      <c r="F72" s="258" t="s">
        <v>1046</v>
      </c>
      <c r="G72" s="237">
        <v>35</v>
      </c>
      <c r="H72" s="237"/>
      <c r="I72" s="258" t="s">
        <v>1047</v>
      </c>
      <c r="J72" s="237" t="s">
        <v>593</v>
      </c>
      <c r="K72" s="235"/>
      <c r="L72" s="259"/>
      <c r="M72" s="260"/>
      <c r="N72" s="235"/>
      <c r="O72" s="237"/>
      <c r="P72" s="236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</row>
    <row r="73" spans="1:38" ht="15" customHeight="1">
      <c r="A73" s="235"/>
      <c r="B73" s="236"/>
      <c r="C73" s="237"/>
      <c r="D73" s="257"/>
      <c r="E73" s="237"/>
      <c r="F73" s="258"/>
      <c r="G73" s="237"/>
      <c r="H73" s="237"/>
      <c r="I73" s="258"/>
      <c r="J73" s="237"/>
      <c r="K73" s="235"/>
      <c r="L73" s="259"/>
      <c r="M73" s="260"/>
      <c r="N73" s="235"/>
      <c r="O73" s="237"/>
      <c r="P73" s="236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</row>
    <row r="74" spans="1:38" ht="15" customHeight="1">
      <c r="A74" s="235"/>
      <c r="B74" s="236"/>
      <c r="C74" s="237"/>
      <c r="D74" s="257"/>
      <c r="E74" s="237"/>
      <c r="F74" s="258"/>
      <c r="G74" s="237"/>
      <c r="H74" s="237"/>
      <c r="I74" s="258"/>
      <c r="J74" s="237"/>
      <c r="K74" s="235"/>
      <c r="L74" s="259"/>
      <c r="M74" s="260"/>
      <c r="N74" s="235"/>
      <c r="O74" s="237"/>
      <c r="P74" s="236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</row>
    <row r="75" spans="1:38" ht="38.25" customHeight="1">
      <c r="A75" s="99" t="s">
        <v>617</v>
      </c>
      <c r="B75" s="160"/>
      <c r="C75" s="160"/>
      <c r="D75" s="161"/>
      <c r="E75" s="139"/>
      <c r="F75" s="6"/>
      <c r="G75" s="6"/>
      <c r="H75" s="140"/>
      <c r="I75" s="162"/>
      <c r="J75" s="1"/>
      <c r="K75" s="6"/>
      <c r="L75" s="6"/>
      <c r="M75" s="6"/>
      <c r="N75" s="1"/>
      <c r="O75" s="1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</row>
    <row r="76" spans="1:38" ht="38.25">
      <c r="A76" s="100" t="s">
        <v>16</v>
      </c>
      <c r="B76" s="101" t="s">
        <v>567</v>
      </c>
      <c r="C76" s="101"/>
      <c r="D76" s="102" t="s">
        <v>579</v>
      </c>
      <c r="E76" s="101" t="s">
        <v>580</v>
      </c>
      <c r="F76" s="101" t="s">
        <v>581</v>
      </c>
      <c r="G76" s="101" t="s">
        <v>582</v>
      </c>
      <c r="H76" s="101" t="s">
        <v>583</v>
      </c>
      <c r="I76" s="101" t="s">
        <v>584</v>
      </c>
      <c r="J76" s="100" t="s">
        <v>585</v>
      </c>
      <c r="K76" s="143" t="s">
        <v>603</v>
      </c>
      <c r="L76" s="144" t="s">
        <v>587</v>
      </c>
      <c r="M76" s="103" t="s">
        <v>588</v>
      </c>
      <c r="N76" s="101" t="s">
        <v>589</v>
      </c>
      <c r="O76" s="102" t="s">
        <v>590</v>
      </c>
      <c r="P76" s="101" t="s">
        <v>591</v>
      </c>
      <c r="Q76" s="41"/>
      <c r="R76" s="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</row>
    <row r="77" spans="1:38" ht="14.25" customHeight="1">
      <c r="A77" s="104">
        <v>1</v>
      </c>
      <c r="B77" s="105">
        <v>45169</v>
      </c>
      <c r="C77" s="154"/>
      <c r="D77" s="154" t="s">
        <v>892</v>
      </c>
      <c r="E77" s="104" t="s">
        <v>604</v>
      </c>
      <c r="F77" s="104" t="s">
        <v>900</v>
      </c>
      <c r="G77" s="104">
        <v>350</v>
      </c>
      <c r="H77" s="104"/>
      <c r="I77" s="104" t="s">
        <v>893</v>
      </c>
      <c r="J77" s="106" t="s">
        <v>593</v>
      </c>
      <c r="K77" s="106"/>
      <c r="L77" s="107"/>
      <c r="M77" s="108"/>
      <c r="N77" s="234"/>
      <c r="O77" s="239"/>
      <c r="P77" s="105"/>
      <c r="Q77" s="41"/>
      <c r="R77" s="41" t="s">
        <v>594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</row>
    <row r="78" spans="1:38" ht="14.25" customHeight="1">
      <c r="A78" s="104">
        <v>2</v>
      </c>
      <c r="B78" s="105">
        <v>45173</v>
      </c>
      <c r="C78" s="154"/>
      <c r="D78" s="154" t="s">
        <v>168</v>
      </c>
      <c r="E78" s="104" t="s">
        <v>604</v>
      </c>
      <c r="F78" s="104" t="s">
        <v>912</v>
      </c>
      <c r="G78" s="104">
        <v>4790</v>
      </c>
      <c r="H78" s="104"/>
      <c r="I78" s="104" t="s">
        <v>913</v>
      </c>
      <c r="J78" s="106" t="s">
        <v>593</v>
      </c>
      <c r="K78" s="106"/>
      <c r="L78" s="107"/>
      <c r="M78" s="108"/>
      <c r="N78" s="234"/>
      <c r="O78" s="239"/>
      <c r="P78" s="105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4.25" customHeight="1">
      <c r="A79" s="104"/>
      <c r="B79" s="105"/>
      <c r="C79" s="154"/>
      <c r="D79" s="154"/>
      <c r="E79" s="104"/>
      <c r="F79" s="104"/>
      <c r="G79" s="104"/>
      <c r="H79" s="104"/>
      <c r="I79" s="104"/>
      <c r="J79" s="106"/>
      <c r="K79" s="106"/>
      <c r="L79" s="107"/>
      <c r="M79" s="108"/>
      <c r="N79" s="234"/>
      <c r="O79" s="239"/>
      <c r="P79" s="105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</row>
    <row r="80" spans="1:38" ht="12.75" customHeight="1">
      <c r="A80" s="104"/>
      <c r="B80" s="105"/>
      <c r="C80" s="154"/>
      <c r="D80" s="154"/>
      <c r="E80" s="104"/>
      <c r="F80" s="104"/>
      <c r="G80" s="104"/>
      <c r="H80" s="104"/>
      <c r="I80" s="104"/>
      <c r="J80" s="106"/>
      <c r="K80" s="106"/>
      <c r="L80" s="107"/>
      <c r="M80" s="163"/>
      <c r="N80" s="106"/>
      <c r="O80" s="106"/>
      <c r="P80" s="105"/>
      <c r="R80" s="6"/>
      <c r="S80" s="1"/>
      <c r="T80" s="1"/>
      <c r="U80" s="1"/>
      <c r="V80" s="1"/>
      <c r="W80" s="1"/>
      <c r="X80" s="1"/>
      <c r="Y80" s="1"/>
    </row>
    <row r="81" spans="1:26" ht="12.75" customHeight="1">
      <c r="A81" s="125" t="s">
        <v>596</v>
      </c>
      <c r="B81" s="125"/>
      <c r="C81" s="125"/>
      <c r="D81" s="125"/>
      <c r="E81" s="41"/>
      <c r="F81" s="132" t="s">
        <v>598</v>
      </c>
      <c r="G81" s="60"/>
      <c r="H81" s="60"/>
      <c r="I81" s="60"/>
      <c r="J81" s="6"/>
      <c r="K81" s="145"/>
      <c r="L81" s="146"/>
      <c r="M81" s="6"/>
      <c r="N81" s="115"/>
      <c r="O81" s="164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31" t="s">
        <v>597</v>
      </c>
      <c r="B82" s="125"/>
      <c r="C82" s="125"/>
      <c r="D82" s="125"/>
      <c r="E82" s="6"/>
      <c r="F82" s="132" t="s">
        <v>601</v>
      </c>
      <c r="G82" s="6"/>
      <c r="H82" s="6" t="s">
        <v>619</v>
      </c>
      <c r="I82" s="6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31"/>
      <c r="B83" s="125"/>
      <c r="C83" s="125"/>
      <c r="D83" s="125"/>
      <c r="E83" s="6"/>
      <c r="F83" s="132"/>
      <c r="G83" s="6"/>
      <c r="H83" s="6"/>
      <c r="I83" s="6"/>
      <c r="J83" s="1"/>
      <c r="K83" s="6"/>
      <c r="L83" s="6"/>
      <c r="M83" s="6"/>
      <c r="N83" s="1"/>
      <c r="O83" s="1"/>
      <c r="Q83" s="1"/>
      <c r="R83" s="60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31"/>
      <c r="B84" s="125"/>
      <c r="C84" s="125"/>
      <c r="D84" s="125"/>
      <c r="E84" s="6"/>
      <c r="F84" s="132"/>
      <c r="G84" s="60"/>
      <c r="H84" s="41"/>
      <c r="I84" s="60"/>
      <c r="J84" s="6"/>
      <c r="K84" s="145"/>
      <c r="L84" s="146"/>
      <c r="M84" s="6"/>
      <c r="N84" s="115"/>
      <c r="O84" s="147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31"/>
      <c r="B85" s="125"/>
      <c r="C85" s="125"/>
      <c r="D85" s="125"/>
      <c r="E85" s="6"/>
      <c r="F85" s="132"/>
      <c r="G85" s="60"/>
      <c r="H85" s="41"/>
      <c r="I85" s="60"/>
      <c r="J85" s="6"/>
      <c r="K85" s="145"/>
      <c r="L85" s="146"/>
      <c r="M85" s="6"/>
      <c r="N85" s="115"/>
      <c r="O85" s="147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31"/>
      <c r="B86" s="125"/>
      <c r="C86" s="125"/>
      <c r="D86" s="125"/>
      <c r="E86" s="6"/>
      <c r="F86" s="132"/>
      <c r="G86" s="60"/>
      <c r="H86" s="41"/>
      <c r="I86" s="60"/>
      <c r="J86" s="6"/>
      <c r="K86" s="145"/>
      <c r="L86" s="146"/>
      <c r="M86" s="6"/>
      <c r="N86" s="115"/>
      <c r="O86" s="147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31"/>
      <c r="B87" s="125"/>
      <c r="C87" s="125"/>
      <c r="D87" s="125"/>
      <c r="E87" s="6"/>
      <c r="F87" s="132"/>
      <c r="G87" s="60"/>
      <c r="H87" s="41"/>
      <c r="I87" s="60"/>
      <c r="J87" s="6"/>
      <c r="K87" s="145"/>
      <c r="L87" s="146"/>
      <c r="M87" s="6"/>
      <c r="N87" s="115"/>
      <c r="O87" s="147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31"/>
      <c r="B88" s="125"/>
      <c r="C88" s="125"/>
      <c r="D88" s="125"/>
      <c r="E88" s="6"/>
      <c r="F88" s="132"/>
      <c r="G88" s="60"/>
      <c r="H88" s="41"/>
      <c r="I88" s="60"/>
      <c r="J88" s="6"/>
      <c r="K88" s="145"/>
      <c r="L88" s="146"/>
      <c r="M88" s="6"/>
      <c r="N88" s="115"/>
      <c r="O88" s="147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31"/>
      <c r="B89" s="125"/>
      <c r="C89" s="125"/>
      <c r="D89" s="125"/>
      <c r="E89" s="6"/>
      <c r="F89" s="132"/>
      <c r="G89" s="60"/>
      <c r="H89" s="41"/>
      <c r="I89" s="60"/>
      <c r="J89" s="6"/>
      <c r="K89" s="145"/>
      <c r="L89" s="146"/>
      <c r="M89" s="6"/>
      <c r="N89" s="115"/>
      <c r="O89" s="147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60"/>
      <c r="B90" s="114"/>
      <c r="C90" s="114"/>
      <c r="D90" s="41"/>
      <c r="E90" s="60"/>
      <c r="F90" s="60"/>
      <c r="G90" s="60"/>
      <c r="H90" s="41"/>
      <c r="I90" s="60"/>
      <c r="J90" s="6"/>
      <c r="K90" s="145"/>
      <c r="L90" s="146"/>
      <c r="M90" s="6"/>
      <c r="N90" s="115"/>
      <c r="O90" s="147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38.25" customHeight="1">
      <c r="A91" s="41"/>
      <c r="B91" s="165" t="s">
        <v>620</v>
      </c>
      <c r="C91" s="165"/>
      <c r="D91" s="165"/>
      <c r="E91" s="165"/>
      <c r="F91" s="6"/>
      <c r="G91" s="6"/>
      <c r="H91" s="141"/>
      <c r="I91" s="6"/>
      <c r="J91" s="141"/>
      <c r="K91" s="142"/>
      <c r="L91" s="6"/>
      <c r="M91" s="6"/>
      <c r="N91" s="1"/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00" t="s">
        <v>16</v>
      </c>
      <c r="B92" s="101" t="s">
        <v>567</v>
      </c>
      <c r="C92" s="101"/>
      <c r="D92" s="102" t="s">
        <v>579</v>
      </c>
      <c r="E92" s="101" t="s">
        <v>580</v>
      </c>
      <c r="F92" s="101" t="s">
        <v>581</v>
      </c>
      <c r="G92" s="101" t="s">
        <v>621</v>
      </c>
      <c r="H92" s="101" t="s">
        <v>622</v>
      </c>
      <c r="I92" s="101" t="s">
        <v>584</v>
      </c>
      <c r="J92" s="166" t="s">
        <v>585</v>
      </c>
      <c r="K92" s="101" t="s">
        <v>586</v>
      </c>
      <c r="L92" s="101" t="s">
        <v>623</v>
      </c>
      <c r="M92" s="101" t="s">
        <v>589</v>
      </c>
      <c r="N92" s="102" t="s">
        <v>590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67">
        <v>1</v>
      </c>
      <c r="B93" s="168">
        <v>41579</v>
      </c>
      <c r="C93" s="168"/>
      <c r="D93" s="169" t="s">
        <v>624</v>
      </c>
      <c r="E93" s="170" t="s">
        <v>592</v>
      </c>
      <c r="F93" s="171">
        <v>82</v>
      </c>
      <c r="G93" s="170" t="s">
        <v>625</v>
      </c>
      <c r="H93" s="170">
        <v>100</v>
      </c>
      <c r="I93" s="172">
        <v>100</v>
      </c>
      <c r="J93" s="173" t="s">
        <v>626</v>
      </c>
      <c r="K93" s="174">
        <f t="shared" ref="K93:K145" si="42">H93-F93</f>
        <v>18</v>
      </c>
      <c r="L93" s="175">
        <f t="shared" ref="L93:L145" si="43">K93/F93</f>
        <v>0.21951219512195122</v>
      </c>
      <c r="M93" s="170" t="s">
        <v>595</v>
      </c>
      <c r="N93" s="176">
        <v>42657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67">
        <v>2</v>
      </c>
      <c r="B94" s="168">
        <v>41794</v>
      </c>
      <c r="C94" s="168"/>
      <c r="D94" s="169" t="s">
        <v>627</v>
      </c>
      <c r="E94" s="170" t="s">
        <v>604</v>
      </c>
      <c r="F94" s="171">
        <v>257</v>
      </c>
      <c r="G94" s="170" t="s">
        <v>625</v>
      </c>
      <c r="H94" s="170">
        <v>300</v>
      </c>
      <c r="I94" s="172">
        <v>300</v>
      </c>
      <c r="J94" s="173" t="s">
        <v>626</v>
      </c>
      <c r="K94" s="174">
        <f t="shared" si="42"/>
        <v>43</v>
      </c>
      <c r="L94" s="175">
        <f t="shared" si="43"/>
        <v>0.16731517509727625</v>
      </c>
      <c r="M94" s="170" t="s">
        <v>595</v>
      </c>
      <c r="N94" s="176">
        <v>41822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67">
        <v>3</v>
      </c>
      <c r="B95" s="168">
        <v>41828</v>
      </c>
      <c r="C95" s="168"/>
      <c r="D95" s="169" t="s">
        <v>628</v>
      </c>
      <c r="E95" s="170" t="s">
        <v>604</v>
      </c>
      <c r="F95" s="171">
        <v>393</v>
      </c>
      <c r="G95" s="170" t="s">
        <v>625</v>
      </c>
      <c r="H95" s="170">
        <v>468</v>
      </c>
      <c r="I95" s="172">
        <v>468</v>
      </c>
      <c r="J95" s="173" t="s">
        <v>626</v>
      </c>
      <c r="K95" s="174">
        <f t="shared" si="42"/>
        <v>75</v>
      </c>
      <c r="L95" s="175">
        <f t="shared" si="43"/>
        <v>0.19083969465648856</v>
      </c>
      <c r="M95" s="170" t="s">
        <v>595</v>
      </c>
      <c r="N95" s="176">
        <v>41863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67">
        <v>4</v>
      </c>
      <c r="B96" s="168">
        <v>41857</v>
      </c>
      <c r="C96" s="168"/>
      <c r="D96" s="169" t="s">
        <v>629</v>
      </c>
      <c r="E96" s="170" t="s">
        <v>604</v>
      </c>
      <c r="F96" s="171">
        <v>205</v>
      </c>
      <c r="G96" s="170" t="s">
        <v>625</v>
      </c>
      <c r="H96" s="170">
        <v>275</v>
      </c>
      <c r="I96" s="172">
        <v>250</v>
      </c>
      <c r="J96" s="173" t="s">
        <v>626</v>
      </c>
      <c r="K96" s="174">
        <f t="shared" si="42"/>
        <v>70</v>
      </c>
      <c r="L96" s="175">
        <f t="shared" si="43"/>
        <v>0.34146341463414637</v>
      </c>
      <c r="M96" s="170" t="s">
        <v>595</v>
      </c>
      <c r="N96" s="176">
        <v>41962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67">
        <v>5</v>
      </c>
      <c r="B97" s="168">
        <v>41886</v>
      </c>
      <c r="C97" s="168"/>
      <c r="D97" s="169" t="s">
        <v>630</v>
      </c>
      <c r="E97" s="170" t="s">
        <v>604</v>
      </c>
      <c r="F97" s="171">
        <v>162</v>
      </c>
      <c r="G97" s="170" t="s">
        <v>625</v>
      </c>
      <c r="H97" s="170">
        <v>190</v>
      </c>
      <c r="I97" s="172">
        <v>190</v>
      </c>
      <c r="J97" s="173" t="s">
        <v>626</v>
      </c>
      <c r="K97" s="174">
        <f t="shared" si="42"/>
        <v>28</v>
      </c>
      <c r="L97" s="175">
        <f t="shared" si="43"/>
        <v>0.1728395061728395</v>
      </c>
      <c r="M97" s="170" t="s">
        <v>595</v>
      </c>
      <c r="N97" s="176">
        <v>42006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67">
        <v>6</v>
      </c>
      <c r="B98" s="168">
        <v>41886</v>
      </c>
      <c r="C98" s="168"/>
      <c r="D98" s="169" t="s">
        <v>631</v>
      </c>
      <c r="E98" s="170" t="s">
        <v>604</v>
      </c>
      <c r="F98" s="171">
        <v>75</v>
      </c>
      <c r="G98" s="170" t="s">
        <v>625</v>
      </c>
      <c r="H98" s="170">
        <v>91.5</v>
      </c>
      <c r="I98" s="172" t="s">
        <v>618</v>
      </c>
      <c r="J98" s="173" t="s">
        <v>632</v>
      </c>
      <c r="K98" s="174">
        <f t="shared" si="42"/>
        <v>16.5</v>
      </c>
      <c r="L98" s="175">
        <f t="shared" si="43"/>
        <v>0.22</v>
      </c>
      <c r="M98" s="170" t="s">
        <v>595</v>
      </c>
      <c r="N98" s="176">
        <v>41954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67">
        <v>7</v>
      </c>
      <c r="B99" s="168">
        <v>41913</v>
      </c>
      <c r="C99" s="168"/>
      <c r="D99" s="169" t="s">
        <v>633</v>
      </c>
      <c r="E99" s="170" t="s">
        <v>604</v>
      </c>
      <c r="F99" s="171">
        <v>850</v>
      </c>
      <c r="G99" s="170" t="s">
        <v>625</v>
      </c>
      <c r="H99" s="170">
        <v>982.5</v>
      </c>
      <c r="I99" s="172">
        <v>1050</v>
      </c>
      <c r="J99" s="173" t="s">
        <v>634</v>
      </c>
      <c r="K99" s="174">
        <f t="shared" si="42"/>
        <v>132.5</v>
      </c>
      <c r="L99" s="175">
        <f t="shared" si="43"/>
        <v>0.15588235294117647</v>
      </c>
      <c r="M99" s="170" t="s">
        <v>595</v>
      </c>
      <c r="N99" s="176">
        <v>42039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67">
        <v>8</v>
      </c>
      <c r="B100" s="168">
        <v>41913</v>
      </c>
      <c r="C100" s="168"/>
      <c r="D100" s="169" t="s">
        <v>635</v>
      </c>
      <c r="E100" s="170" t="s">
        <v>604</v>
      </c>
      <c r="F100" s="171">
        <v>475</v>
      </c>
      <c r="G100" s="170" t="s">
        <v>625</v>
      </c>
      <c r="H100" s="170">
        <v>515</v>
      </c>
      <c r="I100" s="172">
        <v>600</v>
      </c>
      <c r="J100" s="173" t="s">
        <v>636</v>
      </c>
      <c r="K100" s="174">
        <f t="shared" si="42"/>
        <v>40</v>
      </c>
      <c r="L100" s="175">
        <f t="shared" si="43"/>
        <v>8.4210526315789472E-2</v>
      </c>
      <c r="M100" s="170" t="s">
        <v>595</v>
      </c>
      <c r="N100" s="176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67">
        <v>9</v>
      </c>
      <c r="B101" s="168">
        <v>41913</v>
      </c>
      <c r="C101" s="168"/>
      <c r="D101" s="169" t="s">
        <v>637</v>
      </c>
      <c r="E101" s="170" t="s">
        <v>604</v>
      </c>
      <c r="F101" s="171">
        <v>86</v>
      </c>
      <c r="G101" s="170" t="s">
        <v>625</v>
      </c>
      <c r="H101" s="170">
        <v>99</v>
      </c>
      <c r="I101" s="172">
        <v>140</v>
      </c>
      <c r="J101" s="173" t="s">
        <v>638</v>
      </c>
      <c r="K101" s="174">
        <f t="shared" si="42"/>
        <v>13</v>
      </c>
      <c r="L101" s="175">
        <f t="shared" si="43"/>
        <v>0.15116279069767441</v>
      </c>
      <c r="M101" s="170" t="s">
        <v>595</v>
      </c>
      <c r="N101" s="176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7">
        <v>10</v>
      </c>
      <c r="B102" s="168">
        <v>41926</v>
      </c>
      <c r="C102" s="168"/>
      <c r="D102" s="169" t="s">
        <v>639</v>
      </c>
      <c r="E102" s="170" t="s">
        <v>604</v>
      </c>
      <c r="F102" s="171">
        <v>496.6</v>
      </c>
      <c r="G102" s="170" t="s">
        <v>625</v>
      </c>
      <c r="H102" s="170">
        <v>621</v>
      </c>
      <c r="I102" s="172">
        <v>580</v>
      </c>
      <c r="J102" s="173" t="s">
        <v>626</v>
      </c>
      <c r="K102" s="174">
        <f t="shared" si="42"/>
        <v>124.39999999999998</v>
      </c>
      <c r="L102" s="175">
        <f t="shared" si="43"/>
        <v>0.25050342327829234</v>
      </c>
      <c r="M102" s="170" t="s">
        <v>595</v>
      </c>
      <c r="N102" s="176">
        <v>42605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67">
        <v>11</v>
      </c>
      <c r="B103" s="168">
        <v>41926</v>
      </c>
      <c r="C103" s="168"/>
      <c r="D103" s="169" t="s">
        <v>640</v>
      </c>
      <c r="E103" s="170" t="s">
        <v>604</v>
      </c>
      <c r="F103" s="171">
        <v>2481.9</v>
      </c>
      <c r="G103" s="170" t="s">
        <v>625</v>
      </c>
      <c r="H103" s="170">
        <v>2840</v>
      </c>
      <c r="I103" s="172">
        <v>2870</v>
      </c>
      <c r="J103" s="173" t="s">
        <v>641</v>
      </c>
      <c r="K103" s="174">
        <f t="shared" si="42"/>
        <v>358.09999999999991</v>
      </c>
      <c r="L103" s="175">
        <f t="shared" si="43"/>
        <v>0.14428462065353154</v>
      </c>
      <c r="M103" s="170" t="s">
        <v>595</v>
      </c>
      <c r="N103" s="176">
        <v>42017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67">
        <v>12</v>
      </c>
      <c r="B104" s="168">
        <v>41928</v>
      </c>
      <c r="C104" s="168"/>
      <c r="D104" s="169" t="s">
        <v>642</v>
      </c>
      <c r="E104" s="170" t="s">
        <v>604</v>
      </c>
      <c r="F104" s="171">
        <v>84.5</v>
      </c>
      <c r="G104" s="170" t="s">
        <v>625</v>
      </c>
      <c r="H104" s="170">
        <v>93</v>
      </c>
      <c r="I104" s="172">
        <v>110</v>
      </c>
      <c r="J104" s="173" t="s">
        <v>643</v>
      </c>
      <c r="K104" s="174">
        <f t="shared" si="42"/>
        <v>8.5</v>
      </c>
      <c r="L104" s="175">
        <f t="shared" si="43"/>
        <v>0.10059171597633136</v>
      </c>
      <c r="M104" s="170" t="s">
        <v>595</v>
      </c>
      <c r="N104" s="176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67">
        <v>13</v>
      </c>
      <c r="B105" s="168">
        <v>41928</v>
      </c>
      <c r="C105" s="168"/>
      <c r="D105" s="169" t="s">
        <v>644</v>
      </c>
      <c r="E105" s="170" t="s">
        <v>604</v>
      </c>
      <c r="F105" s="171">
        <v>401</v>
      </c>
      <c r="G105" s="170" t="s">
        <v>625</v>
      </c>
      <c r="H105" s="170">
        <v>428</v>
      </c>
      <c r="I105" s="172">
        <v>450</v>
      </c>
      <c r="J105" s="173" t="s">
        <v>645</v>
      </c>
      <c r="K105" s="174">
        <f t="shared" si="42"/>
        <v>27</v>
      </c>
      <c r="L105" s="175">
        <f t="shared" si="43"/>
        <v>6.7331670822942641E-2</v>
      </c>
      <c r="M105" s="170" t="s">
        <v>595</v>
      </c>
      <c r="N105" s="176">
        <v>42020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67">
        <v>14</v>
      </c>
      <c r="B106" s="168">
        <v>41928</v>
      </c>
      <c r="C106" s="168"/>
      <c r="D106" s="169" t="s">
        <v>646</v>
      </c>
      <c r="E106" s="170" t="s">
        <v>604</v>
      </c>
      <c r="F106" s="171">
        <v>101</v>
      </c>
      <c r="G106" s="170" t="s">
        <v>625</v>
      </c>
      <c r="H106" s="170">
        <v>112</v>
      </c>
      <c r="I106" s="172">
        <v>120</v>
      </c>
      <c r="J106" s="173" t="s">
        <v>647</v>
      </c>
      <c r="K106" s="174">
        <f t="shared" si="42"/>
        <v>11</v>
      </c>
      <c r="L106" s="175">
        <f t="shared" si="43"/>
        <v>0.10891089108910891</v>
      </c>
      <c r="M106" s="170" t="s">
        <v>595</v>
      </c>
      <c r="N106" s="176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67">
        <v>15</v>
      </c>
      <c r="B107" s="168">
        <v>41954</v>
      </c>
      <c r="C107" s="168"/>
      <c r="D107" s="169" t="s">
        <v>648</v>
      </c>
      <c r="E107" s="170" t="s">
        <v>604</v>
      </c>
      <c r="F107" s="171">
        <v>59</v>
      </c>
      <c r="G107" s="170" t="s">
        <v>625</v>
      </c>
      <c r="H107" s="170">
        <v>76</v>
      </c>
      <c r="I107" s="172">
        <v>76</v>
      </c>
      <c r="J107" s="173" t="s">
        <v>626</v>
      </c>
      <c r="K107" s="174">
        <f t="shared" si="42"/>
        <v>17</v>
      </c>
      <c r="L107" s="175">
        <f t="shared" si="43"/>
        <v>0.28813559322033899</v>
      </c>
      <c r="M107" s="170" t="s">
        <v>595</v>
      </c>
      <c r="N107" s="176">
        <v>43032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67">
        <v>16</v>
      </c>
      <c r="B108" s="168">
        <v>41954</v>
      </c>
      <c r="C108" s="168"/>
      <c r="D108" s="169" t="s">
        <v>637</v>
      </c>
      <c r="E108" s="170" t="s">
        <v>604</v>
      </c>
      <c r="F108" s="171">
        <v>99</v>
      </c>
      <c r="G108" s="170" t="s">
        <v>625</v>
      </c>
      <c r="H108" s="170">
        <v>120</v>
      </c>
      <c r="I108" s="172">
        <v>120</v>
      </c>
      <c r="J108" s="173" t="s">
        <v>614</v>
      </c>
      <c r="K108" s="174">
        <f t="shared" si="42"/>
        <v>21</v>
      </c>
      <c r="L108" s="175">
        <f t="shared" si="43"/>
        <v>0.21212121212121213</v>
      </c>
      <c r="M108" s="170" t="s">
        <v>595</v>
      </c>
      <c r="N108" s="176">
        <v>41960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67">
        <v>17</v>
      </c>
      <c r="B109" s="168">
        <v>41956</v>
      </c>
      <c r="C109" s="168"/>
      <c r="D109" s="169" t="s">
        <v>649</v>
      </c>
      <c r="E109" s="170" t="s">
        <v>604</v>
      </c>
      <c r="F109" s="171">
        <v>22</v>
      </c>
      <c r="G109" s="170" t="s">
        <v>625</v>
      </c>
      <c r="H109" s="170">
        <v>33.549999999999997</v>
      </c>
      <c r="I109" s="172">
        <v>32</v>
      </c>
      <c r="J109" s="173" t="s">
        <v>650</v>
      </c>
      <c r="K109" s="174">
        <f t="shared" si="42"/>
        <v>11.549999999999997</v>
      </c>
      <c r="L109" s="175">
        <f t="shared" si="43"/>
        <v>0.52499999999999991</v>
      </c>
      <c r="M109" s="170" t="s">
        <v>595</v>
      </c>
      <c r="N109" s="176">
        <v>42188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67">
        <v>18</v>
      </c>
      <c r="B110" s="168">
        <v>41976</v>
      </c>
      <c r="C110" s="168"/>
      <c r="D110" s="169" t="s">
        <v>651</v>
      </c>
      <c r="E110" s="170" t="s">
        <v>604</v>
      </c>
      <c r="F110" s="171">
        <v>440</v>
      </c>
      <c r="G110" s="170" t="s">
        <v>625</v>
      </c>
      <c r="H110" s="170">
        <v>520</v>
      </c>
      <c r="I110" s="172">
        <v>520</v>
      </c>
      <c r="J110" s="173" t="s">
        <v>652</v>
      </c>
      <c r="K110" s="174">
        <f t="shared" si="42"/>
        <v>80</v>
      </c>
      <c r="L110" s="175">
        <f t="shared" si="43"/>
        <v>0.18181818181818182</v>
      </c>
      <c r="M110" s="170" t="s">
        <v>595</v>
      </c>
      <c r="N110" s="176">
        <v>42208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67">
        <v>19</v>
      </c>
      <c r="B111" s="168">
        <v>41976</v>
      </c>
      <c r="C111" s="168"/>
      <c r="D111" s="169" t="s">
        <v>653</v>
      </c>
      <c r="E111" s="170" t="s">
        <v>604</v>
      </c>
      <c r="F111" s="171">
        <v>360</v>
      </c>
      <c r="G111" s="170" t="s">
        <v>625</v>
      </c>
      <c r="H111" s="170">
        <v>427</v>
      </c>
      <c r="I111" s="172">
        <v>425</v>
      </c>
      <c r="J111" s="173" t="s">
        <v>654</v>
      </c>
      <c r="K111" s="174">
        <f t="shared" si="42"/>
        <v>67</v>
      </c>
      <c r="L111" s="175">
        <f t="shared" si="43"/>
        <v>0.18611111111111112</v>
      </c>
      <c r="M111" s="170" t="s">
        <v>595</v>
      </c>
      <c r="N111" s="176">
        <v>42058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7">
        <v>20</v>
      </c>
      <c r="B112" s="168">
        <v>42012</v>
      </c>
      <c r="C112" s="168"/>
      <c r="D112" s="169" t="s">
        <v>655</v>
      </c>
      <c r="E112" s="170" t="s">
        <v>604</v>
      </c>
      <c r="F112" s="171">
        <v>360</v>
      </c>
      <c r="G112" s="170" t="s">
        <v>625</v>
      </c>
      <c r="H112" s="170">
        <v>455</v>
      </c>
      <c r="I112" s="172">
        <v>420</v>
      </c>
      <c r="J112" s="173" t="s">
        <v>656</v>
      </c>
      <c r="K112" s="174">
        <f t="shared" si="42"/>
        <v>95</v>
      </c>
      <c r="L112" s="175">
        <f t="shared" si="43"/>
        <v>0.2638888888888889</v>
      </c>
      <c r="M112" s="170" t="s">
        <v>595</v>
      </c>
      <c r="N112" s="176">
        <v>42024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7">
        <v>21</v>
      </c>
      <c r="B113" s="168">
        <v>42012</v>
      </c>
      <c r="C113" s="168"/>
      <c r="D113" s="169" t="s">
        <v>657</v>
      </c>
      <c r="E113" s="170" t="s">
        <v>604</v>
      </c>
      <c r="F113" s="171">
        <v>130</v>
      </c>
      <c r="G113" s="170"/>
      <c r="H113" s="170">
        <v>175.5</v>
      </c>
      <c r="I113" s="172">
        <v>165</v>
      </c>
      <c r="J113" s="173" t="s">
        <v>658</v>
      </c>
      <c r="K113" s="174">
        <f t="shared" si="42"/>
        <v>45.5</v>
      </c>
      <c r="L113" s="175">
        <f t="shared" si="43"/>
        <v>0.35</v>
      </c>
      <c r="M113" s="170" t="s">
        <v>595</v>
      </c>
      <c r="N113" s="176">
        <v>43088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67">
        <v>22</v>
      </c>
      <c r="B114" s="168">
        <v>42040</v>
      </c>
      <c r="C114" s="168"/>
      <c r="D114" s="169" t="s">
        <v>404</v>
      </c>
      <c r="E114" s="170" t="s">
        <v>592</v>
      </c>
      <c r="F114" s="171">
        <v>98</v>
      </c>
      <c r="G114" s="170"/>
      <c r="H114" s="170">
        <v>120</v>
      </c>
      <c r="I114" s="172">
        <v>120</v>
      </c>
      <c r="J114" s="173" t="s">
        <v>626</v>
      </c>
      <c r="K114" s="174">
        <f t="shared" si="42"/>
        <v>22</v>
      </c>
      <c r="L114" s="175">
        <f t="shared" si="43"/>
        <v>0.22448979591836735</v>
      </c>
      <c r="M114" s="170" t="s">
        <v>595</v>
      </c>
      <c r="N114" s="176">
        <v>42753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7">
        <v>23</v>
      </c>
      <c r="B115" s="168">
        <v>42040</v>
      </c>
      <c r="C115" s="168"/>
      <c r="D115" s="169" t="s">
        <v>659</v>
      </c>
      <c r="E115" s="170" t="s">
        <v>592</v>
      </c>
      <c r="F115" s="171">
        <v>196</v>
      </c>
      <c r="G115" s="170"/>
      <c r="H115" s="170">
        <v>262</v>
      </c>
      <c r="I115" s="172">
        <v>255</v>
      </c>
      <c r="J115" s="173" t="s">
        <v>626</v>
      </c>
      <c r="K115" s="174">
        <f t="shared" si="42"/>
        <v>66</v>
      </c>
      <c r="L115" s="175">
        <f t="shared" si="43"/>
        <v>0.33673469387755101</v>
      </c>
      <c r="M115" s="170" t="s">
        <v>595</v>
      </c>
      <c r="N115" s="176">
        <v>42599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7">
        <v>24</v>
      </c>
      <c r="B116" s="178">
        <v>42067</v>
      </c>
      <c r="C116" s="178"/>
      <c r="D116" s="179" t="s">
        <v>403</v>
      </c>
      <c r="E116" s="180" t="s">
        <v>592</v>
      </c>
      <c r="F116" s="181">
        <v>235</v>
      </c>
      <c r="G116" s="181"/>
      <c r="H116" s="182">
        <v>77</v>
      </c>
      <c r="I116" s="182" t="s">
        <v>660</v>
      </c>
      <c r="J116" s="183" t="s">
        <v>661</v>
      </c>
      <c r="K116" s="184">
        <f t="shared" si="42"/>
        <v>-158</v>
      </c>
      <c r="L116" s="185">
        <f t="shared" si="43"/>
        <v>-0.67234042553191486</v>
      </c>
      <c r="M116" s="181" t="s">
        <v>605</v>
      </c>
      <c r="N116" s="178">
        <v>43522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7">
        <v>25</v>
      </c>
      <c r="B117" s="168">
        <v>42067</v>
      </c>
      <c r="C117" s="168"/>
      <c r="D117" s="169" t="s">
        <v>662</v>
      </c>
      <c r="E117" s="170" t="s">
        <v>592</v>
      </c>
      <c r="F117" s="171">
        <v>185</v>
      </c>
      <c r="G117" s="170"/>
      <c r="H117" s="170">
        <v>224</v>
      </c>
      <c r="I117" s="172" t="s">
        <v>663</v>
      </c>
      <c r="J117" s="173" t="s">
        <v>626</v>
      </c>
      <c r="K117" s="174">
        <f t="shared" si="42"/>
        <v>39</v>
      </c>
      <c r="L117" s="175">
        <f t="shared" si="43"/>
        <v>0.21081081081081082</v>
      </c>
      <c r="M117" s="170" t="s">
        <v>595</v>
      </c>
      <c r="N117" s="176">
        <v>42647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7">
        <v>26</v>
      </c>
      <c r="B118" s="178">
        <v>42090</v>
      </c>
      <c r="C118" s="178"/>
      <c r="D118" s="186" t="s">
        <v>664</v>
      </c>
      <c r="E118" s="181" t="s">
        <v>592</v>
      </c>
      <c r="F118" s="181">
        <v>49.5</v>
      </c>
      <c r="G118" s="182"/>
      <c r="H118" s="182">
        <v>15.85</v>
      </c>
      <c r="I118" s="182">
        <v>67</v>
      </c>
      <c r="J118" s="183" t="s">
        <v>665</v>
      </c>
      <c r="K118" s="182">
        <f t="shared" si="42"/>
        <v>-33.65</v>
      </c>
      <c r="L118" s="187">
        <f t="shared" si="43"/>
        <v>-0.67979797979797973</v>
      </c>
      <c r="M118" s="181" t="s">
        <v>605</v>
      </c>
      <c r="N118" s="188">
        <v>43627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7">
        <v>27</v>
      </c>
      <c r="B119" s="168">
        <v>42093</v>
      </c>
      <c r="C119" s="168"/>
      <c r="D119" s="169" t="s">
        <v>666</v>
      </c>
      <c r="E119" s="170" t="s">
        <v>592</v>
      </c>
      <c r="F119" s="171">
        <v>183.5</v>
      </c>
      <c r="G119" s="170"/>
      <c r="H119" s="170">
        <v>219</v>
      </c>
      <c r="I119" s="172">
        <v>218</v>
      </c>
      <c r="J119" s="173" t="s">
        <v>667</v>
      </c>
      <c r="K119" s="174">
        <f t="shared" si="42"/>
        <v>35.5</v>
      </c>
      <c r="L119" s="175">
        <f t="shared" si="43"/>
        <v>0.19346049046321526</v>
      </c>
      <c r="M119" s="170" t="s">
        <v>595</v>
      </c>
      <c r="N119" s="176">
        <v>42103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7">
        <v>28</v>
      </c>
      <c r="B120" s="168">
        <v>42114</v>
      </c>
      <c r="C120" s="168"/>
      <c r="D120" s="169" t="s">
        <v>668</v>
      </c>
      <c r="E120" s="170" t="s">
        <v>592</v>
      </c>
      <c r="F120" s="171">
        <f>(227+237)/2</f>
        <v>232</v>
      </c>
      <c r="G120" s="170"/>
      <c r="H120" s="170">
        <v>298</v>
      </c>
      <c r="I120" s="172">
        <v>298</v>
      </c>
      <c r="J120" s="173" t="s">
        <v>626</v>
      </c>
      <c r="K120" s="174">
        <f t="shared" si="42"/>
        <v>66</v>
      </c>
      <c r="L120" s="175">
        <f t="shared" si="43"/>
        <v>0.28448275862068967</v>
      </c>
      <c r="M120" s="170" t="s">
        <v>595</v>
      </c>
      <c r="N120" s="176">
        <v>42823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7">
        <v>29</v>
      </c>
      <c r="B121" s="168">
        <v>42128</v>
      </c>
      <c r="C121" s="168"/>
      <c r="D121" s="169" t="s">
        <v>669</v>
      </c>
      <c r="E121" s="170" t="s">
        <v>604</v>
      </c>
      <c r="F121" s="171">
        <v>385</v>
      </c>
      <c r="G121" s="170"/>
      <c r="H121" s="170">
        <f>212.5+331</f>
        <v>543.5</v>
      </c>
      <c r="I121" s="172">
        <v>510</v>
      </c>
      <c r="J121" s="173" t="s">
        <v>670</v>
      </c>
      <c r="K121" s="174">
        <f t="shared" si="42"/>
        <v>158.5</v>
      </c>
      <c r="L121" s="175">
        <f t="shared" si="43"/>
        <v>0.41168831168831171</v>
      </c>
      <c r="M121" s="170" t="s">
        <v>595</v>
      </c>
      <c r="N121" s="176">
        <v>42235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7">
        <v>30</v>
      </c>
      <c r="B122" s="168">
        <v>42128</v>
      </c>
      <c r="C122" s="168"/>
      <c r="D122" s="169" t="s">
        <v>671</v>
      </c>
      <c r="E122" s="170" t="s">
        <v>604</v>
      </c>
      <c r="F122" s="171">
        <v>115.5</v>
      </c>
      <c r="G122" s="170"/>
      <c r="H122" s="170">
        <v>146</v>
      </c>
      <c r="I122" s="172">
        <v>142</v>
      </c>
      <c r="J122" s="173" t="s">
        <v>672</v>
      </c>
      <c r="K122" s="174">
        <f t="shared" si="42"/>
        <v>30.5</v>
      </c>
      <c r="L122" s="175">
        <f t="shared" si="43"/>
        <v>0.26406926406926406</v>
      </c>
      <c r="M122" s="170" t="s">
        <v>595</v>
      </c>
      <c r="N122" s="176">
        <v>42202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7">
        <v>31</v>
      </c>
      <c r="B123" s="168">
        <v>42151</v>
      </c>
      <c r="C123" s="168"/>
      <c r="D123" s="169" t="s">
        <v>541</v>
      </c>
      <c r="E123" s="170" t="s">
        <v>604</v>
      </c>
      <c r="F123" s="171">
        <v>237.5</v>
      </c>
      <c r="G123" s="170"/>
      <c r="H123" s="170">
        <v>279.5</v>
      </c>
      <c r="I123" s="172">
        <v>278</v>
      </c>
      <c r="J123" s="173" t="s">
        <v>626</v>
      </c>
      <c r="K123" s="174">
        <f t="shared" si="42"/>
        <v>42</v>
      </c>
      <c r="L123" s="175">
        <f t="shared" si="43"/>
        <v>0.17684210526315788</v>
      </c>
      <c r="M123" s="170" t="s">
        <v>595</v>
      </c>
      <c r="N123" s="176">
        <v>42222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7">
        <v>32</v>
      </c>
      <c r="B124" s="168">
        <v>42174</v>
      </c>
      <c r="C124" s="168"/>
      <c r="D124" s="169" t="s">
        <v>644</v>
      </c>
      <c r="E124" s="170" t="s">
        <v>592</v>
      </c>
      <c r="F124" s="171">
        <v>340</v>
      </c>
      <c r="G124" s="170"/>
      <c r="H124" s="170">
        <v>448</v>
      </c>
      <c r="I124" s="172">
        <v>448</v>
      </c>
      <c r="J124" s="173" t="s">
        <v>626</v>
      </c>
      <c r="K124" s="174">
        <f t="shared" si="42"/>
        <v>108</v>
      </c>
      <c r="L124" s="175">
        <f t="shared" si="43"/>
        <v>0.31764705882352939</v>
      </c>
      <c r="M124" s="170" t="s">
        <v>595</v>
      </c>
      <c r="N124" s="176">
        <v>43018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7">
        <v>33</v>
      </c>
      <c r="B125" s="168">
        <v>42191</v>
      </c>
      <c r="C125" s="168"/>
      <c r="D125" s="169" t="s">
        <v>673</v>
      </c>
      <c r="E125" s="170" t="s">
        <v>592</v>
      </c>
      <c r="F125" s="171">
        <v>390</v>
      </c>
      <c r="G125" s="170"/>
      <c r="H125" s="170">
        <v>460</v>
      </c>
      <c r="I125" s="172">
        <v>460</v>
      </c>
      <c r="J125" s="173" t="s">
        <v>626</v>
      </c>
      <c r="K125" s="174">
        <f t="shared" si="42"/>
        <v>70</v>
      </c>
      <c r="L125" s="175">
        <f t="shared" si="43"/>
        <v>0.17948717948717949</v>
      </c>
      <c r="M125" s="170" t="s">
        <v>595</v>
      </c>
      <c r="N125" s="176">
        <v>42478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7">
        <v>34</v>
      </c>
      <c r="B126" s="178">
        <v>42195</v>
      </c>
      <c r="C126" s="178"/>
      <c r="D126" s="179" t="s">
        <v>674</v>
      </c>
      <c r="E126" s="180" t="s">
        <v>592</v>
      </c>
      <c r="F126" s="181">
        <v>122.5</v>
      </c>
      <c r="G126" s="181"/>
      <c r="H126" s="182">
        <v>61</v>
      </c>
      <c r="I126" s="182">
        <v>172</v>
      </c>
      <c r="J126" s="183" t="s">
        <v>675</v>
      </c>
      <c r="K126" s="184">
        <f t="shared" si="42"/>
        <v>-61.5</v>
      </c>
      <c r="L126" s="185">
        <f t="shared" si="43"/>
        <v>-0.50204081632653064</v>
      </c>
      <c r="M126" s="181" t="s">
        <v>605</v>
      </c>
      <c r="N126" s="178">
        <v>43333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7">
        <v>35</v>
      </c>
      <c r="B127" s="168">
        <v>42219</v>
      </c>
      <c r="C127" s="168"/>
      <c r="D127" s="169" t="s">
        <v>676</v>
      </c>
      <c r="E127" s="170" t="s">
        <v>592</v>
      </c>
      <c r="F127" s="171">
        <v>297.5</v>
      </c>
      <c r="G127" s="170"/>
      <c r="H127" s="170">
        <v>350</v>
      </c>
      <c r="I127" s="172">
        <v>360</v>
      </c>
      <c r="J127" s="173" t="s">
        <v>677</v>
      </c>
      <c r="K127" s="174">
        <f t="shared" si="42"/>
        <v>52.5</v>
      </c>
      <c r="L127" s="175">
        <f t="shared" si="43"/>
        <v>0.17647058823529413</v>
      </c>
      <c r="M127" s="170" t="s">
        <v>595</v>
      </c>
      <c r="N127" s="176">
        <v>42232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7">
        <v>36</v>
      </c>
      <c r="B128" s="168">
        <v>42219</v>
      </c>
      <c r="C128" s="168"/>
      <c r="D128" s="169" t="s">
        <v>678</v>
      </c>
      <c r="E128" s="170" t="s">
        <v>592</v>
      </c>
      <c r="F128" s="171">
        <v>115.5</v>
      </c>
      <c r="G128" s="170"/>
      <c r="H128" s="170">
        <v>149</v>
      </c>
      <c r="I128" s="172">
        <v>140</v>
      </c>
      <c r="J128" s="173" t="s">
        <v>679</v>
      </c>
      <c r="K128" s="174">
        <f t="shared" si="42"/>
        <v>33.5</v>
      </c>
      <c r="L128" s="175">
        <f t="shared" si="43"/>
        <v>0.29004329004329005</v>
      </c>
      <c r="M128" s="170" t="s">
        <v>595</v>
      </c>
      <c r="N128" s="176">
        <v>42740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7">
        <v>37</v>
      </c>
      <c r="B129" s="168">
        <v>42251</v>
      </c>
      <c r="C129" s="168"/>
      <c r="D129" s="169" t="s">
        <v>541</v>
      </c>
      <c r="E129" s="170" t="s">
        <v>592</v>
      </c>
      <c r="F129" s="171">
        <v>226</v>
      </c>
      <c r="G129" s="170"/>
      <c r="H129" s="170">
        <v>292</v>
      </c>
      <c r="I129" s="172">
        <v>292</v>
      </c>
      <c r="J129" s="173" t="s">
        <v>680</v>
      </c>
      <c r="K129" s="174">
        <f t="shared" si="42"/>
        <v>66</v>
      </c>
      <c r="L129" s="175">
        <f t="shared" si="43"/>
        <v>0.29203539823008851</v>
      </c>
      <c r="M129" s="170" t="s">
        <v>595</v>
      </c>
      <c r="N129" s="176">
        <v>42286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38</v>
      </c>
      <c r="B130" s="168">
        <v>42254</v>
      </c>
      <c r="C130" s="168"/>
      <c r="D130" s="169" t="s">
        <v>668</v>
      </c>
      <c r="E130" s="170" t="s">
        <v>592</v>
      </c>
      <c r="F130" s="171">
        <v>232.5</v>
      </c>
      <c r="G130" s="170"/>
      <c r="H130" s="170">
        <v>312.5</v>
      </c>
      <c r="I130" s="172">
        <v>310</v>
      </c>
      <c r="J130" s="173" t="s">
        <v>626</v>
      </c>
      <c r="K130" s="174">
        <f t="shared" si="42"/>
        <v>80</v>
      </c>
      <c r="L130" s="175">
        <f t="shared" si="43"/>
        <v>0.34408602150537637</v>
      </c>
      <c r="M130" s="170" t="s">
        <v>595</v>
      </c>
      <c r="N130" s="176">
        <v>42823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39</v>
      </c>
      <c r="B131" s="168">
        <v>42268</v>
      </c>
      <c r="C131" s="168"/>
      <c r="D131" s="169" t="s">
        <v>681</v>
      </c>
      <c r="E131" s="170" t="s">
        <v>592</v>
      </c>
      <c r="F131" s="171">
        <v>196.5</v>
      </c>
      <c r="G131" s="170"/>
      <c r="H131" s="170">
        <v>238</v>
      </c>
      <c r="I131" s="172">
        <v>238</v>
      </c>
      <c r="J131" s="173" t="s">
        <v>680</v>
      </c>
      <c r="K131" s="174">
        <f t="shared" si="42"/>
        <v>41.5</v>
      </c>
      <c r="L131" s="175">
        <f t="shared" si="43"/>
        <v>0.21119592875318066</v>
      </c>
      <c r="M131" s="170" t="s">
        <v>595</v>
      </c>
      <c r="N131" s="176">
        <v>42291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40</v>
      </c>
      <c r="B132" s="168">
        <v>42271</v>
      </c>
      <c r="C132" s="168"/>
      <c r="D132" s="169" t="s">
        <v>624</v>
      </c>
      <c r="E132" s="170" t="s">
        <v>592</v>
      </c>
      <c r="F132" s="171">
        <v>65</v>
      </c>
      <c r="G132" s="170"/>
      <c r="H132" s="170">
        <v>82</v>
      </c>
      <c r="I132" s="172">
        <v>82</v>
      </c>
      <c r="J132" s="173" t="s">
        <v>680</v>
      </c>
      <c r="K132" s="174">
        <f t="shared" si="42"/>
        <v>17</v>
      </c>
      <c r="L132" s="175">
        <f t="shared" si="43"/>
        <v>0.26153846153846155</v>
      </c>
      <c r="M132" s="170" t="s">
        <v>595</v>
      </c>
      <c r="N132" s="176">
        <v>42578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7">
        <v>41</v>
      </c>
      <c r="B133" s="168">
        <v>42291</v>
      </c>
      <c r="C133" s="168"/>
      <c r="D133" s="169" t="s">
        <v>682</v>
      </c>
      <c r="E133" s="170" t="s">
        <v>592</v>
      </c>
      <c r="F133" s="171">
        <v>144</v>
      </c>
      <c r="G133" s="170"/>
      <c r="H133" s="170">
        <v>182.5</v>
      </c>
      <c r="I133" s="172">
        <v>181</v>
      </c>
      <c r="J133" s="173" t="s">
        <v>680</v>
      </c>
      <c r="K133" s="174">
        <f t="shared" si="42"/>
        <v>38.5</v>
      </c>
      <c r="L133" s="175">
        <f t="shared" si="43"/>
        <v>0.2673611111111111</v>
      </c>
      <c r="M133" s="170" t="s">
        <v>595</v>
      </c>
      <c r="N133" s="176">
        <v>42817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42</v>
      </c>
      <c r="B134" s="168">
        <v>42291</v>
      </c>
      <c r="C134" s="168"/>
      <c r="D134" s="169" t="s">
        <v>683</v>
      </c>
      <c r="E134" s="170" t="s">
        <v>592</v>
      </c>
      <c r="F134" s="171">
        <v>264</v>
      </c>
      <c r="G134" s="170"/>
      <c r="H134" s="170">
        <v>311</v>
      </c>
      <c r="I134" s="172">
        <v>311</v>
      </c>
      <c r="J134" s="173" t="s">
        <v>680</v>
      </c>
      <c r="K134" s="174">
        <f t="shared" si="42"/>
        <v>47</v>
      </c>
      <c r="L134" s="175">
        <f t="shared" si="43"/>
        <v>0.17803030303030304</v>
      </c>
      <c r="M134" s="170" t="s">
        <v>595</v>
      </c>
      <c r="N134" s="176">
        <v>42604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43</v>
      </c>
      <c r="B135" s="168">
        <v>42318</v>
      </c>
      <c r="C135" s="168"/>
      <c r="D135" s="169" t="s">
        <v>684</v>
      </c>
      <c r="E135" s="170" t="s">
        <v>604</v>
      </c>
      <c r="F135" s="171">
        <v>549.5</v>
      </c>
      <c r="G135" s="170"/>
      <c r="H135" s="170">
        <v>630</v>
      </c>
      <c r="I135" s="172">
        <v>630</v>
      </c>
      <c r="J135" s="173" t="s">
        <v>680</v>
      </c>
      <c r="K135" s="174">
        <f t="shared" si="42"/>
        <v>80.5</v>
      </c>
      <c r="L135" s="175">
        <f t="shared" si="43"/>
        <v>0.1464968152866242</v>
      </c>
      <c r="M135" s="170" t="s">
        <v>595</v>
      </c>
      <c r="N135" s="176">
        <v>42419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44</v>
      </c>
      <c r="B136" s="168">
        <v>42342</v>
      </c>
      <c r="C136" s="168"/>
      <c r="D136" s="169" t="s">
        <v>685</v>
      </c>
      <c r="E136" s="170" t="s">
        <v>592</v>
      </c>
      <c r="F136" s="171">
        <v>1027.5</v>
      </c>
      <c r="G136" s="170"/>
      <c r="H136" s="170">
        <v>1315</v>
      </c>
      <c r="I136" s="172">
        <v>1250</v>
      </c>
      <c r="J136" s="173" t="s">
        <v>680</v>
      </c>
      <c r="K136" s="174">
        <f t="shared" si="42"/>
        <v>287.5</v>
      </c>
      <c r="L136" s="175">
        <f t="shared" si="43"/>
        <v>0.27980535279805352</v>
      </c>
      <c r="M136" s="170" t="s">
        <v>595</v>
      </c>
      <c r="N136" s="176">
        <v>43244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45</v>
      </c>
      <c r="B137" s="168">
        <v>42367</v>
      </c>
      <c r="C137" s="168"/>
      <c r="D137" s="169" t="s">
        <v>686</v>
      </c>
      <c r="E137" s="170" t="s">
        <v>592</v>
      </c>
      <c r="F137" s="171">
        <v>465</v>
      </c>
      <c r="G137" s="170"/>
      <c r="H137" s="170">
        <v>540</v>
      </c>
      <c r="I137" s="172">
        <v>540</v>
      </c>
      <c r="J137" s="173" t="s">
        <v>680</v>
      </c>
      <c r="K137" s="174">
        <f t="shared" si="42"/>
        <v>75</v>
      </c>
      <c r="L137" s="175">
        <f t="shared" si="43"/>
        <v>0.16129032258064516</v>
      </c>
      <c r="M137" s="170" t="s">
        <v>595</v>
      </c>
      <c r="N137" s="176">
        <v>42530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46</v>
      </c>
      <c r="B138" s="168">
        <v>42380</v>
      </c>
      <c r="C138" s="168"/>
      <c r="D138" s="169" t="s">
        <v>404</v>
      </c>
      <c r="E138" s="170" t="s">
        <v>604</v>
      </c>
      <c r="F138" s="171">
        <v>81</v>
      </c>
      <c r="G138" s="170"/>
      <c r="H138" s="170">
        <v>110</v>
      </c>
      <c r="I138" s="172">
        <v>110</v>
      </c>
      <c r="J138" s="173" t="s">
        <v>680</v>
      </c>
      <c r="K138" s="174">
        <f t="shared" si="42"/>
        <v>29</v>
      </c>
      <c r="L138" s="175">
        <f t="shared" si="43"/>
        <v>0.35802469135802467</v>
      </c>
      <c r="M138" s="170" t="s">
        <v>595</v>
      </c>
      <c r="N138" s="176">
        <v>42745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47</v>
      </c>
      <c r="B139" s="168">
        <v>42382</v>
      </c>
      <c r="C139" s="168"/>
      <c r="D139" s="169" t="s">
        <v>687</v>
      </c>
      <c r="E139" s="170" t="s">
        <v>604</v>
      </c>
      <c r="F139" s="171">
        <v>417.5</v>
      </c>
      <c r="G139" s="170"/>
      <c r="H139" s="170">
        <v>547</v>
      </c>
      <c r="I139" s="172">
        <v>535</v>
      </c>
      <c r="J139" s="173" t="s">
        <v>680</v>
      </c>
      <c r="K139" s="174">
        <f t="shared" si="42"/>
        <v>129.5</v>
      </c>
      <c r="L139" s="175">
        <f t="shared" si="43"/>
        <v>0.31017964071856285</v>
      </c>
      <c r="M139" s="170" t="s">
        <v>595</v>
      </c>
      <c r="N139" s="176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48</v>
      </c>
      <c r="B140" s="168">
        <v>42408</v>
      </c>
      <c r="C140" s="168"/>
      <c r="D140" s="169" t="s">
        <v>688</v>
      </c>
      <c r="E140" s="170" t="s">
        <v>592</v>
      </c>
      <c r="F140" s="171">
        <v>650</v>
      </c>
      <c r="G140" s="170"/>
      <c r="H140" s="170">
        <v>800</v>
      </c>
      <c r="I140" s="172">
        <v>800</v>
      </c>
      <c r="J140" s="173" t="s">
        <v>680</v>
      </c>
      <c r="K140" s="174">
        <f t="shared" si="42"/>
        <v>150</v>
      </c>
      <c r="L140" s="175">
        <f t="shared" si="43"/>
        <v>0.23076923076923078</v>
      </c>
      <c r="M140" s="170" t="s">
        <v>595</v>
      </c>
      <c r="N140" s="176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49</v>
      </c>
      <c r="B141" s="168">
        <v>42433</v>
      </c>
      <c r="C141" s="168"/>
      <c r="D141" s="169" t="s">
        <v>237</v>
      </c>
      <c r="E141" s="170" t="s">
        <v>592</v>
      </c>
      <c r="F141" s="171">
        <v>437.5</v>
      </c>
      <c r="G141" s="170"/>
      <c r="H141" s="170">
        <v>504.5</v>
      </c>
      <c r="I141" s="172">
        <v>522</v>
      </c>
      <c r="J141" s="173" t="s">
        <v>689</v>
      </c>
      <c r="K141" s="174">
        <f t="shared" si="42"/>
        <v>67</v>
      </c>
      <c r="L141" s="175">
        <f t="shared" si="43"/>
        <v>0.15314285714285714</v>
      </c>
      <c r="M141" s="170" t="s">
        <v>595</v>
      </c>
      <c r="N141" s="176">
        <v>42480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50</v>
      </c>
      <c r="B142" s="168">
        <v>42438</v>
      </c>
      <c r="C142" s="168"/>
      <c r="D142" s="169" t="s">
        <v>690</v>
      </c>
      <c r="E142" s="170" t="s">
        <v>592</v>
      </c>
      <c r="F142" s="171">
        <v>189.5</v>
      </c>
      <c r="G142" s="170"/>
      <c r="H142" s="170">
        <v>218</v>
      </c>
      <c r="I142" s="172">
        <v>218</v>
      </c>
      <c r="J142" s="173" t="s">
        <v>680</v>
      </c>
      <c r="K142" s="174">
        <f t="shared" si="42"/>
        <v>28.5</v>
      </c>
      <c r="L142" s="175">
        <f t="shared" si="43"/>
        <v>0.15039577836411611</v>
      </c>
      <c r="M142" s="170" t="s">
        <v>595</v>
      </c>
      <c r="N142" s="176">
        <v>43034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7">
        <v>51</v>
      </c>
      <c r="B143" s="178">
        <v>42471</v>
      </c>
      <c r="C143" s="178"/>
      <c r="D143" s="186" t="s">
        <v>691</v>
      </c>
      <c r="E143" s="181" t="s">
        <v>592</v>
      </c>
      <c r="F143" s="181">
        <v>36.5</v>
      </c>
      <c r="G143" s="182"/>
      <c r="H143" s="182">
        <v>15.85</v>
      </c>
      <c r="I143" s="182">
        <v>60</v>
      </c>
      <c r="J143" s="183" t="s">
        <v>692</v>
      </c>
      <c r="K143" s="184">
        <f t="shared" si="42"/>
        <v>-20.65</v>
      </c>
      <c r="L143" s="185">
        <f t="shared" si="43"/>
        <v>-0.5657534246575342</v>
      </c>
      <c r="M143" s="181" t="s">
        <v>605</v>
      </c>
      <c r="N143" s="189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52</v>
      </c>
      <c r="B144" s="168">
        <v>42472</v>
      </c>
      <c r="C144" s="168"/>
      <c r="D144" s="169" t="s">
        <v>693</v>
      </c>
      <c r="E144" s="170" t="s">
        <v>592</v>
      </c>
      <c r="F144" s="171">
        <v>93</v>
      </c>
      <c r="G144" s="170"/>
      <c r="H144" s="170">
        <v>149</v>
      </c>
      <c r="I144" s="172">
        <v>140</v>
      </c>
      <c r="J144" s="173" t="s">
        <v>694</v>
      </c>
      <c r="K144" s="174">
        <f t="shared" si="42"/>
        <v>56</v>
      </c>
      <c r="L144" s="175">
        <f t="shared" si="43"/>
        <v>0.60215053763440862</v>
      </c>
      <c r="M144" s="170" t="s">
        <v>595</v>
      </c>
      <c r="N144" s="176">
        <v>42740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53</v>
      </c>
      <c r="B145" s="168">
        <v>42472</v>
      </c>
      <c r="C145" s="168"/>
      <c r="D145" s="169" t="s">
        <v>695</v>
      </c>
      <c r="E145" s="170" t="s">
        <v>592</v>
      </c>
      <c r="F145" s="171">
        <v>130</v>
      </c>
      <c r="G145" s="170"/>
      <c r="H145" s="170">
        <v>150</v>
      </c>
      <c r="I145" s="172" t="s">
        <v>696</v>
      </c>
      <c r="J145" s="173" t="s">
        <v>680</v>
      </c>
      <c r="K145" s="174">
        <f t="shared" si="42"/>
        <v>20</v>
      </c>
      <c r="L145" s="175">
        <f t="shared" si="43"/>
        <v>0.15384615384615385</v>
      </c>
      <c r="M145" s="170" t="s">
        <v>595</v>
      </c>
      <c r="N145" s="176">
        <v>42564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54</v>
      </c>
      <c r="B146" s="168">
        <v>42473</v>
      </c>
      <c r="C146" s="168"/>
      <c r="D146" s="169" t="s">
        <v>697</v>
      </c>
      <c r="E146" s="170" t="s">
        <v>592</v>
      </c>
      <c r="F146" s="171">
        <v>196</v>
      </c>
      <c r="G146" s="170"/>
      <c r="H146" s="170">
        <v>299</v>
      </c>
      <c r="I146" s="172">
        <v>299</v>
      </c>
      <c r="J146" s="173" t="s">
        <v>680</v>
      </c>
      <c r="K146" s="174">
        <v>103</v>
      </c>
      <c r="L146" s="175">
        <v>0.52551020408163296</v>
      </c>
      <c r="M146" s="170" t="s">
        <v>595</v>
      </c>
      <c r="N146" s="176">
        <v>42620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55</v>
      </c>
      <c r="B147" s="168">
        <v>42473</v>
      </c>
      <c r="C147" s="168"/>
      <c r="D147" s="169" t="s">
        <v>698</v>
      </c>
      <c r="E147" s="170" t="s">
        <v>592</v>
      </c>
      <c r="F147" s="171">
        <v>88</v>
      </c>
      <c r="G147" s="170"/>
      <c r="H147" s="170">
        <v>103</v>
      </c>
      <c r="I147" s="172">
        <v>103</v>
      </c>
      <c r="J147" s="173" t="s">
        <v>680</v>
      </c>
      <c r="K147" s="174">
        <v>15</v>
      </c>
      <c r="L147" s="175">
        <v>0.170454545454545</v>
      </c>
      <c r="M147" s="170" t="s">
        <v>595</v>
      </c>
      <c r="N147" s="176">
        <v>42530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56</v>
      </c>
      <c r="B148" s="168">
        <v>42492</v>
      </c>
      <c r="C148" s="168"/>
      <c r="D148" s="169" t="s">
        <v>699</v>
      </c>
      <c r="E148" s="170" t="s">
        <v>592</v>
      </c>
      <c r="F148" s="171">
        <v>127.5</v>
      </c>
      <c r="G148" s="170"/>
      <c r="H148" s="170">
        <v>148</v>
      </c>
      <c r="I148" s="172" t="s">
        <v>700</v>
      </c>
      <c r="J148" s="173" t="s">
        <v>680</v>
      </c>
      <c r="K148" s="174">
        <f t="shared" ref="K148:K152" si="44">H148-F148</f>
        <v>20.5</v>
      </c>
      <c r="L148" s="175">
        <f t="shared" ref="L148:L152" si="45">K148/F148</f>
        <v>0.16078431372549021</v>
      </c>
      <c r="M148" s="170" t="s">
        <v>595</v>
      </c>
      <c r="N148" s="176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57</v>
      </c>
      <c r="B149" s="168">
        <v>42493</v>
      </c>
      <c r="C149" s="168"/>
      <c r="D149" s="169" t="s">
        <v>701</v>
      </c>
      <c r="E149" s="170" t="s">
        <v>592</v>
      </c>
      <c r="F149" s="171">
        <v>675</v>
      </c>
      <c r="G149" s="170"/>
      <c r="H149" s="170">
        <v>815</v>
      </c>
      <c r="I149" s="172" t="s">
        <v>702</v>
      </c>
      <c r="J149" s="173" t="s">
        <v>680</v>
      </c>
      <c r="K149" s="174">
        <f t="shared" si="44"/>
        <v>140</v>
      </c>
      <c r="L149" s="175">
        <f t="shared" si="45"/>
        <v>0.2074074074074074</v>
      </c>
      <c r="M149" s="170" t="s">
        <v>595</v>
      </c>
      <c r="N149" s="176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7">
        <v>58</v>
      </c>
      <c r="B150" s="178">
        <v>42522</v>
      </c>
      <c r="C150" s="178"/>
      <c r="D150" s="179" t="s">
        <v>703</v>
      </c>
      <c r="E150" s="180" t="s">
        <v>592</v>
      </c>
      <c r="F150" s="181">
        <v>500</v>
      </c>
      <c r="G150" s="181"/>
      <c r="H150" s="182">
        <v>232.5</v>
      </c>
      <c r="I150" s="182" t="s">
        <v>704</v>
      </c>
      <c r="J150" s="183" t="s">
        <v>705</v>
      </c>
      <c r="K150" s="184">
        <f t="shared" si="44"/>
        <v>-267.5</v>
      </c>
      <c r="L150" s="185">
        <f t="shared" si="45"/>
        <v>-0.53500000000000003</v>
      </c>
      <c r="M150" s="181" t="s">
        <v>605</v>
      </c>
      <c r="N150" s="178">
        <v>43735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59</v>
      </c>
      <c r="B151" s="168">
        <v>42527</v>
      </c>
      <c r="C151" s="168"/>
      <c r="D151" s="169" t="s">
        <v>543</v>
      </c>
      <c r="E151" s="170" t="s">
        <v>592</v>
      </c>
      <c r="F151" s="171">
        <v>110</v>
      </c>
      <c r="G151" s="170"/>
      <c r="H151" s="170">
        <v>126.5</v>
      </c>
      <c r="I151" s="172">
        <v>125</v>
      </c>
      <c r="J151" s="173" t="s">
        <v>632</v>
      </c>
      <c r="K151" s="174">
        <f t="shared" si="44"/>
        <v>16.5</v>
      </c>
      <c r="L151" s="175">
        <f t="shared" si="45"/>
        <v>0.15</v>
      </c>
      <c r="M151" s="170" t="s">
        <v>595</v>
      </c>
      <c r="N151" s="176">
        <v>42552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60</v>
      </c>
      <c r="B152" s="168">
        <v>42538</v>
      </c>
      <c r="C152" s="168"/>
      <c r="D152" s="169" t="s">
        <v>706</v>
      </c>
      <c r="E152" s="170" t="s">
        <v>592</v>
      </c>
      <c r="F152" s="171">
        <v>44</v>
      </c>
      <c r="G152" s="170"/>
      <c r="H152" s="170">
        <v>69.5</v>
      </c>
      <c r="I152" s="172">
        <v>69.5</v>
      </c>
      <c r="J152" s="173" t="s">
        <v>707</v>
      </c>
      <c r="K152" s="174">
        <f t="shared" si="44"/>
        <v>25.5</v>
      </c>
      <c r="L152" s="175">
        <f t="shared" si="45"/>
        <v>0.57954545454545459</v>
      </c>
      <c r="M152" s="170" t="s">
        <v>595</v>
      </c>
      <c r="N152" s="176">
        <v>42977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61</v>
      </c>
      <c r="B153" s="168">
        <v>42549</v>
      </c>
      <c r="C153" s="168"/>
      <c r="D153" s="169" t="s">
        <v>708</v>
      </c>
      <c r="E153" s="170" t="s">
        <v>592</v>
      </c>
      <c r="F153" s="171">
        <v>262.5</v>
      </c>
      <c r="G153" s="170"/>
      <c r="H153" s="170">
        <v>340</v>
      </c>
      <c r="I153" s="172">
        <v>333</v>
      </c>
      <c r="J153" s="173" t="s">
        <v>709</v>
      </c>
      <c r="K153" s="174">
        <v>77.5</v>
      </c>
      <c r="L153" s="175">
        <v>0.29523809523809502</v>
      </c>
      <c r="M153" s="170" t="s">
        <v>595</v>
      </c>
      <c r="N153" s="176">
        <v>43017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62</v>
      </c>
      <c r="B154" s="168">
        <v>42549</v>
      </c>
      <c r="C154" s="168"/>
      <c r="D154" s="169" t="s">
        <v>710</v>
      </c>
      <c r="E154" s="170" t="s">
        <v>592</v>
      </c>
      <c r="F154" s="171">
        <v>840</v>
      </c>
      <c r="G154" s="170"/>
      <c r="H154" s="170">
        <v>1230</v>
      </c>
      <c r="I154" s="172">
        <v>1230</v>
      </c>
      <c r="J154" s="173" t="s">
        <v>680</v>
      </c>
      <c r="K154" s="174">
        <v>390</v>
      </c>
      <c r="L154" s="175">
        <v>0.46428571428571402</v>
      </c>
      <c r="M154" s="170" t="s">
        <v>595</v>
      </c>
      <c r="N154" s="176">
        <v>42649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0">
        <v>63</v>
      </c>
      <c r="B155" s="191">
        <v>42556</v>
      </c>
      <c r="C155" s="191"/>
      <c r="D155" s="192" t="s">
        <v>711</v>
      </c>
      <c r="E155" s="193" t="s">
        <v>592</v>
      </c>
      <c r="F155" s="193">
        <v>395</v>
      </c>
      <c r="G155" s="194"/>
      <c r="H155" s="194">
        <f>(468.5+342.5)/2</f>
        <v>405.5</v>
      </c>
      <c r="I155" s="194">
        <v>510</v>
      </c>
      <c r="J155" s="195" t="s">
        <v>712</v>
      </c>
      <c r="K155" s="196">
        <f t="shared" ref="K155:K161" si="46">H155-F155</f>
        <v>10.5</v>
      </c>
      <c r="L155" s="197">
        <f t="shared" ref="L155:L161" si="47">K155/F155</f>
        <v>2.6582278481012658E-2</v>
      </c>
      <c r="M155" s="193" t="s">
        <v>613</v>
      </c>
      <c r="N155" s="191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7">
        <v>64</v>
      </c>
      <c r="B156" s="178">
        <v>42584</v>
      </c>
      <c r="C156" s="178"/>
      <c r="D156" s="179" t="s">
        <v>713</v>
      </c>
      <c r="E156" s="180" t="s">
        <v>604</v>
      </c>
      <c r="F156" s="181">
        <f>169.5-12.8</f>
        <v>156.69999999999999</v>
      </c>
      <c r="G156" s="181"/>
      <c r="H156" s="182">
        <v>77</v>
      </c>
      <c r="I156" s="182" t="s">
        <v>714</v>
      </c>
      <c r="J156" s="183" t="s">
        <v>715</v>
      </c>
      <c r="K156" s="184">
        <f t="shared" si="46"/>
        <v>-79.699999999999989</v>
      </c>
      <c r="L156" s="185">
        <f t="shared" si="47"/>
        <v>-0.50861518825781749</v>
      </c>
      <c r="M156" s="181" t="s">
        <v>605</v>
      </c>
      <c r="N156" s="178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7">
        <v>65</v>
      </c>
      <c r="B157" s="178">
        <v>42586</v>
      </c>
      <c r="C157" s="178"/>
      <c r="D157" s="179" t="s">
        <v>716</v>
      </c>
      <c r="E157" s="180" t="s">
        <v>592</v>
      </c>
      <c r="F157" s="181">
        <v>400</v>
      </c>
      <c r="G157" s="181"/>
      <c r="H157" s="182">
        <v>305</v>
      </c>
      <c r="I157" s="182">
        <v>475</v>
      </c>
      <c r="J157" s="183" t="s">
        <v>717</v>
      </c>
      <c r="K157" s="184">
        <f t="shared" si="46"/>
        <v>-95</v>
      </c>
      <c r="L157" s="185">
        <f t="shared" si="47"/>
        <v>-0.23749999999999999</v>
      </c>
      <c r="M157" s="181" t="s">
        <v>605</v>
      </c>
      <c r="N157" s="178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66</v>
      </c>
      <c r="B158" s="168">
        <v>42593</v>
      </c>
      <c r="C158" s="168"/>
      <c r="D158" s="169" t="s">
        <v>718</v>
      </c>
      <c r="E158" s="170" t="s">
        <v>592</v>
      </c>
      <c r="F158" s="171">
        <v>86.5</v>
      </c>
      <c r="G158" s="170"/>
      <c r="H158" s="170">
        <v>130</v>
      </c>
      <c r="I158" s="172">
        <v>130</v>
      </c>
      <c r="J158" s="173" t="s">
        <v>719</v>
      </c>
      <c r="K158" s="174">
        <f t="shared" si="46"/>
        <v>43.5</v>
      </c>
      <c r="L158" s="175">
        <f t="shared" si="47"/>
        <v>0.50289017341040465</v>
      </c>
      <c r="M158" s="170" t="s">
        <v>595</v>
      </c>
      <c r="N158" s="176">
        <v>43091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7">
        <v>67</v>
      </c>
      <c r="B159" s="178">
        <v>42600</v>
      </c>
      <c r="C159" s="178"/>
      <c r="D159" s="179" t="s">
        <v>122</v>
      </c>
      <c r="E159" s="180" t="s">
        <v>592</v>
      </c>
      <c r="F159" s="181">
        <v>133.5</v>
      </c>
      <c r="G159" s="181"/>
      <c r="H159" s="182">
        <v>126.5</v>
      </c>
      <c r="I159" s="182">
        <v>178</v>
      </c>
      <c r="J159" s="183" t="s">
        <v>720</v>
      </c>
      <c r="K159" s="184">
        <f t="shared" si="46"/>
        <v>-7</v>
      </c>
      <c r="L159" s="185">
        <f t="shared" si="47"/>
        <v>-5.2434456928838954E-2</v>
      </c>
      <c r="M159" s="181" t="s">
        <v>605</v>
      </c>
      <c r="N159" s="178">
        <v>42615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68</v>
      </c>
      <c r="B160" s="168">
        <v>42613</v>
      </c>
      <c r="C160" s="168"/>
      <c r="D160" s="169" t="s">
        <v>721</v>
      </c>
      <c r="E160" s="170" t="s">
        <v>592</v>
      </c>
      <c r="F160" s="171">
        <v>560</v>
      </c>
      <c r="G160" s="170"/>
      <c r="H160" s="170">
        <v>725</v>
      </c>
      <c r="I160" s="172">
        <v>725</v>
      </c>
      <c r="J160" s="173" t="s">
        <v>626</v>
      </c>
      <c r="K160" s="174">
        <f t="shared" si="46"/>
        <v>165</v>
      </c>
      <c r="L160" s="175">
        <f t="shared" si="47"/>
        <v>0.29464285714285715</v>
      </c>
      <c r="M160" s="170" t="s">
        <v>595</v>
      </c>
      <c r="N160" s="176">
        <v>42456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69</v>
      </c>
      <c r="B161" s="168">
        <v>42614</v>
      </c>
      <c r="C161" s="168"/>
      <c r="D161" s="169" t="s">
        <v>722</v>
      </c>
      <c r="E161" s="170" t="s">
        <v>592</v>
      </c>
      <c r="F161" s="171">
        <v>160.5</v>
      </c>
      <c r="G161" s="170"/>
      <c r="H161" s="170">
        <v>210</v>
      </c>
      <c r="I161" s="172">
        <v>210</v>
      </c>
      <c r="J161" s="173" t="s">
        <v>626</v>
      </c>
      <c r="K161" s="174">
        <f t="shared" si="46"/>
        <v>49.5</v>
      </c>
      <c r="L161" s="175">
        <f t="shared" si="47"/>
        <v>0.30841121495327101</v>
      </c>
      <c r="M161" s="170" t="s">
        <v>595</v>
      </c>
      <c r="N161" s="176">
        <v>42871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70</v>
      </c>
      <c r="B162" s="168">
        <v>42646</v>
      </c>
      <c r="C162" s="168"/>
      <c r="D162" s="169" t="s">
        <v>416</v>
      </c>
      <c r="E162" s="170" t="s">
        <v>592</v>
      </c>
      <c r="F162" s="171">
        <v>430</v>
      </c>
      <c r="G162" s="170"/>
      <c r="H162" s="170">
        <v>596</v>
      </c>
      <c r="I162" s="172">
        <v>575</v>
      </c>
      <c r="J162" s="173" t="s">
        <v>723</v>
      </c>
      <c r="K162" s="174">
        <v>166</v>
      </c>
      <c r="L162" s="175">
        <v>0.38604651162790699</v>
      </c>
      <c r="M162" s="170" t="s">
        <v>595</v>
      </c>
      <c r="N162" s="176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71</v>
      </c>
      <c r="B163" s="168">
        <v>42657</v>
      </c>
      <c r="C163" s="168"/>
      <c r="D163" s="169" t="s">
        <v>724</v>
      </c>
      <c r="E163" s="170" t="s">
        <v>592</v>
      </c>
      <c r="F163" s="171">
        <v>280</v>
      </c>
      <c r="G163" s="170"/>
      <c r="H163" s="170">
        <v>345</v>
      </c>
      <c r="I163" s="172">
        <v>345</v>
      </c>
      <c r="J163" s="173" t="s">
        <v>626</v>
      </c>
      <c r="K163" s="174">
        <f t="shared" ref="K163:K168" si="48">H163-F163</f>
        <v>65</v>
      </c>
      <c r="L163" s="175">
        <f t="shared" ref="L163:L164" si="49">K163/F163</f>
        <v>0.23214285714285715</v>
      </c>
      <c r="M163" s="170" t="s">
        <v>595</v>
      </c>
      <c r="N163" s="176">
        <v>42814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72</v>
      </c>
      <c r="B164" s="168">
        <v>42657</v>
      </c>
      <c r="C164" s="168"/>
      <c r="D164" s="169" t="s">
        <v>725</v>
      </c>
      <c r="E164" s="170" t="s">
        <v>592</v>
      </c>
      <c r="F164" s="171">
        <v>245</v>
      </c>
      <c r="G164" s="170"/>
      <c r="H164" s="170">
        <v>325.5</v>
      </c>
      <c r="I164" s="172">
        <v>330</v>
      </c>
      <c r="J164" s="173" t="s">
        <v>726</v>
      </c>
      <c r="K164" s="174">
        <f t="shared" si="48"/>
        <v>80.5</v>
      </c>
      <c r="L164" s="175">
        <f t="shared" si="49"/>
        <v>0.32857142857142857</v>
      </c>
      <c r="M164" s="170" t="s">
        <v>595</v>
      </c>
      <c r="N164" s="176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73</v>
      </c>
      <c r="B165" s="168">
        <v>42660</v>
      </c>
      <c r="C165" s="168"/>
      <c r="D165" s="169" t="s">
        <v>727</v>
      </c>
      <c r="E165" s="170" t="s">
        <v>592</v>
      </c>
      <c r="F165" s="171">
        <v>125</v>
      </c>
      <c r="G165" s="170"/>
      <c r="H165" s="170">
        <v>160</v>
      </c>
      <c r="I165" s="172">
        <v>160</v>
      </c>
      <c r="J165" s="173" t="s">
        <v>680</v>
      </c>
      <c r="K165" s="174">
        <f t="shared" si="48"/>
        <v>35</v>
      </c>
      <c r="L165" s="175">
        <v>0.28000000000000003</v>
      </c>
      <c r="M165" s="170" t="s">
        <v>595</v>
      </c>
      <c r="N165" s="176">
        <v>42803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74</v>
      </c>
      <c r="B166" s="168">
        <v>42660</v>
      </c>
      <c r="C166" s="168"/>
      <c r="D166" s="169" t="s">
        <v>728</v>
      </c>
      <c r="E166" s="170" t="s">
        <v>592</v>
      </c>
      <c r="F166" s="171">
        <v>114</v>
      </c>
      <c r="G166" s="170"/>
      <c r="H166" s="170">
        <v>145</v>
      </c>
      <c r="I166" s="172">
        <v>145</v>
      </c>
      <c r="J166" s="173" t="s">
        <v>680</v>
      </c>
      <c r="K166" s="174">
        <f t="shared" si="48"/>
        <v>31</v>
      </c>
      <c r="L166" s="175">
        <f t="shared" ref="L166:L168" si="50">K166/F166</f>
        <v>0.27192982456140352</v>
      </c>
      <c r="M166" s="170" t="s">
        <v>595</v>
      </c>
      <c r="N166" s="176">
        <v>42859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75</v>
      </c>
      <c r="B167" s="168">
        <v>42660</v>
      </c>
      <c r="C167" s="168"/>
      <c r="D167" s="169" t="s">
        <v>729</v>
      </c>
      <c r="E167" s="170" t="s">
        <v>592</v>
      </c>
      <c r="F167" s="171">
        <v>212</v>
      </c>
      <c r="G167" s="170"/>
      <c r="H167" s="170">
        <v>280</v>
      </c>
      <c r="I167" s="172">
        <v>276</v>
      </c>
      <c r="J167" s="173" t="s">
        <v>730</v>
      </c>
      <c r="K167" s="174">
        <f t="shared" si="48"/>
        <v>68</v>
      </c>
      <c r="L167" s="175">
        <f t="shared" si="50"/>
        <v>0.32075471698113206</v>
      </c>
      <c r="M167" s="170" t="s">
        <v>595</v>
      </c>
      <c r="N167" s="176">
        <v>42858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76</v>
      </c>
      <c r="B168" s="168">
        <v>42678</v>
      </c>
      <c r="C168" s="168"/>
      <c r="D168" s="169" t="s">
        <v>465</v>
      </c>
      <c r="E168" s="170" t="s">
        <v>592</v>
      </c>
      <c r="F168" s="171">
        <v>155</v>
      </c>
      <c r="G168" s="170"/>
      <c r="H168" s="170">
        <v>210</v>
      </c>
      <c r="I168" s="172">
        <v>210</v>
      </c>
      <c r="J168" s="173" t="s">
        <v>731</v>
      </c>
      <c r="K168" s="174">
        <f t="shared" si="48"/>
        <v>55</v>
      </c>
      <c r="L168" s="175">
        <f t="shared" si="50"/>
        <v>0.35483870967741937</v>
      </c>
      <c r="M168" s="170" t="s">
        <v>595</v>
      </c>
      <c r="N168" s="176">
        <v>42944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7">
        <v>77</v>
      </c>
      <c r="B169" s="178">
        <v>42710</v>
      </c>
      <c r="C169" s="178"/>
      <c r="D169" s="179" t="s">
        <v>732</v>
      </c>
      <c r="E169" s="180" t="s">
        <v>592</v>
      </c>
      <c r="F169" s="181">
        <v>150.5</v>
      </c>
      <c r="G169" s="181"/>
      <c r="H169" s="182">
        <v>72.5</v>
      </c>
      <c r="I169" s="182">
        <v>174</v>
      </c>
      <c r="J169" s="183" t="s">
        <v>733</v>
      </c>
      <c r="K169" s="184">
        <v>-78</v>
      </c>
      <c r="L169" s="185">
        <v>-0.51827242524916906</v>
      </c>
      <c r="M169" s="181" t="s">
        <v>605</v>
      </c>
      <c r="N169" s="178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78</v>
      </c>
      <c r="B170" s="168">
        <v>42712</v>
      </c>
      <c r="C170" s="168"/>
      <c r="D170" s="169" t="s">
        <v>734</v>
      </c>
      <c r="E170" s="170" t="s">
        <v>592</v>
      </c>
      <c r="F170" s="171">
        <v>380</v>
      </c>
      <c r="G170" s="170"/>
      <c r="H170" s="170">
        <v>478</v>
      </c>
      <c r="I170" s="172">
        <v>468</v>
      </c>
      <c r="J170" s="173" t="s">
        <v>680</v>
      </c>
      <c r="K170" s="174">
        <f t="shared" ref="K170:K172" si="51">H170-F170</f>
        <v>98</v>
      </c>
      <c r="L170" s="175">
        <f t="shared" ref="L170:L172" si="52">K170/F170</f>
        <v>0.25789473684210529</v>
      </c>
      <c r="M170" s="170" t="s">
        <v>595</v>
      </c>
      <c r="N170" s="176">
        <v>43025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79</v>
      </c>
      <c r="B171" s="168">
        <v>42734</v>
      </c>
      <c r="C171" s="168"/>
      <c r="D171" s="169" t="s">
        <v>121</v>
      </c>
      <c r="E171" s="170" t="s">
        <v>592</v>
      </c>
      <c r="F171" s="171">
        <v>305</v>
      </c>
      <c r="G171" s="170"/>
      <c r="H171" s="170">
        <v>375</v>
      </c>
      <c r="I171" s="172">
        <v>375</v>
      </c>
      <c r="J171" s="173" t="s">
        <v>680</v>
      </c>
      <c r="K171" s="174">
        <f t="shared" si="51"/>
        <v>70</v>
      </c>
      <c r="L171" s="175">
        <f t="shared" si="52"/>
        <v>0.22950819672131148</v>
      </c>
      <c r="M171" s="170" t="s">
        <v>595</v>
      </c>
      <c r="N171" s="176">
        <v>42768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80</v>
      </c>
      <c r="B172" s="168">
        <v>42739</v>
      </c>
      <c r="C172" s="168"/>
      <c r="D172" s="169" t="s">
        <v>104</v>
      </c>
      <c r="E172" s="170" t="s">
        <v>592</v>
      </c>
      <c r="F172" s="171">
        <v>99.5</v>
      </c>
      <c r="G172" s="170"/>
      <c r="H172" s="170">
        <v>158</v>
      </c>
      <c r="I172" s="172">
        <v>158</v>
      </c>
      <c r="J172" s="173" t="s">
        <v>680</v>
      </c>
      <c r="K172" s="174">
        <f t="shared" si="51"/>
        <v>58.5</v>
      </c>
      <c r="L172" s="175">
        <f t="shared" si="52"/>
        <v>0.5879396984924623</v>
      </c>
      <c r="M172" s="170" t="s">
        <v>595</v>
      </c>
      <c r="N172" s="176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81</v>
      </c>
      <c r="B173" s="168">
        <v>42739</v>
      </c>
      <c r="C173" s="168"/>
      <c r="D173" s="169" t="s">
        <v>104</v>
      </c>
      <c r="E173" s="170" t="s">
        <v>592</v>
      </c>
      <c r="F173" s="171">
        <v>99.5</v>
      </c>
      <c r="G173" s="170"/>
      <c r="H173" s="170">
        <v>158</v>
      </c>
      <c r="I173" s="172">
        <v>158</v>
      </c>
      <c r="J173" s="173" t="s">
        <v>680</v>
      </c>
      <c r="K173" s="174">
        <v>58.5</v>
      </c>
      <c r="L173" s="175">
        <v>0.58793969849246197</v>
      </c>
      <c r="M173" s="170" t="s">
        <v>595</v>
      </c>
      <c r="N173" s="176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82</v>
      </c>
      <c r="B174" s="168">
        <v>42786</v>
      </c>
      <c r="C174" s="168"/>
      <c r="D174" s="169" t="s">
        <v>210</v>
      </c>
      <c r="E174" s="170" t="s">
        <v>592</v>
      </c>
      <c r="F174" s="171">
        <v>140.5</v>
      </c>
      <c r="G174" s="170"/>
      <c r="H174" s="170">
        <v>220</v>
      </c>
      <c r="I174" s="172">
        <v>220</v>
      </c>
      <c r="J174" s="173" t="s">
        <v>680</v>
      </c>
      <c r="K174" s="174">
        <f>H174-F174</f>
        <v>79.5</v>
      </c>
      <c r="L174" s="175">
        <f>K174/F174</f>
        <v>0.5658362989323843</v>
      </c>
      <c r="M174" s="170" t="s">
        <v>595</v>
      </c>
      <c r="N174" s="176">
        <v>42864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83</v>
      </c>
      <c r="B175" s="168">
        <v>42786</v>
      </c>
      <c r="C175" s="168"/>
      <c r="D175" s="169" t="s">
        <v>735</v>
      </c>
      <c r="E175" s="170" t="s">
        <v>592</v>
      </c>
      <c r="F175" s="171">
        <v>202.5</v>
      </c>
      <c r="G175" s="170"/>
      <c r="H175" s="170">
        <v>234</v>
      </c>
      <c r="I175" s="172">
        <v>234</v>
      </c>
      <c r="J175" s="173" t="s">
        <v>680</v>
      </c>
      <c r="K175" s="174">
        <v>31.5</v>
      </c>
      <c r="L175" s="175">
        <v>0.155555555555556</v>
      </c>
      <c r="M175" s="170" t="s">
        <v>595</v>
      </c>
      <c r="N175" s="176">
        <v>42836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84</v>
      </c>
      <c r="B176" s="168">
        <v>42818</v>
      </c>
      <c r="C176" s="168"/>
      <c r="D176" s="169" t="s">
        <v>736</v>
      </c>
      <c r="E176" s="170" t="s">
        <v>592</v>
      </c>
      <c r="F176" s="171">
        <v>300.5</v>
      </c>
      <c r="G176" s="170"/>
      <c r="H176" s="170">
        <v>417.5</v>
      </c>
      <c r="I176" s="172">
        <v>420</v>
      </c>
      <c r="J176" s="173" t="s">
        <v>737</v>
      </c>
      <c r="K176" s="174">
        <f>H176-F176</f>
        <v>117</v>
      </c>
      <c r="L176" s="175">
        <f>K176/F176</f>
        <v>0.38935108153078202</v>
      </c>
      <c r="M176" s="170" t="s">
        <v>595</v>
      </c>
      <c r="N176" s="176">
        <v>43070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85</v>
      </c>
      <c r="B177" s="168">
        <v>42818</v>
      </c>
      <c r="C177" s="168"/>
      <c r="D177" s="169" t="s">
        <v>710</v>
      </c>
      <c r="E177" s="170" t="s">
        <v>592</v>
      </c>
      <c r="F177" s="171">
        <v>850</v>
      </c>
      <c r="G177" s="170"/>
      <c r="H177" s="170">
        <v>1042.5</v>
      </c>
      <c r="I177" s="172">
        <v>1023</v>
      </c>
      <c r="J177" s="173" t="s">
        <v>738</v>
      </c>
      <c r="K177" s="174">
        <v>192.5</v>
      </c>
      <c r="L177" s="175">
        <v>0.22647058823529401</v>
      </c>
      <c r="M177" s="170" t="s">
        <v>595</v>
      </c>
      <c r="N177" s="176">
        <v>42830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86</v>
      </c>
      <c r="B178" s="168">
        <v>42830</v>
      </c>
      <c r="C178" s="168"/>
      <c r="D178" s="169" t="s">
        <v>496</v>
      </c>
      <c r="E178" s="170" t="s">
        <v>592</v>
      </c>
      <c r="F178" s="171">
        <v>785</v>
      </c>
      <c r="G178" s="170"/>
      <c r="H178" s="170">
        <v>930</v>
      </c>
      <c r="I178" s="172">
        <v>920</v>
      </c>
      <c r="J178" s="173" t="s">
        <v>739</v>
      </c>
      <c r="K178" s="174">
        <f>H178-F178</f>
        <v>145</v>
      </c>
      <c r="L178" s="175">
        <f>K178/F178</f>
        <v>0.18471337579617833</v>
      </c>
      <c r="M178" s="170" t="s">
        <v>595</v>
      </c>
      <c r="N178" s="176">
        <v>42976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7">
        <v>87</v>
      </c>
      <c r="B179" s="178">
        <v>42831</v>
      </c>
      <c r="C179" s="178"/>
      <c r="D179" s="179" t="s">
        <v>740</v>
      </c>
      <c r="E179" s="180" t="s">
        <v>592</v>
      </c>
      <c r="F179" s="181">
        <v>40</v>
      </c>
      <c r="G179" s="181"/>
      <c r="H179" s="182">
        <v>13.1</v>
      </c>
      <c r="I179" s="182">
        <v>60</v>
      </c>
      <c r="J179" s="183" t="s">
        <v>741</v>
      </c>
      <c r="K179" s="184">
        <v>-26.9</v>
      </c>
      <c r="L179" s="185">
        <v>-0.67249999999999999</v>
      </c>
      <c r="M179" s="181" t="s">
        <v>605</v>
      </c>
      <c r="N179" s="178">
        <v>43138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88</v>
      </c>
      <c r="B180" s="168">
        <v>42837</v>
      </c>
      <c r="C180" s="168"/>
      <c r="D180" s="169" t="s">
        <v>102</v>
      </c>
      <c r="E180" s="170" t="s">
        <v>592</v>
      </c>
      <c r="F180" s="171">
        <v>289.5</v>
      </c>
      <c r="G180" s="170"/>
      <c r="H180" s="170">
        <v>354</v>
      </c>
      <c r="I180" s="172">
        <v>360</v>
      </c>
      <c r="J180" s="173" t="s">
        <v>742</v>
      </c>
      <c r="K180" s="174">
        <f t="shared" ref="K180:K188" si="53">H180-F180</f>
        <v>64.5</v>
      </c>
      <c r="L180" s="175">
        <f t="shared" ref="L180:L188" si="54">K180/F180</f>
        <v>0.22279792746113988</v>
      </c>
      <c r="M180" s="170" t="s">
        <v>595</v>
      </c>
      <c r="N180" s="176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89</v>
      </c>
      <c r="B181" s="168">
        <v>42845</v>
      </c>
      <c r="C181" s="168"/>
      <c r="D181" s="169" t="s">
        <v>436</v>
      </c>
      <c r="E181" s="170" t="s">
        <v>592</v>
      </c>
      <c r="F181" s="171">
        <v>700</v>
      </c>
      <c r="G181" s="170"/>
      <c r="H181" s="170">
        <v>840</v>
      </c>
      <c r="I181" s="172">
        <v>840</v>
      </c>
      <c r="J181" s="173" t="s">
        <v>743</v>
      </c>
      <c r="K181" s="174">
        <f t="shared" si="53"/>
        <v>140</v>
      </c>
      <c r="L181" s="175">
        <f t="shared" si="54"/>
        <v>0.2</v>
      </c>
      <c r="M181" s="170" t="s">
        <v>595</v>
      </c>
      <c r="N181" s="176">
        <v>42893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90</v>
      </c>
      <c r="B182" s="168">
        <v>42887</v>
      </c>
      <c r="C182" s="168"/>
      <c r="D182" s="169" t="s">
        <v>744</v>
      </c>
      <c r="E182" s="170" t="s">
        <v>592</v>
      </c>
      <c r="F182" s="171">
        <v>130</v>
      </c>
      <c r="G182" s="170"/>
      <c r="H182" s="170">
        <v>144.25</v>
      </c>
      <c r="I182" s="172">
        <v>170</v>
      </c>
      <c r="J182" s="173" t="s">
        <v>745</v>
      </c>
      <c r="K182" s="174">
        <f t="shared" si="53"/>
        <v>14.25</v>
      </c>
      <c r="L182" s="175">
        <f t="shared" si="54"/>
        <v>0.10961538461538461</v>
      </c>
      <c r="M182" s="170" t="s">
        <v>595</v>
      </c>
      <c r="N182" s="176">
        <v>43675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91</v>
      </c>
      <c r="B183" s="168">
        <v>42901</v>
      </c>
      <c r="C183" s="168"/>
      <c r="D183" s="169" t="s">
        <v>746</v>
      </c>
      <c r="E183" s="170" t="s">
        <v>592</v>
      </c>
      <c r="F183" s="171">
        <v>214.5</v>
      </c>
      <c r="G183" s="170"/>
      <c r="H183" s="170">
        <v>262</v>
      </c>
      <c r="I183" s="172">
        <v>262</v>
      </c>
      <c r="J183" s="173" t="s">
        <v>615</v>
      </c>
      <c r="K183" s="174">
        <f t="shared" si="53"/>
        <v>47.5</v>
      </c>
      <c r="L183" s="175">
        <f t="shared" si="54"/>
        <v>0.22144522144522144</v>
      </c>
      <c r="M183" s="170" t="s">
        <v>595</v>
      </c>
      <c r="N183" s="176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92</v>
      </c>
      <c r="B184" s="199">
        <v>42933</v>
      </c>
      <c r="C184" s="199"/>
      <c r="D184" s="200" t="s">
        <v>747</v>
      </c>
      <c r="E184" s="201" t="s">
        <v>592</v>
      </c>
      <c r="F184" s="202">
        <v>370</v>
      </c>
      <c r="G184" s="201"/>
      <c r="H184" s="201">
        <v>447.5</v>
      </c>
      <c r="I184" s="203">
        <v>450</v>
      </c>
      <c r="J184" s="204" t="s">
        <v>680</v>
      </c>
      <c r="K184" s="174">
        <f t="shared" si="53"/>
        <v>77.5</v>
      </c>
      <c r="L184" s="205">
        <f t="shared" si="54"/>
        <v>0.20945945945945946</v>
      </c>
      <c r="M184" s="201" t="s">
        <v>595</v>
      </c>
      <c r="N184" s="206">
        <v>43035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93</v>
      </c>
      <c r="B185" s="199">
        <v>42943</v>
      </c>
      <c r="C185" s="199"/>
      <c r="D185" s="200" t="s">
        <v>208</v>
      </c>
      <c r="E185" s="201" t="s">
        <v>592</v>
      </c>
      <c r="F185" s="202">
        <v>657.5</v>
      </c>
      <c r="G185" s="201"/>
      <c r="H185" s="201">
        <v>825</v>
      </c>
      <c r="I185" s="203">
        <v>820</v>
      </c>
      <c r="J185" s="204" t="s">
        <v>680</v>
      </c>
      <c r="K185" s="174">
        <f t="shared" si="53"/>
        <v>167.5</v>
      </c>
      <c r="L185" s="205">
        <f t="shared" si="54"/>
        <v>0.25475285171102663</v>
      </c>
      <c r="M185" s="201" t="s">
        <v>595</v>
      </c>
      <c r="N185" s="206">
        <v>43090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94</v>
      </c>
      <c r="B186" s="168">
        <v>42964</v>
      </c>
      <c r="C186" s="168"/>
      <c r="D186" s="169" t="s">
        <v>384</v>
      </c>
      <c r="E186" s="170" t="s">
        <v>592</v>
      </c>
      <c r="F186" s="171">
        <v>605</v>
      </c>
      <c r="G186" s="170"/>
      <c r="H186" s="170">
        <v>750</v>
      </c>
      <c r="I186" s="172">
        <v>750</v>
      </c>
      <c r="J186" s="173" t="s">
        <v>739</v>
      </c>
      <c r="K186" s="174">
        <f t="shared" si="53"/>
        <v>145</v>
      </c>
      <c r="L186" s="175">
        <f t="shared" si="54"/>
        <v>0.23966942148760331</v>
      </c>
      <c r="M186" s="170" t="s">
        <v>595</v>
      </c>
      <c r="N186" s="176">
        <v>43027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7">
        <v>95</v>
      </c>
      <c r="B187" s="178">
        <v>42979</v>
      </c>
      <c r="C187" s="178"/>
      <c r="D187" s="186" t="s">
        <v>748</v>
      </c>
      <c r="E187" s="181" t="s">
        <v>592</v>
      </c>
      <c r="F187" s="181">
        <v>255</v>
      </c>
      <c r="G187" s="182"/>
      <c r="H187" s="182">
        <v>217.25</v>
      </c>
      <c r="I187" s="182">
        <v>320</v>
      </c>
      <c r="J187" s="183" t="s">
        <v>749</v>
      </c>
      <c r="K187" s="184">
        <f t="shared" si="53"/>
        <v>-37.75</v>
      </c>
      <c r="L187" s="187">
        <f t="shared" si="54"/>
        <v>-0.14803921568627451</v>
      </c>
      <c r="M187" s="181" t="s">
        <v>605</v>
      </c>
      <c r="N187" s="178">
        <v>43661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96</v>
      </c>
      <c r="B188" s="168">
        <v>42997</v>
      </c>
      <c r="C188" s="168"/>
      <c r="D188" s="169" t="s">
        <v>750</v>
      </c>
      <c r="E188" s="170" t="s">
        <v>592</v>
      </c>
      <c r="F188" s="171">
        <v>215</v>
      </c>
      <c r="G188" s="170"/>
      <c r="H188" s="170">
        <v>258</v>
      </c>
      <c r="I188" s="172">
        <v>258</v>
      </c>
      <c r="J188" s="173" t="s">
        <v>680</v>
      </c>
      <c r="K188" s="174">
        <f t="shared" si="53"/>
        <v>43</v>
      </c>
      <c r="L188" s="175">
        <f t="shared" si="54"/>
        <v>0.2</v>
      </c>
      <c r="M188" s="170" t="s">
        <v>595</v>
      </c>
      <c r="N188" s="176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97</v>
      </c>
      <c r="B189" s="168">
        <v>42997</v>
      </c>
      <c r="C189" s="168"/>
      <c r="D189" s="169" t="s">
        <v>750</v>
      </c>
      <c r="E189" s="170" t="s">
        <v>592</v>
      </c>
      <c r="F189" s="171">
        <v>215</v>
      </c>
      <c r="G189" s="170"/>
      <c r="H189" s="170">
        <v>258</v>
      </c>
      <c r="I189" s="172">
        <v>258</v>
      </c>
      <c r="J189" s="204" t="s">
        <v>680</v>
      </c>
      <c r="K189" s="174">
        <v>43</v>
      </c>
      <c r="L189" s="175">
        <v>0.2</v>
      </c>
      <c r="M189" s="170" t="s">
        <v>595</v>
      </c>
      <c r="N189" s="176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98</v>
      </c>
      <c r="B190" s="199">
        <v>42998</v>
      </c>
      <c r="C190" s="199"/>
      <c r="D190" s="200" t="s">
        <v>751</v>
      </c>
      <c r="E190" s="201" t="s">
        <v>592</v>
      </c>
      <c r="F190" s="171">
        <v>75</v>
      </c>
      <c r="G190" s="201"/>
      <c r="H190" s="201">
        <v>90</v>
      </c>
      <c r="I190" s="203">
        <v>90</v>
      </c>
      <c r="J190" s="173" t="s">
        <v>752</v>
      </c>
      <c r="K190" s="174">
        <f t="shared" ref="K190:K195" si="55">H190-F190</f>
        <v>15</v>
      </c>
      <c r="L190" s="175">
        <f t="shared" ref="L190:L195" si="56">K190/F190</f>
        <v>0.2</v>
      </c>
      <c r="M190" s="170" t="s">
        <v>595</v>
      </c>
      <c r="N190" s="176">
        <v>43019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99</v>
      </c>
      <c r="B191" s="199">
        <v>43011</v>
      </c>
      <c r="C191" s="199"/>
      <c r="D191" s="200" t="s">
        <v>753</v>
      </c>
      <c r="E191" s="201" t="s">
        <v>592</v>
      </c>
      <c r="F191" s="202">
        <v>315</v>
      </c>
      <c r="G191" s="201"/>
      <c r="H191" s="201">
        <v>392</v>
      </c>
      <c r="I191" s="203">
        <v>384</v>
      </c>
      <c r="J191" s="204" t="s">
        <v>754</v>
      </c>
      <c r="K191" s="174">
        <f t="shared" si="55"/>
        <v>77</v>
      </c>
      <c r="L191" s="205">
        <f t="shared" si="56"/>
        <v>0.24444444444444444</v>
      </c>
      <c r="M191" s="201" t="s">
        <v>595</v>
      </c>
      <c r="N191" s="206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100</v>
      </c>
      <c r="B192" s="199">
        <v>43013</v>
      </c>
      <c r="C192" s="199"/>
      <c r="D192" s="200" t="s">
        <v>469</v>
      </c>
      <c r="E192" s="201" t="s">
        <v>592</v>
      </c>
      <c r="F192" s="202">
        <v>145</v>
      </c>
      <c r="G192" s="201"/>
      <c r="H192" s="201">
        <v>179</v>
      </c>
      <c r="I192" s="203">
        <v>180</v>
      </c>
      <c r="J192" s="204" t="s">
        <v>755</v>
      </c>
      <c r="K192" s="174">
        <f t="shared" si="55"/>
        <v>34</v>
      </c>
      <c r="L192" s="205">
        <f t="shared" si="56"/>
        <v>0.23448275862068965</v>
      </c>
      <c r="M192" s="201" t="s">
        <v>595</v>
      </c>
      <c r="N192" s="206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101</v>
      </c>
      <c r="B193" s="199">
        <v>43014</v>
      </c>
      <c r="C193" s="199"/>
      <c r="D193" s="200" t="s">
        <v>359</v>
      </c>
      <c r="E193" s="201" t="s">
        <v>592</v>
      </c>
      <c r="F193" s="202">
        <v>256</v>
      </c>
      <c r="G193" s="201"/>
      <c r="H193" s="201">
        <v>323</v>
      </c>
      <c r="I193" s="203">
        <v>320</v>
      </c>
      <c r="J193" s="204" t="s">
        <v>680</v>
      </c>
      <c r="K193" s="174">
        <f t="shared" si="55"/>
        <v>67</v>
      </c>
      <c r="L193" s="205">
        <f t="shared" si="56"/>
        <v>0.26171875</v>
      </c>
      <c r="M193" s="201" t="s">
        <v>595</v>
      </c>
      <c r="N193" s="206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102</v>
      </c>
      <c r="B194" s="199">
        <v>43017</v>
      </c>
      <c r="C194" s="199"/>
      <c r="D194" s="200" t="s">
        <v>373</v>
      </c>
      <c r="E194" s="201" t="s">
        <v>592</v>
      </c>
      <c r="F194" s="202">
        <v>137.5</v>
      </c>
      <c r="G194" s="201"/>
      <c r="H194" s="201">
        <v>184</v>
      </c>
      <c r="I194" s="203">
        <v>183</v>
      </c>
      <c r="J194" s="204" t="s">
        <v>756</v>
      </c>
      <c r="K194" s="174">
        <f t="shared" si="55"/>
        <v>46.5</v>
      </c>
      <c r="L194" s="205">
        <f t="shared" si="56"/>
        <v>0.33818181818181819</v>
      </c>
      <c r="M194" s="201" t="s">
        <v>595</v>
      </c>
      <c r="N194" s="206">
        <v>43108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103</v>
      </c>
      <c r="B195" s="199">
        <v>43018</v>
      </c>
      <c r="C195" s="199"/>
      <c r="D195" s="200" t="s">
        <v>757</v>
      </c>
      <c r="E195" s="201" t="s">
        <v>592</v>
      </c>
      <c r="F195" s="202">
        <v>125.5</v>
      </c>
      <c r="G195" s="201"/>
      <c r="H195" s="201">
        <v>158</v>
      </c>
      <c r="I195" s="203">
        <v>155</v>
      </c>
      <c r="J195" s="204" t="s">
        <v>758</v>
      </c>
      <c r="K195" s="174">
        <f t="shared" si="55"/>
        <v>32.5</v>
      </c>
      <c r="L195" s="205">
        <f t="shared" si="56"/>
        <v>0.25896414342629481</v>
      </c>
      <c r="M195" s="201" t="s">
        <v>595</v>
      </c>
      <c r="N195" s="206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104</v>
      </c>
      <c r="B196" s="199">
        <v>43018</v>
      </c>
      <c r="C196" s="199"/>
      <c r="D196" s="200" t="s">
        <v>759</v>
      </c>
      <c r="E196" s="201" t="s">
        <v>592</v>
      </c>
      <c r="F196" s="202">
        <v>895</v>
      </c>
      <c r="G196" s="201"/>
      <c r="H196" s="201">
        <v>1122.5</v>
      </c>
      <c r="I196" s="203">
        <v>1078</v>
      </c>
      <c r="J196" s="204" t="s">
        <v>760</v>
      </c>
      <c r="K196" s="174">
        <v>227.5</v>
      </c>
      <c r="L196" s="205">
        <v>0.25418994413407803</v>
      </c>
      <c r="M196" s="201" t="s">
        <v>595</v>
      </c>
      <c r="N196" s="206">
        <v>43117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105</v>
      </c>
      <c r="B197" s="199">
        <v>43020</v>
      </c>
      <c r="C197" s="199"/>
      <c r="D197" s="200" t="s">
        <v>368</v>
      </c>
      <c r="E197" s="201" t="s">
        <v>592</v>
      </c>
      <c r="F197" s="202">
        <v>525</v>
      </c>
      <c r="G197" s="201"/>
      <c r="H197" s="201">
        <v>629</v>
      </c>
      <c r="I197" s="203">
        <v>629</v>
      </c>
      <c r="J197" s="204" t="s">
        <v>680</v>
      </c>
      <c r="K197" s="174">
        <v>104</v>
      </c>
      <c r="L197" s="205">
        <v>0.19809523809523799</v>
      </c>
      <c r="M197" s="201" t="s">
        <v>595</v>
      </c>
      <c r="N197" s="206">
        <v>43119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106</v>
      </c>
      <c r="B198" s="199">
        <v>43046</v>
      </c>
      <c r="C198" s="199"/>
      <c r="D198" s="200" t="s">
        <v>409</v>
      </c>
      <c r="E198" s="201" t="s">
        <v>592</v>
      </c>
      <c r="F198" s="202">
        <v>740</v>
      </c>
      <c r="G198" s="201"/>
      <c r="H198" s="201">
        <v>892.5</v>
      </c>
      <c r="I198" s="203">
        <v>900</v>
      </c>
      <c r="J198" s="204" t="s">
        <v>761</v>
      </c>
      <c r="K198" s="174">
        <f t="shared" ref="K198:K200" si="57">H198-F198</f>
        <v>152.5</v>
      </c>
      <c r="L198" s="205">
        <f t="shared" ref="L198:L200" si="58">K198/F198</f>
        <v>0.20608108108108109</v>
      </c>
      <c r="M198" s="201" t="s">
        <v>595</v>
      </c>
      <c r="N198" s="206">
        <v>43052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7">
        <v>107</v>
      </c>
      <c r="B199" s="168">
        <v>43073</v>
      </c>
      <c r="C199" s="168"/>
      <c r="D199" s="169" t="s">
        <v>762</v>
      </c>
      <c r="E199" s="170" t="s">
        <v>592</v>
      </c>
      <c r="F199" s="171">
        <v>118.5</v>
      </c>
      <c r="G199" s="170"/>
      <c r="H199" s="170">
        <v>143.5</v>
      </c>
      <c r="I199" s="172">
        <v>145</v>
      </c>
      <c r="J199" s="173" t="s">
        <v>763</v>
      </c>
      <c r="K199" s="174">
        <f t="shared" si="57"/>
        <v>25</v>
      </c>
      <c r="L199" s="175">
        <f t="shared" si="58"/>
        <v>0.2109704641350211</v>
      </c>
      <c r="M199" s="170" t="s">
        <v>595</v>
      </c>
      <c r="N199" s="176">
        <v>43097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7">
        <v>108</v>
      </c>
      <c r="B200" s="178">
        <v>43090</v>
      </c>
      <c r="C200" s="178"/>
      <c r="D200" s="179" t="s">
        <v>441</v>
      </c>
      <c r="E200" s="180" t="s">
        <v>592</v>
      </c>
      <c r="F200" s="181">
        <v>715</v>
      </c>
      <c r="G200" s="181"/>
      <c r="H200" s="182">
        <v>500</v>
      </c>
      <c r="I200" s="182">
        <v>872</v>
      </c>
      <c r="J200" s="183" t="s">
        <v>764</v>
      </c>
      <c r="K200" s="184">
        <f t="shared" si="57"/>
        <v>-215</v>
      </c>
      <c r="L200" s="185">
        <f t="shared" si="58"/>
        <v>-0.30069930069930068</v>
      </c>
      <c r="M200" s="181" t="s">
        <v>605</v>
      </c>
      <c r="N200" s="178">
        <v>43670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109</v>
      </c>
      <c r="B201" s="168">
        <v>43098</v>
      </c>
      <c r="C201" s="168"/>
      <c r="D201" s="169" t="s">
        <v>753</v>
      </c>
      <c r="E201" s="170" t="s">
        <v>592</v>
      </c>
      <c r="F201" s="171">
        <v>435</v>
      </c>
      <c r="G201" s="170"/>
      <c r="H201" s="170">
        <v>542.5</v>
      </c>
      <c r="I201" s="172">
        <v>539</v>
      </c>
      <c r="J201" s="173" t="s">
        <v>680</v>
      </c>
      <c r="K201" s="174">
        <v>107.5</v>
      </c>
      <c r="L201" s="175">
        <v>0.247126436781609</v>
      </c>
      <c r="M201" s="170" t="s">
        <v>595</v>
      </c>
      <c r="N201" s="176">
        <v>43206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110</v>
      </c>
      <c r="B202" s="168">
        <v>43098</v>
      </c>
      <c r="C202" s="168"/>
      <c r="D202" s="169" t="s">
        <v>561</v>
      </c>
      <c r="E202" s="170" t="s">
        <v>592</v>
      </c>
      <c r="F202" s="171">
        <v>885</v>
      </c>
      <c r="G202" s="170"/>
      <c r="H202" s="170">
        <v>1090</v>
      </c>
      <c r="I202" s="172">
        <v>1084</v>
      </c>
      <c r="J202" s="173" t="s">
        <v>680</v>
      </c>
      <c r="K202" s="174">
        <v>205</v>
      </c>
      <c r="L202" s="175">
        <v>0.23163841807909599</v>
      </c>
      <c r="M202" s="170" t="s">
        <v>595</v>
      </c>
      <c r="N202" s="176">
        <v>43213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7">
        <v>111</v>
      </c>
      <c r="B203" s="208">
        <v>43192</v>
      </c>
      <c r="C203" s="208"/>
      <c r="D203" s="186" t="s">
        <v>765</v>
      </c>
      <c r="E203" s="181" t="s">
        <v>592</v>
      </c>
      <c r="F203" s="209">
        <v>478.5</v>
      </c>
      <c r="G203" s="181"/>
      <c r="H203" s="181">
        <v>442</v>
      </c>
      <c r="I203" s="182">
        <v>613</v>
      </c>
      <c r="J203" s="183" t="s">
        <v>766</v>
      </c>
      <c r="K203" s="184">
        <f t="shared" ref="K203:K206" si="59">H203-F203</f>
        <v>-36.5</v>
      </c>
      <c r="L203" s="185">
        <f t="shared" ref="L203:L206" si="60">K203/F203</f>
        <v>-7.6280041797283177E-2</v>
      </c>
      <c r="M203" s="181" t="s">
        <v>605</v>
      </c>
      <c r="N203" s="178">
        <v>43762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7">
        <v>112</v>
      </c>
      <c r="B204" s="178">
        <v>43194</v>
      </c>
      <c r="C204" s="178"/>
      <c r="D204" s="179" t="s">
        <v>767</v>
      </c>
      <c r="E204" s="180" t="s">
        <v>592</v>
      </c>
      <c r="F204" s="181">
        <f>141.5-7.3</f>
        <v>134.19999999999999</v>
      </c>
      <c r="G204" s="181"/>
      <c r="H204" s="182">
        <v>77</v>
      </c>
      <c r="I204" s="182">
        <v>180</v>
      </c>
      <c r="J204" s="183" t="s">
        <v>768</v>
      </c>
      <c r="K204" s="184">
        <f t="shared" si="59"/>
        <v>-57.199999999999989</v>
      </c>
      <c r="L204" s="185">
        <f t="shared" si="60"/>
        <v>-0.42622950819672129</v>
      </c>
      <c r="M204" s="181" t="s">
        <v>605</v>
      </c>
      <c r="N204" s="178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7">
        <v>113</v>
      </c>
      <c r="B205" s="178">
        <v>43209</v>
      </c>
      <c r="C205" s="178"/>
      <c r="D205" s="179" t="s">
        <v>769</v>
      </c>
      <c r="E205" s="180" t="s">
        <v>592</v>
      </c>
      <c r="F205" s="181">
        <v>430</v>
      </c>
      <c r="G205" s="181"/>
      <c r="H205" s="182">
        <v>220</v>
      </c>
      <c r="I205" s="182">
        <v>537</v>
      </c>
      <c r="J205" s="183" t="s">
        <v>770</v>
      </c>
      <c r="K205" s="184">
        <f t="shared" si="59"/>
        <v>-210</v>
      </c>
      <c r="L205" s="185">
        <f t="shared" si="60"/>
        <v>-0.48837209302325579</v>
      </c>
      <c r="M205" s="181" t="s">
        <v>605</v>
      </c>
      <c r="N205" s="178">
        <v>43252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114</v>
      </c>
      <c r="B206" s="199">
        <v>43220</v>
      </c>
      <c r="C206" s="199"/>
      <c r="D206" s="200" t="s">
        <v>771</v>
      </c>
      <c r="E206" s="201" t="s">
        <v>592</v>
      </c>
      <c r="F206" s="201">
        <v>153.5</v>
      </c>
      <c r="G206" s="201"/>
      <c r="H206" s="201">
        <v>196</v>
      </c>
      <c r="I206" s="203">
        <v>196</v>
      </c>
      <c r="J206" s="173" t="s">
        <v>772</v>
      </c>
      <c r="K206" s="174">
        <f t="shared" si="59"/>
        <v>42.5</v>
      </c>
      <c r="L206" s="175">
        <f t="shared" si="60"/>
        <v>0.27687296416938112</v>
      </c>
      <c r="M206" s="170" t="s">
        <v>595</v>
      </c>
      <c r="N206" s="176">
        <v>43605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7">
        <v>115</v>
      </c>
      <c r="B207" s="178">
        <v>43306</v>
      </c>
      <c r="C207" s="178"/>
      <c r="D207" s="179" t="s">
        <v>740</v>
      </c>
      <c r="E207" s="180" t="s">
        <v>592</v>
      </c>
      <c r="F207" s="181">
        <v>27.5</v>
      </c>
      <c r="G207" s="181"/>
      <c r="H207" s="182">
        <v>13.1</v>
      </c>
      <c r="I207" s="182">
        <v>60</v>
      </c>
      <c r="J207" s="183" t="s">
        <v>773</v>
      </c>
      <c r="K207" s="184">
        <v>-14.4</v>
      </c>
      <c r="L207" s="185">
        <v>-0.52363636363636401</v>
      </c>
      <c r="M207" s="181" t="s">
        <v>605</v>
      </c>
      <c r="N207" s="178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7">
        <v>116</v>
      </c>
      <c r="B208" s="208">
        <v>43318</v>
      </c>
      <c r="C208" s="208"/>
      <c r="D208" s="186" t="s">
        <v>774</v>
      </c>
      <c r="E208" s="181" t="s">
        <v>592</v>
      </c>
      <c r="F208" s="181">
        <v>148.5</v>
      </c>
      <c r="G208" s="181"/>
      <c r="H208" s="181">
        <v>102</v>
      </c>
      <c r="I208" s="182">
        <v>182</v>
      </c>
      <c r="J208" s="183" t="s">
        <v>775</v>
      </c>
      <c r="K208" s="184">
        <f>H208-F208</f>
        <v>-46.5</v>
      </c>
      <c r="L208" s="185">
        <f>K208/F208</f>
        <v>-0.31313131313131315</v>
      </c>
      <c r="M208" s="181" t="s">
        <v>605</v>
      </c>
      <c r="N208" s="178">
        <v>43661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117</v>
      </c>
      <c r="B209" s="168">
        <v>43335</v>
      </c>
      <c r="C209" s="168"/>
      <c r="D209" s="169" t="s">
        <v>776</v>
      </c>
      <c r="E209" s="170" t="s">
        <v>592</v>
      </c>
      <c r="F209" s="201">
        <v>285</v>
      </c>
      <c r="G209" s="170"/>
      <c r="H209" s="170">
        <v>355</v>
      </c>
      <c r="I209" s="172">
        <v>364</v>
      </c>
      <c r="J209" s="173" t="s">
        <v>777</v>
      </c>
      <c r="K209" s="174">
        <v>70</v>
      </c>
      <c r="L209" s="175">
        <v>0.24561403508771901</v>
      </c>
      <c r="M209" s="170" t="s">
        <v>595</v>
      </c>
      <c r="N209" s="176">
        <v>43455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118</v>
      </c>
      <c r="B210" s="168">
        <v>43341</v>
      </c>
      <c r="C210" s="168"/>
      <c r="D210" s="169" t="s">
        <v>399</v>
      </c>
      <c r="E210" s="170" t="s">
        <v>592</v>
      </c>
      <c r="F210" s="201">
        <v>525</v>
      </c>
      <c r="G210" s="170"/>
      <c r="H210" s="170">
        <v>585</v>
      </c>
      <c r="I210" s="172">
        <v>635</v>
      </c>
      <c r="J210" s="173" t="s">
        <v>778</v>
      </c>
      <c r="K210" s="174">
        <f t="shared" ref="K210:K261" si="61">H210-F210</f>
        <v>60</v>
      </c>
      <c r="L210" s="175">
        <f t="shared" ref="L210:L261" si="62">K210/F210</f>
        <v>0.11428571428571428</v>
      </c>
      <c r="M210" s="170" t="s">
        <v>595</v>
      </c>
      <c r="N210" s="176">
        <v>43662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119</v>
      </c>
      <c r="B211" s="168">
        <v>43395</v>
      </c>
      <c r="C211" s="168"/>
      <c r="D211" s="169" t="s">
        <v>384</v>
      </c>
      <c r="E211" s="170" t="s">
        <v>592</v>
      </c>
      <c r="F211" s="201">
        <v>475</v>
      </c>
      <c r="G211" s="170"/>
      <c r="H211" s="170">
        <v>574</v>
      </c>
      <c r="I211" s="172">
        <v>570</v>
      </c>
      <c r="J211" s="173" t="s">
        <v>680</v>
      </c>
      <c r="K211" s="174">
        <f t="shared" si="61"/>
        <v>99</v>
      </c>
      <c r="L211" s="175">
        <f t="shared" si="62"/>
        <v>0.20842105263157895</v>
      </c>
      <c r="M211" s="170" t="s">
        <v>595</v>
      </c>
      <c r="N211" s="176">
        <v>43403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120</v>
      </c>
      <c r="B212" s="199">
        <v>43397</v>
      </c>
      <c r="C212" s="199"/>
      <c r="D212" s="200" t="s">
        <v>779</v>
      </c>
      <c r="E212" s="201" t="s">
        <v>592</v>
      </c>
      <c r="F212" s="201">
        <v>707.5</v>
      </c>
      <c r="G212" s="201"/>
      <c r="H212" s="201">
        <v>872</v>
      </c>
      <c r="I212" s="203">
        <v>872</v>
      </c>
      <c r="J212" s="204" t="s">
        <v>680</v>
      </c>
      <c r="K212" s="174">
        <f t="shared" si="61"/>
        <v>164.5</v>
      </c>
      <c r="L212" s="205">
        <f t="shared" si="62"/>
        <v>0.23250883392226149</v>
      </c>
      <c r="M212" s="201" t="s">
        <v>595</v>
      </c>
      <c r="N212" s="206">
        <v>43482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121</v>
      </c>
      <c r="B213" s="199">
        <v>43398</v>
      </c>
      <c r="C213" s="199"/>
      <c r="D213" s="200" t="s">
        <v>780</v>
      </c>
      <c r="E213" s="201" t="s">
        <v>592</v>
      </c>
      <c r="F213" s="201">
        <v>162</v>
      </c>
      <c r="G213" s="201"/>
      <c r="H213" s="201">
        <v>204</v>
      </c>
      <c r="I213" s="203">
        <v>209</v>
      </c>
      <c r="J213" s="204" t="s">
        <v>781</v>
      </c>
      <c r="K213" s="174">
        <f t="shared" si="61"/>
        <v>42</v>
      </c>
      <c r="L213" s="205">
        <f t="shared" si="62"/>
        <v>0.25925925925925924</v>
      </c>
      <c r="M213" s="201" t="s">
        <v>595</v>
      </c>
      <c r="N213" s="206">
        <v>43539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122</v>
      </c>
      <c r="B214" s="199">
        <v>43399</v>
      </c>
      <c r="C214" s="199"/>
      <c r="D214" s="200" t="s">
        <v>489</v>
      </c>
      <c r="E214" s="201" t="s">
        <v>592</v>
      </c>
      <c r="F214" s="201">
        <v>240</v>
      </c>
      <c r="G214" s="201"/>
      <c r="H214" s="201">
        <v>297</v>
      </c>
      <c r="I214" s="203">
        <v>297</v>
      </c>
      <c r="J214" s="204" t="s">
        <v>680</v>
      </c>
      <c r="K214" s="210">
        <f t="shared" si="61"/>
        <v>57</v>
      </c>
      <c r="L214" s="205">
        <f t="shared" si="62"/>
        <v>0.23749999999999999</v>
      </c>
      <c r="M214" s="201" t="s">
        <v>595</v>
      </c>
      <c r="N214" s="206">
        <v>43417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7">
        <v>123</v>
      </c>
      <c r="B215" s="168">
        <v>43439</v>
      </c>
      <c r="C215" s="168"/>
      <c r="D215" s="169" t="s">
        <v>782</v>
      </c>
      <c r="E215" s="170" t="s">
        <v>592</v>
      </c>
      <c r="F215" s="170">
        <v>202.5</v>
      </c>
      <c r="G215" s="170"/>
      <c r="H215" s="170">
        <v>255</v>
      </c>
      <c r="I215" s="172">
        <v>252</v>
      </c>
      <c r="J215" s="173" t="s">
        <v>680</v>
      </c>
      <c r="K215" s="174">
        <f t="shared" si="61"/>
        <v>52.5</v>
      </c>
      <c r="L215" s="175">
        <f t="shared" si="62"/>
        <v>0.25925925925925924</v>
      </c>
      <c r="M215" s="170" t="s">
        <v>595</v>
      </c>
      <c r="N215" s="176">
        <v>43542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124</v>
      </c>
      <c r="B216" s="199">
        <v>43465</v>
      </c>
      <c r="C216" s="168"/>
      <c r="D216" s="200" t="s">
        <v>159</v>
      </c>
      <c r="E216" s="201" t="s">
        <v>592</v>
      </c>
      <c r="F216" s="201">
        <v>710</v>
      </c>
      <c r="G216" s="201"/>
      <c r="H216" s="201">
        <v>866</v>
      </c>
      <c r="I216" s="203">
        <v>866</v>
      </c>
      <c r="J216" s="204" t="s">
        <v>680</v>
      </c>
      <c r="K216" s="174">
        <f t="shared" si="61"/>
        <v>156</v>
      </c>
      <c r="L216" s="175">
        <f t="shared" si="62"/>
        <v>0.21971830985915494</v>
      </c>
      <c r="M216" s="170" t="s">
        <v>595</v>
      </c>
      <c r="N216" s="176">
        <v>43553</v>
      </c>
      <c r="O216" s="1"/>
      <c r="P216" s="1"/>
      <c r="Q216" s="1"/>
      <c r="R216" s="6" t="s">
        <v>783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125</v>
      </c>
      <c r="B217" s="199">
        <v>43522</v>
      </c>
      <c r="C217" s="199"/>
      <c r="D217" s="200" t="s">
        <v>174</v>
      </c>
      <c r="E217" s="201" t="s">
        <v>592</v>
      </c>
      <c r="F217" s="201">
        <v>337.25</v>
      </c>
      <c r="G217" s="201"/>
      <c r="H217" s="201">
        <v>398.5</v>
      </c>
      <c r="I217" s="203">
        <v>411</v>
      </c>
      <c r="J217" s="173" t="s">
        <v>784</v>
      </c>
      <c r="K217" s="174">
        <f t="shared" si="61"/>
        <v>61.25</v>
      </c>
      <c r="L217" s="175">
        <f t="shared" si="62"/>
        <v>0.1816160118606375</v>
      </c>
      <c r="M217" s="170" t="s">
        <v>595</v>
      </c>
      <c r="N217" s="176">
        <v>43760</v>
      </c>
      <c r="O217" s="1"/>
      <c r="P217" s="1"/>
      <c r="Q217" s="1"/>
      <c r="R217" s="6" t="s">
        <v>783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1">
        <v>126</v>
      </c>
      <c r="B218" s="212">
        <v>43559</v>
      </c>
      <c r="C218" s="212"/>
      <c r="D218" s="213" t="s">
        <v>785</v>
      </c>
      <c r="E218" s="214" t="s">
        <v>592</v>
      </c>
      <c r="F218" s="214">
        <v>130</v>
      </c>
      <c r="G218" s="214"/>
      <c r="H218" s="214">
        <v>65</v>
      </c>
      <c r="I218" s="215">
        <v>158</v>
      </c>
      <c r="J218" s="183" t="s">
        <v>786</v>
      </c>
      <c r="K218" s="184">
        <f t="shared" si="61"/>
        <v>-65</v>
      </c>
      <c r="L218" s="185">
        <f t="shared" si="62"/>
        <v>-0.5</v>
      </c>
      <c r="M218" s="181" t="s">
        <v>605</v>
      </c>
      <c r="N218" s="178">
        <v>43726</v>
      </c>
      <c r="O218" s="1"/>
      <c r="P218" s="1"/>
      <c r="Q218" s="1"/>
      <c r="R218" s="6" t="s">
        <v>787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127</v>
      </c>
      <c r="B219" s="199">
        <v>43017</v>
      </c>
      <c r="C219" s="199"/>
      <c r="D219" s="200" t="s">
        <v>210</v>
      </c>
      <c r="E219" s="201" t="s">
        <v>592</v>
      </c>
      <c r="F219" s="201">
        <v>141.5</v>
      </c>
      <c r="G219" s="201"/>
      <c r="H219" s="201">
        <v>183.5</v>
      </c>
      <c r="I219" s="203">
        <v>210</v>
      </c>
      <c r="J219" s="173" t="s">
        <v>781</v>
      </c>
      <c r="K219" s="174">
        <f t="shared" si="61"/>
        <v>42</v>
      </c>
      <c r="L219" s="175">
        <f t="shared" si="62"/>
        <v>0.29681978798586572</v>
      </c>
      <c r="M219" s="170" t="s">
        <v>595</v>
      </c>
      <c r="N219" s="176">
        <v>43042</v>
      </c>
      <c r="O219" s="1"/>
      <c r="P219" s="1"/>
      <c r="Q219" s="1"/>
      <c r="R219" s="6" t="s">
        <v>787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1">
        <v>128</v>
      </c>
      <c r="B220" s="212">
        <v>43074</v>
      </c>
      <c r="C220" s="212"/>
      <c r="D220" s="213" t="s">
        <v>788</v>
      </c>
      <c r="E220" s="214" t="s">
        <v>592</v>
      </c>
      <c r="F220" s="209">
        <v>172</v>
      </c>
      <c r="G220" s="214"/>
      <c r="H220" s="214">
        <v>155.25</v>
      </c>
      <c r="I220" s="215">
        <v>230</v>
      </c>
      <c r="J220" s="183" t="s">
        <v>789</v>
      </c>
      <c r="K220" s="184">
        <f t="shared" si="61"/>
        <v>-16.75</v>
      </c>
      <c r="L220" s="185">
        <f t="shared" si="62"/>
        <v>-9.7383720930232565E-2</v>
      </c>
      <c r="M220" s="181" t="s">
        <v>605</v>
      </c>
      <c r="N220" s="178">
        <v>43787</v>
      </c>
      <c r="O220" s="1"/>
      <c r="P220" s="1"/>
      <c r="Q220" s="1"/>
      <c r="R220" s="6" t="s">
        <v>787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129</v>
      </c>
      <c r="B221" s="199">
        <v>43398</v>
      </c>
      <c r="C221" s="199"/>
      <c r="D221" s="200" t="s">
        <v>120</v>
      </c>
      <c r="E221" s="201" t="s">
        <v>592</v>
      </c>
      <c r="F221" s="201">
        <v>698.5</v>
      </c>
      <c r="G221" s="201"/>
      <c r="H221" s="201">
        <v>890</v>
      </c>
      <c r="I221" s="203">
        <v>890</v>
      </c>
      <c r="J221" s="173" t="s">
        <v>790</v>
      </c>
      <c r="K221" s="174">
        <f t="shared" si="61"/>
        <v>191.5</v>
      </c>
      <c r="L221" s="175">
        <f t="shared" si="62"/>
        <v>0.27415891195418757</v>
      </c>
      <c r="M221" s="170" t="s">
        <v>595</v>
      </c>
      <c r="N221" s="176">
        <v>44328</v>
      </c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130</v>
      </c>
      <c r="B222" s="199">
        <v>42877</v>
      </c>
      <c r="C222" s="199"/>
      <c r="D222" s="200" t="s">
        <v>791</v>
      </c>
      <c r="E222" s="201" t="s">
        <v>592</v>
      </c>
      <c r="F222" s="201">
        <v>127.6</v>
      </c>
      <c r="G222" s="201"/>
      <c r="H222" s="201">
        <v>138</v>
      </c>
      <c r="I222" s="203">
        <v>190</v>
      </c>
      <c r="J222" s="173" t="s">
        <v>792</v>
      </c>
      <c r="K222" s="174">
        <f t="shared" si="61"/>
        <v>10.400000000000006</v>
      </c>
      <c r="L222" s="175">
        <f t="shared" si="62"/>
        <v>8.1504702194357417E-2</v>
      </c>
      <c r="M222" s="170" t="s">
        <v>595</v>
      </c>
      <c r="N222" s="176">
        <v>43774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131</v>
      </c>
      <c r="B223" s="199">
        <v>43158</v>
      </c>
      <c r="C223" s="199"/>
      <c r="D223" s="200" t="s">
        <v>793</v>
      </c>
      <c r="E223" s="201" t="s">
        <v>592</v>
      </c>
      <c r="F223" s="201">
        <v>317</v>
      </c>
      <c r="G223" s="201"/>
      <c r="H223" s="201">
        <v>382.5</v>
      </c>
      <c r="I223" s="203">
        <v>398</v>
      </c>
      <c r="J223" s="173" t="s">
        <v>794</v>
      </c>
      <c r="K223" s="174">
        <f t="shared" si="61"/>
        <v>65.5</v>
      </c>
      <c r="L223" s="175">
        <f t="shared" si="62"/>
        <v>0.20662460567823343</v>
      </c>
      <c r="M223" s="170" t="s">
        <v>595</v>
      </c>
      <c r="N223" s="176">
        <v>44238</v>
      </c>
      <c r="O223" s="1"/>
      <c r="P223" s="1"/>
      <c r="Q223" s="1"/>
      <c r="R223" s="6" t="s">
        <v>787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1">
        <v>132</v>
      </c>
      <c r="B224" s="212">
        <v>43164</v>
      </c>
      <c r="C224" s="212"/>
      <c r="D224" s="213" t="s">
        <v>166</v>
      </c>
      <c r="E224" s="214" t="s">
        <v>592</v>
      </c>
      <c r="F224" s="209">
        <f>510-14.4</f>
        <v>495.6</v>
      </c>
      <c r="G224" s="214"/>
      <c r="H224" s="214">
        <v>350</v>
      </c>
      <c r="I224" s="215">
        <v>672</v>
      </c>
      <c r="J224" s="183" t="s">
        <v>795</v>
      </c>
      <c r="K224" s="184">
        <f t="shared" si="61"/>
        <v>-145.60000000000002</v>
      </c>
      <c r="L224" s="185">
        <f t="shared" si="62"/>
        <v>-0.29378531073446329</v>
      </c>
      <c r="M224" s="181" t="s">
        <v>605</v>
      </c>
      <c r="N224" s="178">
        <v>43887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1">
        <v>133</v>
      </c>
      <c r="B225" s="212">
        <v>43237</v>
      </c>
      <c r="C225" s="212"/>
      <c r="D225" s="213" t="s">
        <v>796</v>
      </c>
      <c r="E225" s="214" t="s">
        <v>592</v>
      </c>
      <c r="F225" s="209">
        <v>230.3</v>
      </c>
      <c r="G225" s="214"/>
      <c r="H225" s="214">
        <v>102.5</v>
      </c>
      <c r="I225" s="215">
        <v>348</v>
      </c>
      <c r="J225" s="183" t="s">
        <v>797</v>
      </c>
      <c r="K225" s="184">
        <f t="shared" si="61"/>
        <v>-127.80000000000001</v>
      </c>
      <c r="L225" s="185">
        <f t="shared" si="62"/>
        <v>-0.55492835432045162</v>
      </c>
      <c r="M225" s="181" t="s">
        <v>605</v>
      </c>
      <c r="N225" s="178">
        <v>43896</v>
      </c>
      <c r="O225" s="1"/>
      <c r="P225" s="1"/>
      <c r="Q225" s="1"/>
      <c r="R225" s="6" t="s">
        <v>783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134</v>
      </c>
      <c r="B226" s="199">
        <v>43258</v>
      </c>
      <c r="C226" s="199"/>
      <c r="D226" s="200" t="s">
        <v>445</v>
      </c>
      <c r="E226" s="201" t="s">
        <v>592</v>
      </c>
      <c r="F226" s="201">
        <f>342.5-5.1</f>
        <v>337.4</v>
      </c>
      <c r="G226" s="201"/>
      <c r="H226" s="201">
        <v>412.5</v>
      </c>
      <c r="I226" s="203">
        <v>439</v>
      </c>
      <c r="J226" s="173" t="s">
        <v>798</v>
      </c>
      <c r="K226" s="174">
        <f t="shared" si="61"/>
        <v>75.100000000000023</v>
      </c>
      <c r="L226" s="175">
        <f t="shared" si="62"/>
        <v>0.22258446947243635</v>
      </c>
      <c r="M226" s="170" t="s">
        <v>595</v>
      </c>
      <c r="N226" s="176">
        <v>44230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135</v>
      </c>
      <c r="B227" s="191">
        <v>43285</v>
      </c>
      <c r="C227" s="191"/>
      <c r="D227" s="192" t="s">
        <v>58</v>
      </c>
      <c r="E227" s="193" t="s">
        <v>592</v>
      </c>
      <c r="F227" s="193">
        <f>127.5-5.53</f>
        <v>121.97</v>
      </c>
      <c r="G227" s="194"/>
      <c r="H227" s="194">
        <v>122.5</v>
      </c>
      <c r="I227" s="194">
        <v>170</v>
      </c>
      <c r="J227" s="195" t="s">
        <v>799</v>
      </c>
      <c r="K227" s="196">
        <f t="shared" si="61"/>
        <v>0.53000000000000114</v>
      </c>
      <c r="L227" s="197">
        <f t="shared" si="62"/>
        <v>4.3453308190538747E-3</v>
      </c>
      <c r="M227" s="193" t="s">
        <v>613</v>
      </c>
      <c r="N227" s="191">
        <v>44431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1">
        <v>136</v>
      </c>
      <c r="B228" s="212">
        <v>43294</v>
      </c>
      <c r="C228" s="212"/>
      <c r="D228" s="213" t="s">
        <v>800</v>
      </c>
      <c r="E228" s="214" t="s">
        <v>592</v>
      </c>
      <c r="F228" s="209">
        <v>46.5</v>
      </c>
      <c r="G228" s="214"/>
      <c r="H228" s="214">
        <v>17</v>
      </c>
      <c r="I228" s="215">
        <v>59</v>
      </c>
      <c r="J228" s="183" t="s">
        <v>801</v>
      </c>
      <c r="K228" s="184">
        <f t="shared" si="61"/>
        <v>-29.5</v>
      </c>
      <c r="L228" s="185">
        <f t="shared" si="62"/>
        <v>-0.63440860215053763</v>
      </c>
      <c r="M228" s="181" t="s">
        <v>605</v>
      </c>
      <c r="N228" s="178">
        <v>43887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137</v>
      </c>
      <c r="B229" s="199">
        <v>43396</v>
      </c>
      <c r="C229" s="199"/>
      <c r="D229" s="200" t="s">
        <v>428</v>
      </c>
      <c r="E229" s="201" t="s">
        <v>592</v>
      </c>
      <c r="F229" s="201">
        <v>156.5</v>
      </c>
      <c r="G229" s="201"/>
      <c r="H229" s="201">
        <v>207.5</v>
      </c>
      <c r="I229" s="203">
        <v>191</v>
      </c>
      <c r="J229" s="173" t="s">
        <v>680</v>
      </c>
      <c r="K229" s="174">
        <f t="shared" si="61"/>
        <v>51</v>
      </c>
      <c r="L229" s="175">
        <f t="shared" si="62"/>
        <v>0.32587859424920129</v>
      </c>
      <c r="M229" s="170" t="s">
        <v>595</v>
      </c>
      <c r="N229" s="176">
        <v>44369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138</v>
      </c>
      <c r="B230" s="199">
        <v>43439</v>
      </c>
      <c r="C230" s="199"/>
      <c r="D230" s="200" t="s">
        <v>347</v>
      </c>
      <c r="E230" s="201" t="s">
        <v>592</v>
      </c>
      <c r="F230" s="201">
        <v>259.5</v>
      </c>
      <c r="G230" s="201"/>
      <c r="H230" s="201">
        <v>320</v>
      </c>
      <c r="I230" s="203">
        <v>320</v>
      </c>
      <c r="J230" s="173" t="s">
        <v>680</v>
      </c>
      <c r="K230" s="174">
        <f t="shared" si="61"/>
        <v>60.5</v>
      </c>
      <c r="L230" s="175">
        <f t="shared" si="62"/>
        <v>0.23314065510597304</v>
      </c>
      <c r="M230" s="170" t="s">
        <v>595</v>
      </c>
      <c r="N230" s="176">
        <v>44323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1">
        <v>139</v>
      </c>
      <c r="B231" s="212">
        <v>43439</v>
      </c>
      <c r="C231" s="212"/>
      <c r="D231" s="213" t="s">
        <v>802</v>
      </c>
      <c r="E231" s="214" t="s">
        <v>592</v>
      </c>
      <c r="F231" s="214">
        <v>715</v>
      </c>
      <c r="G231" s="214"/>
      <c r="H231" s="214">
        <v>445</v>
      </c>
      <c r="I231" s="215">
        <v>840</v>
      </c>
      <c r="J231" s="183" t="s">
        <v>803</v>
      </c>
      <c r="K231" s="184">
        <f t="shared" si="61"/>
        <v>-270</v>
      </c>
      <c r="L231" s="185">
        <f t="shared" si="62"/>
        <v>-0.3776223776223776</v>
      </c>
      <c r="M231" s="181" t="s">
        <v>605</v>
      </c>
      <c r="N231" s="178">
        <v>43800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140</v>
      </c>
      <c r="B232" s="199">
        <v>43469</v>
      </c>
      <c r="C232" s="199"/>
      <c r="D232" s="200" t="s">
        <v>180</v>
      </c>
      <c r="E232" s="201" t="s">
        <v>592</v>
      </c>
      <c r="F232" s="201">
        <v>875</v>
      </c>
      <c r="G232" s="201"/>
      <c r="H232" s="201">
        <v>1165</v>
      </c>
      <c r="I232" s="203">
        <v>1185</v>
      </c>
      <c r="J232" s="173" t="s">
        <v>804</v>
      </c>
      <c r="K232" s="174">
        <f t="shared" si="61"/>
        <v>290</v>
      </c>
      <c r="L232" s="175">
        <f t="shared" si="62"/>
        <v>0.33142857142857141</v>
      </c>
      <c r="M232" s="170" t="s">
        <v>595</v>
      </c>
      <c r="N232" s="176">
        <v>43847</v>
      </c>
      <c r="O232" s="1"/>
      <c r="P232" s="1"/>
      <c r="Q232" s="1"/>
      <c r="R232" s="6" t="s">
        <v>783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141</v>
      </c>
      <c r="B233" s="199">
        <v>43559</v>
      </c>
      <c r="C233" s="199"/>
      <c r="D233" s="200" t="s">
        <v>365</v>
      </c>
      <c r="E233" s="201" t="s">
        <v>592</v>
      </c>
      <c r="F233" s="201">
        <f>387-14.63</f>
        <v>372.37</v>
      </c>
      <c r="G233" s="201"/>
      <c r="H233" s="201">
        <v>490</v>
      </c>
      <c r="I233" s="203">
        <v>490</v>
      </c>
      <c r="J233" s="173" t="s">
        <v>680</v>
      </c>
      <c r="K233" s="174">
        <f t="shared" si="61"/>
        <v>117.63</v>
      </c>
      <c r="L233" s="175">
        <f t="shared" si="62"/>
        <v>0.31589548030185027</v>
      </c>
      <c r="M233" s="170" t="s">
        <v>595</v>
      </c>
      <c r="N233" s="176">
        <v>43850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1">
        <v>142</v>
      </c>
      <c r="B234" s="212">
        <v>43578</v>
      </c>
      <c r="C234" s="212"/>
      <c r="D234" s="213" t="s">
        <v>805</v>
      </c>
      <c r="E234" s="214" t="s">
        <v>604</v>
      </c>
      <c r="F234" s="214">
        <v>220</v>
      </c>
      <c r="G234" s="214"/>
      <c r="H234" s="214">
        <v>127.5</v>
      </c>
      <c r="I234" s="215">
        <v>284</v>
      </c>
      <c r="J234" s="183" t="s">
        <v>806</v>
      </c>
      <c r="K234" s="184">
        <f t="shared" si="61"/>
        <v>-92.5</v>
      </c>
      <c r="L234" s="185">
        <f t="shared" si="62"/>
        <v>-0.42045454545454547</v>
      </c>
      <c r="M234" s="181" t="s">
        <v>605</v>
      </c>
      <c r="N234" s="178">
        <v>43896</v>
      </c>
      <c r="O234" s="1"/>
      <c r="P234" s="1"/>
      <c r="Q234" s="1"/>
      <c r="R234" s="6" t="s">
        <v>783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143</v>
      </c>
      <c r="B235" s="199">
        <v>43622</v>
      </c>
      <c r="C235" s="199"/>
      <c r="D235" s="200" t="s">
        <v>490</v>
      </c>
      <c r="E235" s="201" t="s">
        <v>604</v>
      </c>
      <c r="F235" s="201">
        <v>332.8</v>
      </c>
      <c r="G235" s="201"/>
      <c r="H235" s="201">
        <v>405</v>
      </c>
      <c r="I235" s="203">
        <v>419</v>
      </c>
      <c r="J235" s="173" t="s">
        <v>807</v>
      </c>
      <c r="K235" s="174">
        <f t="shared" si="61"/>
        <v>72.199999999999989</v>
      </c>
      <c r="L235" s="175">
        <f t="shared" si="62"/>
        <v>0.21694711538461534</v>
      </c>
      <c r="M235" s="170" t="s">
        <v>595</v>
      </c>
      <c r="N235" s="176">
        <v>43860</v>
      </c>
      <c r="O235" s="1"/>
      <c r="P235" s="1"/>
      <c r="Q235" s="1"/>
      <c r="R235" s="6" t="s">
        <v>787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144</v>
      </c>
      <c r="B236" s="191">
        <v>43641</v>
      </c>
      <c r="C236" s="191"/>
      <c r="D236" s="192" t="s">
        <v>172</v>
      </c>
      <c r="E236" s="193" t="s">
        <v>592</v>
      </c>
      <c r="F236" s="193">
        <v>386</v>
      </c>
      <c r="G236" s="194"/>
      <c r="H236" s="194">
        <v>395</v>
      </c>
      <c r="I236" s="194">
        <v>452</v>
      </c>
      <c r="J236" s="195" t="s">
        <v>808</v>
      </c>
      <c r="K236" s="196">
        <f t="shared" si="61"/>
        <v>9</v>
      </c>
      <c r="L236" s="197">
        <f t="shared" si="62"/>
        <v>2.3316062176165803E-2</v>
      </c>
      <c r="M236" s="193" t="s">
        <v>613</v>
      </c>
      <c r="N236" s="191">
        <v>43868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2">
        <v>145</v>
      </c>
      <c r="B237" s="191">
        <v>43707</v>
      </c>
      <c r="C237" s="191"/>
      <c r="D237" s="192" t="s">
        <v>146</v>
      </c>
      <c r="E237" s="193" t="s">
        <v>592</v>
      </c>
      <c r="F237" s="193">
        <v>137.5</v>
      </c>
      <c r="G237" s="194"/>
      <c r="H237" s="194">
        <v>138.5</v>
      </c>
      <c r="I237" s="194">
        <v>190</v>
      </c>
      <c r="J237" s="195" t="s">
        <v>809</v>
      </c>
      <c r="K237" s="196">
        <f t="shared" si="61"/>
        <v>1</v>
      </c>
      <c r="L237" s="197">
        <f t="shared" si="62"/>
        <v>7.2727272727272727E-3</v>
      </c>
      <c r="M237" s="193" t="s">
        <v>613</v>
      </c>
      <c r="N237" s="191">
        <v>44432</v>
      </c>
      <c r="O237" s="1"/>
      <c r="P237" s="1"/>
      <c r="Q237" s="1"/>
      <c r="R237" s="6" t="s">
        <v>783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146</v>
      </c>
      <c r="B238" s="199">
        <v>43731</v>
      </c>
      <c r="C238" s="199"/>
      <c r="D238" s="200" t="s">
        <v>438</v>
      </c>
      <c r="E238" s="201" t="s">
        <v>592</v>
      </c>
      <c r="F238" s="201">
        <v>235</v>
      </c>
      <c r="G238" s="201"/>
      <c r="H238" s="201">
        <v>295</v>
      </c>
      <c r="I238" s="203">
        <v>296</v>
      </c>
      <c r="J238" s="173" t="s">
        <v>810</v>
      </c>
      <c r="K238" s="174">
        <f t="shared" si="61"/>
        <v>60</v>
      </c>
      <c r="L238" s="175">
        <f t="shared" si="62"/>
        <v>0.25531914893617019</v>
      </c>
      <c r="M238" s="170" t="s">
        <v>595</v>
      </c>
      <c r="N238" s="176">
        <v>43844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147</v>
      </c>
      <c r="B239" s="199">
        <v>43752</v>
      </c>
      <c r="C239" s="199"/>
      <c r="D239" s="200" t="s">
        <v>811</v>
      </c>
      <c r="E239" s="201" t="s">
        <v>592</v>
      </c>
      <c r="F239" s="201">
        <v>277.5</v>
      </c>
      <c r="G239" s="201"/>
      <c r="H239" s="201">
        <v>333</v>
      </c>
      <c r="I239" s="203">
        <v>333</v>
      </c>
      <c r="J239" s="173" t="s">
        <v>812</v>
      </c>
      <c r="K239" s="174">
        <f t="shared" si="61"/>
        <v>55.5</v>
      </c>
      <c r="L239" s="175">
        <f t="shared" si="62"/>
        <v>0.2</v>
      </c>
      <c r="M239" s="170" t="s">
        <v>595</v>
      </c>
      <c r="N239" s="176">
        <v>43846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148</v>
      </c>
      <c r="B240" s="199">
        <v>43752</v>
      </c>
      <c r="C240" s="199"/>
      <c r="D240" s="200" t="s">
        <v>813</v>
      </c>
      <c r="E240" s="201" t="s">
        <v>592</v>
      </c>
      <c r="F240" s="201">
        <v>930</v>
      </c>
      <c r="G240" s="201"/>
      <c r="H240" s="201">
        <v>1165</v>
      </c>
      <c r="I240" s="203">
        <v>1200</v>
      </c>
      <c r="J240" s="173" t="s">
        <v>814</v>
      </c>
      <c r="K240" s="174">
        <f t="shared" si="61"/>
        <v>235</v>
      </c>
      <c r="L240" s="175">
        <f t="shared" si="62"/>
        <v>0.25268817204301075</v>
      </c>
      <c r="M240" s="170" t="s">
        <v>595</v>
      </c>
      <c r="N240" s="176">
        <v>43847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149</v>
      </c>
      <c r="B241" s="199">
        <v>43753</v>
      </c>
      <c r="C241" s="199"/>
      <c r="D241" s="200" t="s">
        <v>815</v>
      </c>
      <c r="E241" s="201" t="s">
        <v>592</v>
      </c>
      <c r="F241" s="171">
        <v>111</v>
      </c>
      <c r="G241" s="201"/>
      <c r="H241" s="201">
        <v>141</v>
      </c>
      <c r="I241" s="203">
        <v>141</v>
      </c>
      <c r="J241" s="173" t="s">
        <v>816</v>
      </c>
      <c r="K241" s="174">
        <f t="shared" si="61"/>
        <v>30</v>
      </c>
      <c r="L241" s="175">
        <f t="shared" si="62"/>
        <v>0.27027027027027029</v>
      </c>
      <c r="M241" s="170" t="s">
        <v>595</v>
      </c>
      <c r="N241" s="176">
        <v>44328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150</v>
      </c>
      <c r="B242" s="199">
        <v>43753</v>
      </c>
      <c r="C242" s="199"/>
      <c r="D242" s="200" t="s">
        <v>817</v>
      </c>
      <c r="E242" s="201" t="s">
        <v>592</v>
      </c>
      <c r="F242" s="171">
        <v>296</v>
      </c>
      <c r="G242" s="201"/>
      <c r="H242" s="201">
        <v>370</v>
      </c>
      <c r="I242" s="203">
        <v>370</v>
      </c>
      <c r="J242" s="173" t="s">
        <v>680</v>
      </c>
      <c r="K242" s="174">
        <f t="shared" si="61"/>
        <v>74</v>
      </c>
      <c r="L242" s="175">
        <f t="shared" si="62"/>
        <v>0.25</v>
      </c>
      <c r="M242" s="170" t="s">
        <v>595</v>
      </c>
      <c r="N242" s="176">
        <v>43853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151</v>
      </c>
      <c r="B243" s="199">
        <v>43754</v>
      </c>
      <c r="C243" s="199"/>
      <c r="D243" s="200" t="s">
        <v>818</v>
      </c>
      <c r="E243" s="201" t="s">
        <v>592</v>
      </c>
      <c r="F243" s="171">
        <v>300</v>
      </c>
      <c r="G243" s="201"/>
      <c r="H243" s="201">
        <v>382.5</v>
      </c>
      <c r="I243" s="203">
        <v>344</v>
      </c>
      <c r="J243" s="173" t="s">
        <v>819</v>
      </c>
      <c r="K243" s="174">
        <f t="shared" si="61"/>
        <v>82.5</v>
      </c>
      <c r="L243" s="175">
        <f t="shared" si="62"/>
        <v>0.27500000000000002</v>
      </c>
      <c r="M243" s="170" t="s">
        <v>595</v>
      </c>
      <c r="N243" s="176">
        <v>44238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152</v>
      </c>
      <c r="B244" s="199">
        <v>43832</v>
      </c>
      <c r="C244" s="199"/>
      <c r="D244" s="200" t="s">
        <v>820</v>
      </c>
      <c r="E244" s="201" t="s">
        <v>592</v>
      </c>
      <c r="F244" s="171">
        <v>495</v>
      </c>
      <c r="G244" s="201"/>
      <c r="H244" s="201">
        <v>595</v>
      </c>
      <c r="I244" s="203">
        <v>590</v>
      </c>
      <c r="J244" s="173" t="s">
        <v>616</v>
      </c>
      <c r="K244" s="174">
        <f t="shared" si="61"/>
        <v>100</v>
      </c>
      <c r="L244" s="175">
        <f t="shared" si="62"/>
        <v>0.20202020202020202</v>
      </c>
      <c r="M244" s="170" t="s">
        <v>595</v>
      </c>
      <c r="N244" s="176">
        <v>44589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153</v>
      </c>
      <c r="B245" s="199">
        <v>43966</v>
      </c>
      <c r="C245" s="199"/>
      <c r="D245" s="200" t="s">
        <v>76</v>
      </c>
      <c r="E245" s="201" t="s">
        <v>592</v>
      </c>
      <c r="F245" s="171">
        <v>67.5</v>
      </c>
      <c r="G245" s="201"/>
      <c r="H245" s="201">
        <v>86</v>
      </c>
      <c r="I245" s="203">
        <v>86</v>
      </c>
      <c r="J245" s="173" t="s">
        <v>821</v>
      </c>
      <c r="K245" s="174">
        <f t="shared" si="61"/>
        <v>18.5</v>
      </c>
      <c r="L245" s="175">
        <f t="shared" si="62"/>
        <v>0.27407407407407408</v>
      </c>
      <c r="M245" s="170" t="s">
        <v>595</v>
      </c>
      <c r="N245" s="176">
        <v>44008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154</v>
      </c>
      <c r="B246" s="199">
        <v>44035</v>
      </c>
      <c r="C246" s="199"/>
      <c r="D246" s="200" t="s">
        <v>489</v>
      </c>
      <c r="E246" s="201" t="s">
        <v>592</v>
      </c>
      <c r="F246" s="171">
        <v>231</v>
      </c>
      <c r="G246" s="201"/>
      <c r="H246" s="201">
        <v>281</v>
      </c>
      <c r="I246" s="203">
        <v>281</v>
      </c>
      <c r="J246" s="173" t="s">
        <v>680</v>
      </c>
      <c r="K246" s="174">
        <f t="shared" si="61"/>
        <v>50</v>
      </c>
      <c r="L246" s="175">
        <f t="shared" si="62"/>
        <v>0.21645021645021645</v>
      </c>
      <c r="M246" s="170" t="s">
        <v>595</v>
      </c>
      <c r="N246" s="176">
        <v>44358</v>
      </c>
      <c r="O246" s="1"/>
      <c r="P246" s="1"/>
      <c r="Q246" s="1"/>
      <c r="R246" s="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155</v>
      </c>
      <c r="B247" s="199">
        <v>44092</v>
      </c>
      <c r="C247" s="199"/>
      <c r="D247" s="200" t="s">
        <v>144</v>
      </c>
      <c r="E247" s="201" t="s">
        <v>592</v>
      </c>
      <c r="F247" s="201">
        <v>206</v>
      </c>
      <c r="G247" s="201"/>
      <c r="H247" s="201">
        <v>248</v>
      </c>
      <c r="I247" s="203">
        <v>248</v>
      </c>
      <c r="J247" s="173" t="s">
        <v>680</v>
      </c>
      <c r="K247" s="174">
        <f t="shared" si="61"/>
        <v>42</v>
      </c>
      <c r="L247" s="175">
        <f t="shared" si="62"/>
        <v>0.20388349514563106</v>
      </c>
      <c r="M247" s="170" t="s">
        <v>595</v>
      </c>
      <c r="N247" s="176">
        <v>44214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156</v>
      </c>
      <c r="B248" s="199">
        <v>44140</v>
      </c>
      <c r="C248" s="199"/>
      <c r="D248" s="200" t="s">
        <v>144</v>
      </c>
      <c r="E248" s="201" t="s">
        <v>592</v>
      </c>
      <c r="F248" s="201">
        <v>182.5</v>
      </c>
      <c r="G248" s="201"/>
      <c r="H248" s="201">
        <v>248</v>
      </c>
      <c r="I248" s="203">
        <v>248</v>
      </c>
      <c r="J248" s="173" t="s">
        <v>680</v>
      </c>
      <c r="K248" s="174">
        <f t="shared" si="61"/>
        <v>65.5</v>
      </c>
      <c r="L248" s="175">
        <f t="shared" si="62"/>
        <v>0.35890410958904112</v>
      </c>
      <c r="M248" s="170" t="s">
        <v>595</v>
      </c>
      <c r="N248" s="176">
        <v>44214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157</v>
      </c>
      <c r="B249" s="199">
        <v>44140</v>
      </c>
      <c r="C249" s="199"/>
      <c r="D249" s="200" t="s">
        <v>347</v>
      </c>
      <c r="E249" s="201" t="s">
        <v>592</v>
      </c>
      <c r="F249" s="201">
        <v>247.5</v>
      </c>
      <c r="G249" s="201"/>
      <c r="H249" s="201">
        <v>320</v>
      </c>
      <c r="I249" s="203">
        <v>320</v>
      </c>
      <c r="J249" s="173" t="s">
        <v>680</v>
      </c>
      <c r="K249" s="174">
        <f t="shared" si="61"/>
        <v>72.5</v>
      </c>
      <c r="L249" s="175">
        <f t="shared" si="62"/>
        <v>0.29292929292929293</v>
      </c>
      <c r="M249" s="170" t="s">
        <v>595</v>
      </c>
      <c r="N249" s="176">
        <v>44323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158</v>
      </c>
      <c r="B250" s="199">
        <v>44140</v>
      </c>
      <c r="C250" s="199"/>
      <c r="D250" s="200" t="s">
        <v>203</v>
      </c>
      <c r="E250" s="201" t="s">
        <v>592</v>
      </c>
      <c r="F250" s="171">
        <v>925</v>
      </c>
      <c r="G250" s="201"/>
      <c r="H250" s="201">
        <v>1095</v>
      </c>
      <c r="I250" s="203">
        <v>1093</v>
      </c>
      <c r="J250" s="173" t="s">
        <v>822</v>
      </c>
      <c r="K250" s="174">
        <f t="shared" si="61"/>
        <v>170</v>
      </c>
      <c r="L250" s="175">
        <f t="shared" si="62"/>
        <v>0.18378378378378379</v>
      </c>
      <c r="M250" s="170" t="s">
        <v>595</v>
      </c>
      <c r="N250" s="176">
        <v>44201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159</v>
      </c>
      <c r="B251" s="199">
        <v>44140</v>
      </c>
      <c r="C251" s="199"/>
      <c r="D251" s="200" t="s">
        <v>365</v>
      </c>
      <c r="E251" s="201" t="s">
        <v>592</v>
      </c>
      <c r="F251" s="171">
        <v>332.5</v>
      </c>
      <c r="G251" s="201"/>
      <c r="H251" s="201">
        <v>393</v>
      </c>
      <c r="I251" s="203">
        <v>406</v>
      </c>
      <c r="J251" s="173" t="s">
        <v>823</v>
      </c>
      <c r="K251" s="174">
        <f t="shared" si="61"/>
        <v>60.5</v>
      </c>
      <c r="L251" s="175">
        <f t="shared" si="62"/>
        <v>0.18195488721804512</v>
      </c>
      <c r="M251" s="170" t="s">
        <v>595</v>
      </c>
      <c r="N251" s="176">
        <v>44256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160</v>
      </c>
      <c r="B252" s="199">
        <v>44141</v>
      </c>
      <c r="C252" s="199"/>
      <c r="D252" s="200" t="s">
        <v>489</v>
      </c>
      <c r="E252" s="201" t="s">
        <v>592</v>
      </c>
      <c r="F252" s="171">
        <v>231</v>
      </c>
      <c r="G252" s="201"/>
      <c r="H252" s="201">
        <v>281</v>
      </c>
      <c r="I252" s="203">
        <v>281</v>
      </c>
      <c r="J252" s="173" t="s">
        <v>680</v>
      </c>
      <c r="K252" s="174">
        <f t="shared" si="61"/>
        <v>50</v>
      </c>
      <c r="L252" s="175">
        <f t="shared" si="62"/>
        <v>0.21645021645021645</v>
      </c>
      <c r="M252" s="170" t="s">
        <v>595</v>
      </c>
      <c r="N252" s="176">
        <v>44358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161</v>
      </c>
      <c r="B253" s="199">
        <v>44187</v>
      </c>
      <c r="C253" s="199"/>
      <c r="D253" s="200" t="s">
        <v>824</v>
      </c>
      <c r="E253" s="201" t="s">
        <v>592</v>
      </c>
      <c r="F253" s="171">
        <v>190</v>
      </c>
      <c r="G253" s="201"/>
      <c r="H253" s="201">
        <v>239</v>
      </c>
      <c r="I253" s="203">
        <v>239</v>
      </c>
      <c r="J253" s="173" t="s">
        <v>825</v>
      </c>
      <c r="K253" s="174">
        <f t="shared" si="61"/>
        <v>49</v>
      </c>
      <c r="L253" s="175">
        <f t="shared" si="62"/>
        <v>0.25789473684210529</v>
      </c>
      <c r="M253" s="170" t="s">
        <v>595</v>
      </c>
      <c r="N253" s="176">
        <v>44844</v>
      </c>
      <c r="O253" s="1"/>
      <c r="P253" s="1"/>
      <c r="Q253" s="1"/>
      <c r="R253" s="6" t="s">
        <v>787</v>
      </c>
    </row>
    <row r="254" spans="1:26" ht="12.75" customHeight="1">
      <c r="A254" s="198">
        <v>162</v>
      </c>
      <c r="B254" s="199">
        <v>44258</v>
      </c>
      <c r="C254" s="199"/>
      <c r="D254" s="200" t="s">
        <v>820</v>
      </c>
      <c r="E254" s="201" t="s">
        <v>592</v>
      </c>
      <c r="F254" s="171">
        <v>495</v>
      </c>
      <c r="G254" s="201"/>
      <c r="H254" s="201">
        <v>595</v>
      </c>
      <c r="I254" s="203">
        <v>590</v>
      </c>
      <c r="J254" s="173" t="s">
        <v>616</v>
      </c>
      <c r="K254" s="174">
        <f t="shared" si="61"/>
        <v>100</v>
      </c>
      <c r="L254" s="175">
        <f t="shared" si="62"/>
        <v>0.20202020202020202</v>
      </c>
      <c r="M254" s="170" t="s">
        <v>595</v>
      </c>
      <c r="N254" s="176">
        <v>44589</v>
      </c>
      <c r="O254" s="1"/>
      <c r="P254" s="1"/>
      <c r="R254" s="6" t="s">
        <v>787</v>
      </c>
    </row>
    <row r="255" spans="1:26" ht="12.75" customHeight="1">
      <c r="A255" s="198">
        <v>163</v>
      </c>
      <c r="B255" s="199">
        <v>44274</v>
      </c>
      <c r="C255" s="199"/>
      <c r="D255" s="200" t="s">
        <v>365</v>
      </c>
      <c r="E255" s="201" t="s">
        <v>592</v>
      </c>
      <c r="F255" s="171">
        <v>355</v>
      </c>
      <c r="G255" s="201"/>
      <c r="H255" s="201">
        <v>422.5</v>
      </c>
      <c r="I255" s="203">
        <v>420</v>
      </c>
      <c r="J255" s="173" t="s">
        <v>826</v>
      </c>
      <c r="K255" s="174">
        <f t="shared" si="61"/>
        <v>67.5</v>
      </c>
      <c r="L255" s="175">
        <f t="shared" si="62"/>
        <v>0.19014084507042253</v>
      </c>
      <c r="M255" s="170" t="s">
        <v>595</v>
      </c>
      <c r="N255" s="176">
        <v>44361</v>
      </c>
      <c r="O255" s="1"/>
      <c r="R255" s="21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164</v>
      </c>
      <c r="B256" s="199">
        <v>44295</v>
      </c>
      <c r="C256" s="199"/>
      <c r="D256" s="200" t="s">
        <v>327</v>
      </c>
      <c r="E256" s="201" t="s">
        <v>592</v>
      </c>
      <c r="F256" s="171">
        <v>555</v>
      </c>
      <c r="G256" s="201"/>
      <c r="H256" s="201">
        <v>663</v>
      </c>
      <c r="I256" s="203">
        <v>663</v>
      </c>
      <c r="J256" s="173" t="s">
        <v>827</v>
      </c>
      <c r="K256" s="174">
        <f t="shared" si="61"/>
        <v>108</v>
      </c>
      <c r="L256" s="175">
        <f t="shared" si="62"/>
        <v>0.19459459459459461</v>
      </c>
      <c r="M256" s="170" t="s">
        <v>595</v>
      </c>
      <c r="N256" s="176">
        <v>44321</v>
      </c>
      <c r="O256" s="1"/>
      <c r="P256" s="1"/>
      <c r="Q256" s="1"/>
      <c r="R256" s="216" t="s">
        <v>787</v>
      </c>
    </row>
    <row r="257" spans="1:18" ht="12.75" customHeight="1">
      <c r="A257" s="198">
        <v>165</v>
      </c>
      <c r="B257" s="199">
        <v>44308</v>
      </c>
      <c r="C257" s="199"/>
      <c r="D257" s="200" t="s">
        <v>791</v>
      </c>
      <c r="E257" s="201" t="s">
        <v>592</v>
      </c>
      <c r="F257" s="171">
        <v>126.5</v>
      </c>
      <c r="G257" s="201"/>
      <c r="H257" s="201">
        <v>155</v>
      </c>
      <c r="I257" s="203">
        <v>155</v>
      </c>
      <c r="J257" s="173" t="s">
        <v>680</v>
      </c>
      <c r="K257" s="174">
        <f t="shared" si="61"/>
        <v>28.5</v>
      </c>
      <c r="L257" s="175">
        <f t="shared" si="62"/>
        <v>0.22529644268774704</v>
      </c>
      <c r="M257" s="170" t="s">
        <v>595</v>
      </c>
      <c r="N257" s="176">
        <v>44362</v>
      </c>
      <c r="O257" s="1"/>
      <c r="R257" s="216" t="s">
        <v>787</v>
      </c>
    </row>
    <row r="258" spans="1:18" ht="12.75" customHeight="1">
      <c r="A258" s="177">
        <v>166</v>
      </c>
      <c r="B258" s="208">
        <v>44368</v>
      </c>
      <c r="C258" s="208"/>
      <c r="D258" s="179" t="s">
        <v>828</v>
      </c>
      <c r="E258" s="181" t="s">
        <v>592</v>
      </c>
      <c r="F258" s="209">
        <v>287.5</v>
      </c>
      <c r="G258" s="181"/>
      <c r="H258" s="181">
        <v>245</v>
      </c>
      <c r="I258" s="182">
        <v>344</v>
      </c>
      <c r="J258" s="183" t="s">
        <v>829</v>
      </c>
      <c r="K258" s="184">
        <f t="shared" si="61"/>
        <v>-42.5</v>
      </c>
      <c r="L258" s="185">
        <f t="shared" si="62"/>
        <v>-0.14782608695652175</v>
      </c>
      <c r="M258" s="181" t="s">
        <v>605</v>
      </c>
      <c r="N258" s="178">
        <v>44508</v>
      </c>
      <c r="O258" s="1"/>
      <c r="R258" s="216" t="s">
        <v>787</v>
      </c>
    </row>
    <row r="259" spans="1:18" ht="12.75" customHeight="1">
      <c r="A259" s="198">
        <v>167</v>
      </c>
      <c r="B259" s="199">
        <v>44368</v>
      </c>
      <c r="C259" s="199"/>
      <c r="D259" s="200" t="s">
        <v>489</v>
      </c>
      <c r="E259" s="201" t="s">
        <v>592</v>
      </c>
      <c r="F259" s="171">
        <v>241</v>
      </c>
      <c r="G259" s="201"/>
      <c r="H259" s="201">
        <v>298</v>
      </c>
      <c r="I259" s="203">
        <v>320</v>
      </c>
      <c r="J259" s="173" t="s">
        <v>680</v>
      </c>
      <c r="K259" s="174">
        <f t="shared" si="61"/>
        <v>57</v>
      </c>
      <c r="L259" s="175">
        <f t="shared" si="62"/>
        <v>0.23651452282157676</v>
      </c>
      <c r="M259" s="170" t="s">
        <v>595</v>
      </c>
      <c r="N259" s="176">
        <v>44802</v>
      </c>
      <c r="O259" s="41"/>
      <c r="R259" s="216" t="s">
        <v>787</v>
      </c>
    </row>
    <row r="260" spans="1:18" ht="12.75" customHeight="1">
      <c r="A260" s="198">
        <v>168</v>
      </c>
      <c r="B260" s="199">
        <v>44406</v>
      </c>
      <c r="C260" s="199"/>
      <c r="D260" s="200" t="s">
        <v>791</v>
      </c>
      <c r="E260" s="201" t="s">
        <v>592</v>
      </c>
      <c r="F260" s="171">
        <v>162.5</v>
      </c>
      <c r="G260" s="201"/>
      <c r="H260" s="201">
        <v>200</v>
      </c>
      <c r="I260" s="203">
        <v>200</v>
      </c>
      <c r="J260" s="173" t="s">
        <v>680</v>
      </c>
      <c r="K260" s="174">
        <f t="shared" si="61"/>
        <v>37.5</v>
      </c>
      <c r="L260" s="175">
        <f t="shared" si="62"/>
        <v>0.23076923076923078</v>
      </c>
      <c r="M260" s="170" t="s">
        <v>595</v>
      </c>
      <c r="N260" s="176">
        <v>44802</v>
      </c>
      <c r="O260" s="1"/>
      <c r="R260" s="216" t="s">
        <v>787</v>
      </c>
    </row>
    <row r="261" spans="1:18" ht="12.75" customHeight="1">
      <c r="A261" s="198">
        <v>169</v>
      </c>
      <c r="B261" s="199">
        <v>44462</v>
      </c>
      <c r="C261" s="199"/>
      <c r="D261" s="200" t="s">
        <v>446</v>
      </c>
      <c r="E261" s="201" t="s">
        <v>592</v>
      </c>
      <c r="F261" s="171">
        <v>1235</v>
      </c>
      <c r="G261" s="201"/>
      <c r="H261" s="201">
        <v>1505</v>
      </c>
      <c r="I261" s="203">
        <v>1500</v>
      </c>
      <c r="J261" s="173" t="s">
        <v>680</v>
      </c>
      <c r="K261" s="174">
        <f t="shared" si="61"/>
        <v>270</v>
      </c>
      <c r="L261" s="175">
        <f t="shared" si="62"/>
        <v>0.21862348178137653</v>
      </c>
      <c r="M261" s="170" t="s">
        <v>595</v>
      </c>
      <c r="N261" s="176">
        <v>44564</v>
      </c>
      <c r="O261" s="1"/>
      <c r="R261" s="216" t="s">
        <v>787</v>
      </c>
    </row>
    <row r="262" spans="1:18" ht="12.75" customHeight="1">
      <c r="A262" s="217">
        <v>170</v>
      </c>
      <c r="B262" s="218">
        <v>44480</v>
      </c>
      <c r="C262" s="218"/>
      <c r="D262" s="219" t="s">
        <v>830</v>
      </c>
      <c r="E262" s="220" t="s">
        <v>592</v>
      </c>
      <c r="F262" s="60">
        <v>58.75</v>
      </c>
      <c r="G262" s="220"/>
      <c r="H262" s="221"/>
      <c r="I262" s="56"/>
      <c r="J262" s="222" t="s">
        <v>593</v>
      </c>
      <c r="K262" s="217"/>
      <c r="L262" s="218"/>
      <c r="M262" s="218"/>
      <c r="N262" s="219"/>
      <c r="O262" s="41"/>
      <c r="R262" s="216" t="s">
        <v>787</v>
      </c>
    </row>
    <row r="263" spans="1:18" ht="12.75" customHeight="1">
      <c r="A263" s="223">
        <v>171</v>
      </c>
      <c r="B263" s="224">
        <v>44481</v>
      </c>
      <c r="C263" s="224"/>
      <c r="D263" s="225" t="s">
        <v>278</v>
      </c>
      <c r="E263" s="56" t="s">
        <v>592</v>
      </c>
      <c r="F263" s="226" t="s">
        <v>831</v>
      </c>
      <c r="G263" s="56"/>
      <c r="H263" s="56"/>
      <c r="I263" s="56">
        <v>380</v>
      </c>
      <c r="J263" s="227" t="s">
        <v>593</v>
      </c>
      <c r="K263" s="223"/>
      <c r="L263" s="224"/>
      <c r="M263" s="224"/>
      <c r="N263" s="225"/>
      <c r="O263" s="41"/>
      <c r="R263" s="216" t="s">
        <v>787</v>
      </c>
    </row>
    <row r="264" spans="1:18" ht="12.75" customHeight="1">
      <c r="A264" s="198">
        <v>172</v>
      </c>
      <c r="B264" s="199">
        <v>44481</v>
      </c>
      <c r="C264" s="199"/>
      <c r="D264" s="200" t="s">
        <v>832</v>
      </c>
      <c r="E264" s="201" t="s">
        <v>592</v>
      </c>
      <c r="F264" s="171">
        <v>45.5</v>
      </c>
      <c r="G264" s="201"/>
      <c r="H264" s="201">
        <v>56.5</v>
      </c>
      <c r="I264" s="203">
        <v>56</v>
      </c>
      <c r="J264" s="173" t="s">
        <v>680</v>
      </c>
      <c r="K264" s="174">
        <f t="shared" ref="K264:K265" si="63">H264-F264</f>
        <v>11</v>
      </c>
      <c r="L264" s="175">
        <f t="shared" ref="L264:L265" si="64">K264/F264</f>
        <v>0.24175824175824176</v>
      </c>
      <c r="M264" s="170" t="s">
        <v>595</v>
      </c>
      <c r="N264" s="176">
        <v>44881</v>
      </c>
      <c r="O264" s="41"/>
      <c r="R264" s="216"/>
    </row>
    <row r="265" spans="1:18" ht="12.75" customHeight="1">
      <c r="A265" s="198">
        <v>173</v>
      </c>
      <c r="B265" s="199">
        <v>44551</v>
      </c>
      <c r="C265" s="199"/>
      <c r="D265" s="200" t="s">
        <v>131</v>
      </c>
      <c r="E265" s="201" t="s">
        <v>592</v>
      </c>
      <c r="F265" s="171">
        <v>2300</v>
      </c>
      <c r="G265" s="201"/>
      <c r="H265" s="201">
        <f>(2820+2200)/2</f>
        <v>2510</v>
      </c>
      <c r="I265" s="203">
        <v>3000</v>
      </c>
      <c r="J265" s="173" t="s">
        <v>833</v>
      </c>
      <c r="K265" s="174">
        <f t="shared" si="63"/>
        <v>210</v>
      </c>
      <c r="L265" s="175">
        <f t="shared" si="64"/>
        <v>9.1304347826086957E-2</v>
      </c>
      <c r="M265" s="170" t="s">
        <v>595</v>
      </c>
      <c r="N265" s="176">
        <v>44649</v>
      </c>
      <c r="O265" s="1"/>
      <c r="R265" s="216"/>
    </row>
    <row r="266" spans="1:18" ht="12.75" customHeight="1">
      <c r="A266" s="198">
        <v>174</v>
      </c>
      <c r="B266" s="199">
        <v>44606</v>
      </c>
      <c r="C266" s="199"/>
      <c r="D266" s="200" t="s">
        <v>436</v>
      </c>
      <c r="E266" s="201" t="s">
        <v>592</v>
      </c>
      <c r="F266" s="171">
        <v>635</v>
      </c>
      <c r="G266" s="201"/>
      <c r="H266" s="201">
        <v>700</v>
      </c>
      <c r="I266" s="203">
        <v>764</v>
      </c>
      <c r="J266" s="173" t="s">
        <v>879</v>
      </c>
      <c r="K266" s="174">
        <f t="shared" ref="K266" si="65">H266-F266</f>
        <v>65</v>
      </c>
      <c r="L266" s="175">
        <f t="shared" ref="L266" si="66">K266/F266</f>
        <v>0.10236220472440945</v>
      </c>
      <c r="M266" s="170" t="s">
        <v>595</v>
      </c>
      <c r="N266" s="176">
        <v>45159</v>
      </c>
      <c r="O266" s="41"/>
      <c r="R266" s="216"/>
    </row>
    <row r="267" spans="1:18" ht="12.75" customHeight="1">
      <c r="A267" s="198">
        <v>175</v>
      </c>
      <c r="B267" s="199">
        <v>44613</v>
      </c>
      <c r="C267" s="199"/>
      <c r="D267" s="200" t="s">
        <v>446</v>
      </c>
      <c r="E267" s="201" t="s">
        <v>592</v>
      </c>
      <c r="F267" s="171">
        <v>1255</v>
      </c>
      <c r="G267" s="201"/>
      <c r="H267" s="201">
        <v>1515</v>
      </c>
      <c r="I267" s="203">
        <v>1510</v>
      </c>
      <c r="J267" s="173" t="s">
        <v>680</v>
      </c>
      <c r="K267" s="174">
        <f>H267-F267</f>
        <v>260</v>
      </c>
      <c r="L267" s="175">
        <f>K267/F267</f>
        <v>0.20717131474103587</v>
      </c>
      <c r="M267" s="170" t="s">
        <v>595</v>
      </c>
      <c r="N267" s="176">
        <v>44834</v>
      </c>
      <c r="O267" s="41"/>
      <c r="R267" s="216"/>
    </row>
    <row r="268" spans="1:18" ht="12.75" customHeight="1">
      <c r="A268">
        <v>176</v>
      </c>
      <c r="B268" s="224">
        <v>44670</v>
      </c>
      <c r="C268" s="224"/>
      <c r="D268" s="58" t="s">
        <v>552</v>
      </c>
      <c r="E268" s="228" t="s">
        <v>592</v>
      </c>
      <c r="F268" s="56" t="s">
        <v>834</v>
      </c>
      <c r="G268" s="56"/>
      <c r="H268" s="56"/>
      <c r="I268" s="56">
        <v>553</v>
      </c>
      <c r="J268" s="56" t="s">
        <v>593</v>
      </c>
      <c r="K268" s="56"/>
      <c r="L268" s="56"/>
      <c r="M268" s="56"/>
      <c r="N268" s="56"/>
      <c r="O268" s="41"/>
      <c r="R268" s="216"/>
    </row>
    <row r="269" spans="1:18" ht="12.75" customHeight="1">
      <c r="A269" s="198">
        <v>177</v>
      </c>
      <c r="B269" s="199">
        <v>44746</v>
      </c>
      <c r="C269" s="199"/>
      <c r="D269" s="200" t="s">
        <v>835</v>
      </c>
      <c r="E269" s="201" t="s">
        <v>592</v>
      </c>
      <c r="F269" s="171">
        <v>207.5</v>
      </c>
      <c r="G269" s="201"/>
      <c r="H269" s="201">
        <v>254</v>
      </c>
      <c r="I269" s="203">
        <v>254</v>
      </c>
      <c r="J269" s="173" t="s">
        <v>680</v>
      </c>
      <c r="K269" s="174">
        <f t="shared" ref="K269:K271" si="67">H269-F269</f>
        <v>46.5</v>
      </c>
      <c r="L269" s="175">
        <f t="shared" ref="L269:L271" si="68">K269/F269</f>
        <v>0.22409638554216868</v>
      </c>
      <c r="M269" s="170" t="s">
        <v>595</v>
      </c>
      <c r="N269" s="176">
        <v>44792</v>
      </c>
      <c r="O269" s="1"/>
      <c r="R269" s="216"/>
    </row>
    <row r="270" spans="1:18" ht="12.75" customHeight="1">
      <c r="A270" s="198">
        <v>178</v>
      </c>
      <c r="B270" s="199">
        <v>44775</v>
      </c>
      <c r="C270" s="199"/>
      <c r="D270" s="200" t="s">
        <v>491</v>
      </c>
      <c r="E270" s="201" t="s">
        <v>592</v>
      </c>
      <c r="F270" s="171">
        <v>31.25</v>
      </c>
      <c r="G270" s="201"/>
      <c r="H270" s="201">
        <v>38.75</v>
      </c>
      <c r="I270" s="203">
        <v>38</v>
      </c>
      <c r="J270" s="173" t="s">
        <v>680</v>
      </c>
      <c r="K270" s="174">
        <f t="shared" si="67"/>
        <v>7.5</v>
      </c>
      <c r="L270" s="175">
        <f t="shared" si="68"/>
        <v>0.24</v>
      </c>
      <c r="M270" s="170" t="s">
        <v>595</v>
      </c>
      <c r="N270" s="176">
        <v>44844</v>
      </c>
      <c r="O270" s="41"/>
      <c r="R270" s="60"/>
    </row>
    <row r="271" spans="1:18" ht="12.75" customHeight="1">
      <c r="A271" s="198">
        <v>179</v>
      </c>
      <c r="B271" s="199">
        <v>44841</v>
      </c>
      <c r="C271" s="199"/>
      <c r="D271" s="200" t="s">
        <v>836</v>
      </c>
      <c r="E271" s="201" t="s">
        <v>592</v>
      </c>
      <c r="F271" s="171">
        <v>665</v>
      </c>
      <c r="G271" s="201"/>
      <c r="H271" s="201">
        <v>807.5</v>
      </c>
      <c r="I271" s="203">
        <v>840</v>
      </c>
      <c r="J271" s="173" t="s">
        <v>833</v>
      </c>
      <c r="K271" s="174">
        <f t="shared" si="67"/>
        <v>142.5</v>
      </c>
      <c r="L271" s="175">
        <f t="shared" si="68"/>
        <v>0.21428571428571427</v>
      </c>
      <c r="M271" s="170" t="s">
        <v>595</v>
      </c>
      <c r="N271" s="176">
        <v>45097</v>
      </c>
      <c r="O271" s="41"/>
      <c r="R271" s="60"/>
    </row>
    <row r="272" spans="1:18" ht="12.75" customHeight="1">
      <c r="A272" s="198">
        <v>180</v>
      </c>
      <c r="B272" s="199">
        <v>44844</v>
      </c>
      <c r="C272" s="199"/>
      <c r="D272" s="200" t="s">
        <v>438</v>
      </c>
      <c r="E272" s="201" t="s">
        <v>592</v>
      </c>
      <c r="F272" s="171">
        <v>227.5</v>
      </c>
      <c r="G272" s="201"/>
      <c r="H272" s="201">
        <v>270</v>
      </c>
      <c r="I272" s="203">
        <v>291</v>
      </c>
      <c r="J272" s="173" t="s">
        <v>881</v>
      </c>
      <c r="K272" s="174">
        <f t="shared" ref="K272" si="69">H272-F272</f>
        <v>42.5</v>
      </c>
      <c r="L272" s="175">
        <f t="shared" ref="L272" si="70">K272/F272</f>
        <v>0.18681318681318682</v>
      </c>
      <c r="M272" s="170" t="s">
        <v>595</v>
      </c>
      <c r="N272" s="176">
        <v>45160</v>
      </c>
      <c r="O272" s="41"/>
      <c r="Q272" s="41"/>
      <c r="R272" s="60"/>
    </row>
    <row r="273" spans="1:38" ht="12.75" customHeight="1">
      <c r="A273" s="198">
        <v>181</v>
      </c>
      <c r="B273" s="199">
        <v>44845</v>
      </c>
      <c r="C273" s="199"/>
      <c r="D273" s="200" t="s">
        <v>436</v>
      </c>
      <c r="E273" s="201" t="s">
        <v>592</v>
      </c>
      <c r="F273" s="171">
        <v>555</v>
      </c>
      <c r="G273" s="201"/>
      <c r="H273" s="201">
        <v>700</v>
      </c>
      <c r="I273" s="203">
        <v>765</v>
      </c>
      <c r="J273" s="173" t="s">
        <v>880</v>
      </c>
      <c r="K273" s="174">
        <f t="shared" ref="K273" si="71">H273-F273</f>
        <v>145</v>
      </c>
      <c r="L273" s="175">
        <f t="shared" ref="L273" si="72">K273/F273</f>
        <v>0.26126126126126126</v>
      </c>
      <c r="M273" s="170" t="s">
        <v>595</v>
      </c>
      <c r="N273" s="176">
        <v>45159</v>
      </c>
      <c r="O273" s="41"/>
      <c r="Q273" s="41"/>
      <c r="R273" s="60"/>
    </row>
    <row r="274" spans="1:38" ht="12.75" customHeight="1">
      <c r="A274" s="198">
        <v>182</v>
      </c>
      <c r="B274" s="199">
        <v>44981</v>
      </c>
      <c r="C274" s="199"/>
      <c r="D274" s="200" t="s">
        <v>453</v>
      </c>
      <c r="E274" s="201" t="s">
        <v>592</v>
      </c>
      <c r="F274" s="171">
        <v>1675</v>
      </c>
      <c r="G274" s="201"/>
      <c r="H274" s="201">
        <v>2080</v>
      </c>
      <c r="I274" s="203">
        <v>2080</v>
      </c>
      <c r="J274" s="173" t="s">
        <v>680</v>
      </c>
      <c r="K274" s="174">
        <f>H274-F274</f>
        <v>405</v>
      </c>
      <c r="L274" s="175">
        <f>K274/F274</f>
        <v>0.2417910447761194</v>
      </c>
      <c r="M274" s="170" t="s">
        <v>595</v>
      </c>
      <c r="N274" s="176">
        <v>45119</v>
      </c>
      <c r="O274" s="41"/>
      <c r="R274" s="60" t="s">
        <v>872</v>
      </c>
    </row>
    <row r="275" spans="1:38" ht="12.75" customHeight="1">
      <c r="A275" s="198">
        <v>183</v>
      </c>
      <c r="B275" s="199">
        <v>44986</v>
      </c>
      <c r="C275" s="199"/>
      <c r="D275" s="200" t="s">
        <v>491</v>
      </c>
      <c r="E275" s="201" t="s">
        <v>592</v>
      </c>
      <c r="F275" s="171">
        <v>57.5</v>
      </c>
      <c r="G275" s="201"/>
      <c r="H275" s="201">
        <v>120</v>
      </c>
      <c r="I275" s="203">
        <v>120</v>
      </c>
      <c r="J275" s="173" t="s">
        <v>680</v>
      </c>
      <c r="K275" s="174">
        <f>H275-F275</f>
        <v>62.5</v>
      </c>
      <c r="L275" s="175">
        <f>K275/F275</f>
        <v>1.0869565217391304</v>
      </c>
      <c r="M275" s="170" t="s">
        <v>595</v>
      </c>
      <c r="N275" s="176">
        <v>45049</v>
      </c>
      <c r="O275" s="41"/>
      <c r="R275" s="60" t="s">
        <v>872</v>
      </c>
    </row>
    <row r="276" spans="1:38" ht="12.75" customHeight="1">
      <c r="A276" s="198">
        <v>184</v>
      </c>
      <c r="B276" s="199">
        <v>45008</v>
      </c>
      <c r="C276" s="199"/>
      <c r="D276" s="200" t="s">
        <v>508</v>
      </c>
      <c r="E276" s="201" t="s">
        <v>592</v>
      </c>
      <c r="F276" s="171">
        <v>2765</v>
      </c>
      <c r="G276" s="201"/>
      <c r="H276" s="201">
        <v>3547.5</v>
      </c>
      <c r="I276" s="203">
        <v>3523</v>
      </c>
      <c r="J276" s="173" t="s">
        <v>680</v>
      </c>
      <c r="K276" s="174">
        <f>H276-F276</f>
        <v>782.5</v>
      </c>
      <c r="L276" s="175">
        <f>K276/F276</f>
        <v>0.28300180831826399</v>
      </c>
      <c r="M276" s="170" t="s">
        <v>595</v>
      </c>
      <c r="N276" s="176">
        <v>45177</v>
      </c>
      <c r="O276" s="41"/>
      <c r="R276" s="60" t="s">
        <v>872</v>
      </c>
    </row>
    <row r="277" spans="1:38" ht="12.75" customHeight="1">
      <c r="A277" s="198">
        <v>185</v>
      </c>
      <c r="B277" s="199">
        <v>45027</v>
      </c>
      <c r="C277" s="199"/>
      <c r="D277" s="200" t="s">
        <v>837</v>
      </c>
      <c r="E277" s="201" t="s">
        <v>592</v>
      </c>
      <c r="F277" s="171">
        <v>460</v>
      </c>
      <c r="G277" s="201"/>
      <c r="H277" s="201">
        <v>825</v>
      </c>
      <c r="I277" s="203">
        <v>810</v>
      </c>
      <c r="J277" s="173" t="s">
        <v>680</v>
      </c>
      <c r="K277" s="174">
        <f>H277-F277</f>
        <v>365</v>
      </c>
      <c r="L277" s="175">
        <f>K277/F277</f>
        <v>0.79347826086956519</v>
      </c>
      <c r="M277" s="170" t="s">
        <v>595</v>
      </c>
      <c r="N277" s="176">
        <v>45155</v>
      </c>
      <c r="O277" s="41"/>
      <c r="R277" s="60" t="s">
        <v>872</v>
      </c>
    </row>
    <row r="278" spans="1:38" ht="12.75" customHeight="1">
      <c r="A278" s="223">
        <v>186</v>
      </c>
      <c r="B278" s="224">
        <v>45050</v>
      </c>
      <c r="C278" s="58"/>
      <c r="D278" s="58" t="s">
        <v>42</v>
      </c>
      <c r="E278" s="228" t="s">
        <v>592</v>
      </c>
      <c r="F278" s="56" t="s">
        <v>838</v>
      </c>
      <c r="G278" s="56"/>
      <c r="H278" s="56"/>
      <c r="I278" s="56">
        <v>5040</v>
      </c>
      <c r="J278" s="56" t="s">
        <v>593</v>
      </c>
      <c r="K278" s="56"/>
      <c r="L278" s="56"/>
      <c r="M278" s="56"/>
      <c r="N278" s="56"/>
      <c r="O278" s="41"/>
      <c r="R278" s="60" t="s">
        <v>872</v>
      </c>
    </row>
    <row r="279" spans="1:38" ht="12.75" customHeight="1">
      <c r="A279" s="198">
        <v>187</v>
      </c>
      <c r="B279" s="199">
        <v>45075</v>
      </c>
      <c r="C279" s="199"/>
      <c r="D279" s="200" t="s">
        <v>839</v>
      </c>
      <c r="E279" s="201" t="s">
        <v>592</v>
      </c>
      <c r="F279" s="171">
        <v>585</v>
      </c>
      <c r="G279" s="201"/>
      <c r="H279" s="201">
        <v>732</v>
      </c>
      <c r="I279" s="203">
        <v>732</v>
      </c>
      <c r="J279" s="173" t="s">
        <v>680</v>
      </c>
      <c r="K279" s="174">
        <f>H279-F279</f>
        <v>147</v>
      </c>
      <c r="L279" s="175">
        <f>K279/F279</f>
        <v>0.25128205128205128</v>
      </c>
      <c r="M279" s="170" t="s">
        <v>595</v>
      </c>
      <c r="N279" s="176">
        <v>45152</v>
      </c>
      <c r="O279" s="41"/>
      <c r="Q279" s="41"/>
      <c r="R279" s="60" t="s">
        <v>872</v>
      </c>
      <c r="T279" s="41"/>
      <c r="V279" s="41"/>
      <c r="W279" s="60"/>
      <c r="Y279" s="41"/>
      <c r="AA279" s="41"/>
      <c r="AB279" s="60"/>
      <c r="AD279" s="41"/>
      <c r="AF279" s="41"/>
      <c r="AG279" s="60"/>
      <c r="AI279" s="41"/>
      <c r="AK279" s="41"/>
      <c r="AL279" s="60"/>
    </row>
    <row r="280" spans="1:38" ht="12.75" customHeight="1">
      <c r="A280" s="223">
        <v>188</v>
      </c>
      <c r="B280" s="224">
        <v>45078</v>
      </c>
      <c r="C280" s="58"/>
      <c r="D280" s="58" t="s">
        <v>540</v>
      </c>
      <c r="E280" s="228" t="s">
        <v>592</v>
      </c>
      <c r="F280" s="56" t="s">
        <v>840</v>
      </c>
      <c r="G280" s="56"/>
      <c r="H280" s="56"/>
      <c r="I280" s="56">
        <v>4300</v>
      </c>
      <c r="J280" s="56" t="s">
        <v>593</v>
      </c>
      <c r="K280" s="56"/>
      <c r="L280" s="56"/>
      <c r="M280" s="56"/>
      <c r="N280" s="56"/>
      <c r="O280" s="41"/>
      <c r="Q280" s="41"/>
      <c r="R280" s="60" t="s">
        <v>872</v>
      </c>
      <c r="T280" s="41"/>
      <c r="V280" s="41"/>
      <c r="W280" s="60"/>
      <c r="Y280" s="41"/>
      <c r="AA280" s="41"/>
      <c r="AB280" s="60"/>
      <c r="AD280" s="41"/>
      <c r="AF280" s="41"/>
      <c r="AG280" s="60"/>
      <c r="AI280" s="41"/>
      <c r="AK280" s="41"/>
      <c r="AL280" s="60"/>
    </row>
    <row r="281" spans="1:38" ht="12.75" customHeight="1">
      <c r="A281" s="223">
        <v>189</v>
      </c>
      <c r="B281" s="224">
        <v>45103</v>
      </c>
      <c r="C281" s="58"/>
      <c r="D281" s="58" t="s">
        <v>866</v>
      </c>
      <c r="E281" s="228" t="s">
        <v>592</v>
      </c>
      <c r="F281" s="56" t="s">
        <v>660</v>
      </c>
      <c r="G281" s="56"/>
      <c r="H281" s="56"/>
      <c r="I281" s="56">
        <v>383</v>
      </c>
      <c r="J281" s="56" t="s">
        <v>593</v>
      </c>
      <c r="K281" s="56"/>
      <c r="L281" s="56"/>
      <c r="M281" s="56"/>
      <c r="N281" s="56"/>
      <c r="O281" s="41"/>
      <c r="Q281" s="41"/>
      <c r="R281" s="60" t="s">
        <v>872</v>
      </c>
      <c r="T281" s="41"/>
      <c r="V281" s="41"/>
      <c r="W281" s="60"/>
      <c r="Y281" s="41"/>
      <c r="AA281" s="41"/>
      <c r="AB281" s="60"/>
      <c r="AD281" s="41"/>
      <c r="AF281" s="41"/>
      <c r="AG281" s="60"/>
      <c r="AI281" s="41"/>
      <c r="AK281" s="41"/>
      <c r="AL281" s="60"/>
    </row>
    <row r="282" spans="1:38" ht="12.75" customHeight="1">
      <c r="A282" s="198">
        <v>190</v>
      </c>
      <c r="B282" s="199">
        <v>45120</v>
      </c>
      <c r="C282" s="199"/>
      <c r="D282" s="200" t="s">
        <v>539</v>
      </c>
      <c r="E282" s="201" t="s">
        <v>592</v>
      </c>
      <c r="F282" s="171">
        <v>2312.5</v>
      </c>
      <c r="G282" s="201"/>
      <c r="H282" s="201">
        <v>2935</v>
      </c>
      <c r="I282" s="203">
        <v>2935</v>
      </c>
      <c r="J282" s="173" t="s">
        <v>680</v>
      </c>
      <c r="K282" s="174">
        <f>H282-F282</f>
        <v>622.5</v>
      </c>
      <c r="L282" s="175">
        <f>K282/F282</f>
        <v>0.26918918918918922</v>
      </c>
      <c r="M282" s="170" t="s">
        <v>595</v>
      </c>
      <c r="N282" s="176">
        <v>45177</v>
      </c>
      <c r="O282" s="41"/>
      <c r="Q282" s="41"/>
      <c r="R282" s="60" t="s">
        <v>872</v>
      </c>
      <c r="T282" s="41"/>
      <c r="V282" s="41"/>
      <c r="W282" s="60"/>
      <c r="Y282" s="41"/>
      <c r="AA282" s="41"/>
      <c r="AB282" s="60"/>
      <c r="AD282" s="41"/>
      <c r="AF282" s="41"/>
      <c r="AG282" s="60"/>
      <c r="AI282" s="41"/>
      <c r="AK282" s="41"/>
      <c r="AL282" s="60"/>
    </row>
    <row r="283" spans="1:38" ht="12.75" customHeight="1">
      <c r="A283" s="198">
        <v>191</v>
      </c>
      <c r="B283" s="199">
        <v>45125</v>
      </c>
      <c r="C283" s="199"/>
      <c r="D283" s="200" t="s">
        <v>203</v>
      </c>
      <c r="E283" s="201" t="s">
        <v>592</v>
      </c>
      <c r="F283" s="171">
        <v>3980</v>
      </c>
      <c r="G283" s="201"/>
      <c r="H283" s="201">
        <v>4895</v>
      </c>
      <c r="I283" s="203">
        <v>4895</v>
      </c>
      <c r="J283" s="173" t="s">
        <v>680</v>
      </c>
      <c r="K283" s="174">
        <f>H283-F283</f>
        <v>915</v>
      </c>
      <c r="L283" s="175">
        <f>K283/F283</f>
        <v>0.22989949748743718</v>
      </c>
      <c r="M283" s="170" t="s">
        <v>595</v>
      </c>
      <c r="N283" s="176">
        <v>45155</v>
      </c>
      <c r="O283" s="41"/>
      <c r="R283" s="60" t="s">
        <v>872</v>
      </c>
      <c r="T283" s="41"/>
      <c r="W283" s="60"/>
      <c r="Y283" s="41"/>
      <c r="AB283" s="60"/>
      <c r="AD283" s="41"/>
      <c r="AG283" s="60"/>
      <c r="AI283" s="41"/>
      <c r="AL283" s="60"/>
    </row>
    <row r="284" spans="1:38" ht="12.75" customHeight="1">
      <c r="A284" s="198">
        <v>192</v>
      </c>
      <c r="B284" s="199">
        <v>45145</v>
      </c>
      <c r="C284" s="199"/>
      <c r="D284" s="200" t="s">
        <v>874</v>
      </c>
      <c r="E284" s="201" t="s">
        <v>592</v>
      </c>
      <c r="F284" s="171">
        <v>565</v>
      </c>
      <c r="G284" s="201"/>
      <c r="H284" s="201">
        <v>725</v>
      </c>
      <c r="I284" s="203">
        <v>725</v>
      </c>
      <c r="J284" s="173" t="s">
        <v>680</v>
      </c>
      <c r="K284" s="174">
        <f>H284-F284</f>
        <v>160</v>
      </c>
      <c r="L284" s="175">
        <f>K284/F284</f>
        <v>0.2831858407079646</v>
      </c>
      <c r="M284" s="170" t="s">
        <v>595</v>
      </c>
      <c r="N284" s="176">
        <v>45169</v>
      </c>
      <c r="O284" s="41"/>
      <c r="R284" s="60" t="s">
        <v>872</v>
      </c>
      <c r="T284" s="41"/>
      <c r="W284" s="60"/>
      <c r="Y284" s="41"/>
      <c r="AB284" s="60"/>
      <c r="AD284" s="41"/>
      <c r="AG284" s="60"/>
      <c r="AI284" s="41"/>
      <c r="AL284" s="60"/>
    </row>
    <row r="285" spans="1:38" ht="12.75" customHeight="1">
      <c r="A285" s="223">
        <v>193</v>
      </c>
      <c r="B285" s="224">
        <v>45167</v>
      </c>
      <c r="C285" s="58"/>
      <c r="D285" s="58" t="s">
        <v>885</v>
      </c>
      <c r="E285" s="228" t="s">
        <v>592</v>
      </c>
      <c r="F285" s="56" t="s">
        <v>886</v>
      </c>
      <c r="G285" s="56"/>
      <c r="H285" s="56"/>
      <c r="I285" s="56">
        <v>950</v>
      </c>
      <c r="J285" s="56" t="s">
        <v>593</v>
      </c>
      <c r="K285" s="56"/>
      <c r="L285" s="56"/>
      <c r="M285" s="56"/>
      <c r="N285" s="56"/>
      <c r="O285" s="41"/>
      <c r="R285" s="60" t="s">
        <v>872</v>
      </c>
      <c r="T285" s="41"/>
      <c r="W285" s="60"/>
      <c r="Y285" s="41"/>
      <c r="AB285" s="60"/>
      <c r="AD285" s="41"/>
      <c r="AG285" s="60"/>
      <c r="AI285" s="41"/>
      <c r="AL285" s="60"/>
    </row>
    <row r="286" spans="1:38" ht="12.75" customHeight="1">
      <c r="A286" s="223"/>
      <c r="B286" s="224"/>
      <c r="C286" s="58"/>
      <c r="D286" s="58"/>
      <c r="E286" s="228"/>
      <c r="F286" s="56"/>
      <c r="G286" s="56"/>
      <c r="H286" s="56"/>
      <c r="I286" s="56"/>
      <c r="J286" s="56"/>
      <c r="K286" s="56"/>
      <c r="L286" s="56"/>
      <c r="M286" s="56"/>
      <c r="N286" s="56"/>
      <c r="O286" s="41"/>
      <c r="R286" s="60"/>
      <c r="T286" s="41"/>
      <c r="W286" s="60"/>
      <c r="Y286" s="41"/>
      <c r="AB286" s="60"/>
      <c r="AD286" s="41"/>
      <c r="AG286" s="60"/>
      <c r="AI286" s="41"/>
      <c r="AL286" s="60"/>
    </row>
    <row r="287" spans="1:38" ht="12.75" customHeight="1">
      <c r="A287" s="58"/>
      <c r="B287" s="58"/>
      <c r="C287" s="58"/>
      <c r="D287" s="58"/>
      <c r="E287" s="58"/>
      <c r="F287" s="56"/>
      <c r="G287" s="56"/>
      <c r="H287" s="56"/>
      <c r="I287" s="56"/>
      <c r="J287" s="31"/>
      <c r="K287" s="56"/>
      <c r="L287" s="56"/>
      <c r="M287" s="56"/>
      <c r="N287" s="58"/>
      <c r="O287" s="41"/>
      <c r="R287" s="60"/>
      <c r="T287" s="41"/>
      <c r="W287" s="60"/>
      <c r="Y287" s="41"/>
      <c r="AB287" s="60"/>
      <c r="AD287" s="41"/>
      <c r="AG287" s="60"/>
      <c r="AI287" s="41"/>
      <c r="AL287" s="60"/>
    </row>
    <row r="288" spans="1:38" ht="12.75" customHeight="1">
      <c r="B288" s="229" t="s">
        <v>841</v>
      </c>
      <c r="F288" s="60"/>
      <c r="G288" s="60"/>
      <c r="H288" s="60"/>
      <c r="I288" s="60"/>
      <c r="J288" s="41"/>
      <c r="K288" s="60"/>
      <c r="L288" s="60"/>
      <c r="M288" s="60"/>
      <c r="O288" s="41"/>
      <c r="R288" s="60"/>
      <c r="T288" s="41"/>
      <c r="W288" s="60"/>
      <c r="Y288" s="41"/>
      <c r="AB288" s="60"/>
      <c r="AD288" s="41"/>
      <c r="AG288" s="60"/>
      <c r="AI288" s="41"/>
      <c r="AL288" s="60"/>
    </row>
    <row r="289" spans="1:38" ht="12.75" customHeight="1">
      <c r="A289" s="230"/>
      <c r="F289" s="60"/>
      <c r="G289" s="60"/>
      <c r="H289" s="60"/>
      <c r="I289" s="60"/>
      <c r="J289" s="41"/>
      <c r="K289" s="60"/>
      <c r="L289" s="60"/>
      <c r="M289" s="60"/>
      <c r="O289" s="41"/>
      <c r="R289" s="60"/>
      <c r="T289" s="41"/>
      <c r="W289" s="60"/>
      <c r="Y289" s="41"/>
      <c r="AB289" s="60"/>
      <c r="AD289" s="41"/>
      <c r="AG289" s="60"/>
      <c r="AI289" s="41"/>
      <c r="AL289" s="60"/>
    </row>
    <row r="290" spans="1:38" ht="12.75" customHeight="1">
      <c r="A290" s="230"/>
      <c r="F290" s="60"/>
      <c r="G290" s="60"/>
      <c r="H290" s="60"/>
      <c r="I290" s="60"/>
      <c r="J290" s="41"/>
      <c r="K290" s="60"/>
      <c r="L290" s="60"/>
      <c r="M290" s="60"/>
      <c r="O290" s="41"/>
      <c r="R290" s="60"/>
    </row>
    <row r="291" spans="1:38" ht="12.75" customHeight="1">
      <c r="A291" s="56"/>
      <c r="F291" s="60"/>
      <c r="G291" s="60"/>
      <c r="H291" s="60"/>
      <c r="I291" s="60"/>
      <c r="J291" s="41"/>
      <c r="K291" s="60"/>
      <c r="L291" s="60"/>
      <c r="M291" s="60"/>
      <c r="O291" s="41"/>
      <c r="R291" s="60"/>
    </row>
    <row r="292" spans="1:38" ht="12.75" customHeight="1">
      <c r="F292" s="60"/>
      <c r="G292" s="60"/>
      <c r="H292" s="60"/>
      <c r="I292" s="60"/>
      <c r="J292" s="41"/>
      <c r="K292" s="60"/>
      <c r="L292" s="60"/>
      <c r="M292" s="60"/>
      <c r="O292" s="41"/>
      <c r="R292" s="60"/>
    </row>
    <row r="293" spans="1:38" ht="12.75" customHeight="1">
      <c r="F293" s="60"/>
      <c r="G293" s="60"/>
      <c r="H293" s="60"/>
      <c r="I293" s="60"/>
      <c r="J293" s="41"/>
      <c r="K293" s="60"/>
      <c r="L293" s="60"/>
      <c r="M293" s="60"/>
      <c r="O293" s="41"/>
      <c r="R293" s="60"/>
    </row>
    <row r="294" spans="1:38" ht="12.75" customHeight="1">
      <c r="F294" s="60"/>
      <c r="G294" s="60"/>
      <c r="H294" s="60"/>
      <c r="I294" s="60"/>
      <c r="J294" s="41"/>
      <c r="K294" s="60"/>
      <c r="L294" s="60"/>
      <c r="M294" s="60"/>
      <c r="O294" s="41"/>
      <c r="R294" s="60"/>
    </row>
    <row r="295" spans="1:38" ht="12.75" customHeight="1">
      <c r="F295" s="60"/>
      <c r="G295" s="60"/>
      <c r="H295" s="60"/>
      <c r="I295" s="60"/>
      <c r="J295" s="41"/>
      <c r="K295" s="60"/>
      <c r="L295" s="60"/>
      <c r="M295" s="60"/>
      <c r="O295" s="41"/>
      <c r="R295" s="60"/>
    </row>
    <row r="296" spans="1:38" ht="12.75" customHeight="1">
      <c r="F296" s="60"/>
      <c r="G296" s="60"/>
      <c r="H296" s="60"/>
      <c r="I296" s="60"/>
      <c r="J296" s="41"/>
      <c r="K296" s="60"/>
      <c r="L296" s="60"/>
      <c r="M296" s="60"/>
      <c r="O296" s="41"/>
      <c r="R296" s="60"/>
    </row>
    <row r="297" spans="1:38" ht="12.75" customHeight="1">
      <c r="F297" s="60"/>
      <c r="G297" s="60"/>
      <c r="H297" s="60"/>
      <c r="I297" s="60"/>
      <c r="J297" s="41"/>
      <c r="K297" s="60"/>
      <c r="L297" s="60"/>
      <c r="M297" s="60"/>
      <c r="O297" s="41"/>
      <c r="R297" s="60"/>
    </row>
    <row r="298" spans="1:38" ht="12.75" customHeight="1">
      <c r="F298" s="60"/>
      <c r="G298" s="60"/>
      <c r="H298" s="60"/>
      <c r="I298" s="60"/>
      <c r="J298" s="41"/>
      <c r="K298" s="60"/>
      <c r="L298" s="60"/>
      <c r="M298" s="60"/>
      <c r="O298" s="41"/>
      <c r="R298" s="60"/>
    </row>
    <row r="299" spans="1:38" ht="12.75" customHeight="1">
      <c r="F299" s="60"/>
      <c r="G299" s="60"/>
      <c r="H299" s="60"/>
      <c r="I299" s="60"/>
      <c r="J299" s="41"/>
      <c r="K299" s="60"/>
      <c r="L299" s="60"/>
      <c r="M299" s="60"/>
      <c r="O299" s="41"/>
      <c r="R299" s="60"/>
    </row>
    <row r="300" spans="1:38" ht="12.75" customHeight="1">
      <c r="F300" s="60"/>
      <c r="G300" s="60"/>
      <c r="H300" s="60"/>
      <c r="I300" s="60"/>
      <c r="J300" s="41"/>
      <c r="K300" s="60"/>
      <c r="L300" s="60"/>
      <c r="M300" s="60"/>
      <c r="O300" s="41"/>
      <c r="R300" s="60"/>
    </row>
    <row r="301" spans="1:38" ht="12.75" customHeight="1">
      <c r="F301" s="60"/>
      <c r="G301" s="60"/>
      <c r="H301" s="60"/>
      <c r="I301" s="60"/>
      <c r="J301" s="41"/>
      <c r="K301" s="60"/>
      <c r="L301" s="60"/>
      <c r="M301" s="60"/>
      <c r="O301" s="41"/>
      <c r="R301" s="60"/>
    </row>
    <row r="302" spans="1:38" ht="12.75" customHeight="1">
      <c r="F302" s="60"/>
      <c r="G302" s="60"/>
      <c r="H302" s="60"/>
      <c r="I302" s="60"/>
      <c r="J302" s="41"/>
      <c r="K302" s="60"/>
      <c r="L302" s="60"/>
      <c r="M302" s="60"/>
      <c r="O302" s="41"/>
      <c r="R302" s="60"/>
    </row>
    <row r="303" spans="1:38" ht="12.75" customHeight="1">
      <c r="F303" s="60"/>
      <c r="G303" s="60"/>
      <c r="H303" s="60"/>
      <c r="I303" s="60"/>
      <c r="J303" s="41"/>
      <c r="K303" s="60"/>
      <c r="L303" s="60"/>
      <c r="M303" s="60"/>
      <c r="O303" s="41"/>
      <c r="R303" s="60"/>
    </row>
    <row r="304" spans="1:38" ht="12.75" customHeight="1">
      <c r="F304" s="60"/>
      <c r="G304" s="60"/>
      <c r="H304" s="60"/>
      <c r="I304" s="60"/>
      <c r="J304" s="41"/>
      <c r="K304" s="60"/>
      <c r="L304" s="60"/>
      <c r="M304" s="60"/>
      <c r="O304" s="41"/>
      <c r="R304" s="60"/>
    </row>
    <row r="305" spans="6:18" ht="12.75" customHeight="1">
      <c r="F305" s="60"/>
      <c r="G305" s="60"/>
      <c r="H305" s="60"/>
      <c r="I305" s="60"/>
      <c r="J305" s="41"/>
      <c r="K305" s="60"/>
      <c r="L305" s="60"/>
      <c r="M305" s="60"/>
      <c r="O305" s="41"/>
      <c r="R305" s="60"/>
    </row>
    <row r="306" spans="6:18" ht="12.75" customHeight="1">
      <c r="F306" s="60"/>
      <c r="G306" s="60"/>
      <c r="H306" s="60"/>
      <c r="I306" s="60"/>
      <c r="J306" s="41"/>
      <c r="K306" s="60"/>
      <c r="L306" s="60"/>
      <c r="M306" s="60"/>
      <c r="O306" s="41"/>
      <c r="R306" s="60"/>
    </row>
    <row r="307" spans="6:18" ht="12.75" customHeight="1">
      <c r="F307" s="60"/>
      <c r="G307" s="60"/>
      <c r="H307" s="60"/>
      <c r="I307" s="60"/>
      <c r="J307" s="41"/>
      <c r="K307" s="60"/>
      <c r="L307" s="60"/>
      <c r="M307" s="60"/>
      <c r="O307" s="41"/>
      <c r="R307" s="60"/>
    </row>
    <row r="308" spans="6:18" ht="12.75" customHeight="1">
      <c r="F308" s="60"/>
      <c r="G308" s="60"/>
      <c r="H308" s="60"/>
      <c r="I308" s="60"/>
      <c r="J308" s="41"/>
      <c r="K308" s="60"/>
      <c r="L308" s="60"/>
      <c r="M308" s="60"/>
      <c r="O308" s="41"/>
      <c r="R308" s="60"/>
    </row>
    <row r="309" spans="6:18" ht="12.75" customHeight="1">
      <c r="F309" s="60"/>
      <c r="G309" s="60"/>
      <c r="H309" s="60"/>
      <c r="I309" s="60"/>
      <c r="J309" s="41"/>
      <c r="K309" s="60"/>
      <c r="L309" s="60"/>
      <c r="M309" s="60"/>
      <c r="O309" s="41"/>
      <c r="R309" s="60"/>
    </row>
    <row r="310" spans="6:18" ht="12.75" customHeight="1">
      <c r="F310" s="60"/>
      <c r="G310" s="60"/>
      <c r="H310" s="60"/>
      <c r="I310" s="60"/>
      <c r="J310" s="41"/>
      <c r="K310" s="60"/>
      <c r="L310" s="60"/>
      <c r="M310" s="60"/>
      <c r="O310" s="41"/>
      <c r="R310" s="60"/>
    </row>
    <row r="311" spans="6:18" ht="12.75" customHeight="1">
      <c r="F311" s="60"/>
      <c r="G311" s="60"/>
      <c r="H311" s="60"/>
      <c r="I311" s="60"/>
      <c r="J311" s="41"/>
      <c r="K311" s="60"/>
      <c r="L311" s="60"/>
      <c r="M311" s="60"/>
      <c r="O311" s="41"/>
      <c r="R311" s="60"/>
    </row>
    <row r="312" spans="6:18" ht="12.75" customHeight="1">
      <c r="F312" s="60"/>
      <c r="G312" s="60"/>
      <c r="H312" s="60"/>
      <c r="I312" s="60"/>
      <c r="J312" s="41"/>
      <c r="K312" s="60"/>
      <c r="L312" s="60"/>
      <c r="M312" s="60"/>
      <c r="O312" s="41"/>
      <c r="R312" s="60"/>
    </row>
    <row r="313" spans="6:18" ht="12.75" customHeight="1">
      <c r="F313" s="60"/>
      <c r="G313" s="60"/>
      <c r="H313" s="60"/>
      <c r="I313" s="60"/>
      <c r="J313" s="41"/>
      <c r="K313" s="60"/>
      <c r="L313" s="60"/>
      <c r="M313" s="60"/>
      <c r="O313" s="41"/>
      <c r="R313" s="60"/>
    </row>
    <row r="314" spans="6:18" ht="12.75" customHeight="1">
      <c r="F314" s="60"/>
      <c r="G314" s="60"/>
      <c r="H314" s="60"/>
      <c r="I314" s="60"/>
      <c r="J314" s="41"/>
      <c r="K314" s="60"/>
      <c r="L314" s="60"/>
      <c r="M314" s="60"/>
      <c r="O314" s="41"/>
      <c r="R314" s="60"/>
    </row>
    <row r="315" spans="6:18" ht="12.75" customHeight="1">
      <c r="F315" s="60"/>
      <c r="G315" s="60"/>
      <c r="H315" s="60"/>
      <c r="I315" s="60"/>
      <c r="J315" s="41"/>
      <c r="K315" s="60"/>
      <c r="L315" s="60"/>
      <c r="M315" s="60"/>
      <c r="O315" s="41"/>
      <c r="R315" s="60"/>
    </row>
    <row r="316" spans="6:18" ht="12.75" customHeight="1">
      <c r="F316" s="60"/>
      <c r="G316" s="60"/>
      <c r="H316" s="60"/>
      <c r="I316" s="60"/>
      <c r="J316" s="41"/>
      <c r="K316" s="60"/>
      <c r="L316" s="60"/>
      <c r="M316" s="60"/>
      <c r="O316" s="41"/>
      <c r="R316" s="60"/>
    </row>
    <row r="317" spans="6:18" ht="12.75" customHeight="1">
      <c r="F317" s="60"/>
      <c r="G317" s="60"/>
      <c r="H317" s="60"/>
      <c r="I317" s="60"/>
      <c r="J317" s="41"/>
      <c r="K317" s="60"/>
      <c r="L317" s="60"/>
      <c r="M317" s="60"/>
      <c r="O317" s="41"/>
      <c r="R317" s="60"/>
    </row>
    <row r="318" spans="6:18" ht="12.75" customHeight="1">
      <c r="F318" s="60"/>
      <c r="G318" s="60"/>
      <c r="H318" s="60"/>
      <c r="I318" s="60"/>
      <c r="J318" s="41"/>
      <c r="K318" s="60"/>
      <c r="L318" s="60"/>
      <c r="M318" s="60"/>
      <c r="O318" s="41"/>
      <c r="R318" s="60"/>
    </row>
    <row r="319" spans="6:18" ht="12.75" customHeight="1">
      <c r="F319" s="60"/>
      <c r="G319" s="60"/>
      <c r="H319" s="60"/>
      <c r="I319" s="60"/>
      <c r="J319" s="41"/>
      <c r="K319" s="60"/>
      <c r="L319" s="60"/>
      <c r="M319" s="60"/>
      <c r="O319" s="41"/>
      <c r="R319" s="60"/>
    </row>
    <row r="320" spans="6:18" ht="12.75" customHeight="1">
      <c r="F320" s="60"/>
      <c r="G320" s="60"/>
      <c r="H320" s="60"/>
      <c r="I320" s="60"/>
      <c r="J320" s="41"/>
      <c r="K320" s="60"/>
      <c r="L320" s="60"/>
      <c r="M320" s="60"/>
      <c r="O320" s="41"/>
      <c r="R320" s="60"/>
    </row>
    <row r="321" spans="6:18" ht="12.75" customHeight="1">
      <c r="F321" s="60"/>
      <c r="G321" s="60"/>
      <c r="H321" s="60"/>
      <c r="I321" s="60"/>
      <c r="J321" s="41"/>
      <c r="K321" s="60"/>
      <c r="L321" s="60"/>
      <c r="M321" s="60"/>
      <c r="O321" s="41"/>
      <c r="R321" s="60"/>
    </row>
    <row r="322" spans="6:18" ht="12.75" customHeight="1">
      <c r="F322" s="60"/>
      <c r="G322" s="60"/>
      <c r="H322" s="60"/>
      <c r="I322" s="60"/>
      <c r="J322" s="41"/>
      <c r="K322" s="60"/>
      <c r="L322" s="60"/>
      <c r="M322" s="60"/>
      <c r="O322" s="41"/>
      <c r="R322" s="60"/>
    </row>
    <row r="323" spans="6:18" ht="12.75" customHeight="1">
      <c r="F323" s="60"/>
      <c r="G323" s="60"/>
      <c r="H323" s="60"/>
      <c r="I323" s="60"/>
      <c r="J323" s="41"/>
      <c r="K323" s="60"/>
      <c r="L323" s="60"/>
      <c r="M323" s="60"/>
      <c r="O323" s="41"/>
      <c r="R323" s="60"/>
    </row>
    <row r="324" spans="6:18" ht="12.75" customHeight="1">
      <c r="F324" s="60"/>
      <c r="G324" s="60"/>
      <c r="H324" s="60"/>
      <c r="I324" s="60"/>
      <c r="J324" s="41"/>
      <c r="K324" s="60"/>
      <c r="L324" s="60"/>
      <c r="M324" s="60"/>
      <c r="O324" s="41"/>
      <c r="R324" s="60"/>
    </row>
    <row r="325" spans="6:18" ht="12.75" customHeight="1">
      <c r="F325" s="60"/>
      <c r="G325" s="60"/>
      <c r="H325" s="60"/>
      <c r="I325" s="60"/>
      <c r="J325" s="41"/>
      <c r="K325" s="60"/>
      <c r="L325" s="60"/>
      <c r="M325" s="60"/>
      <c r="O325" s="41"/>
      <c r="R325" s="60"/>
    </row>
    <row r="326" spans="6:18" ht="12.75" customHeight="1">
      <c r="F326" s="60"/>
      <c r="G326" s="60"/>
      <c r="H326" s="60"/>
      <c r="I326" s="60"/>
      <c r="J326" s="41"/>
      <c r="K326" s="60"/>
      <c r="L326" s="60"/>
      <c r="M326" s="60"/>
      <c r="O326" s="41"/>
      <c r="R326" s="60"/>
    </row>
    <row r="327" spans="6:18" ht="12.75" customHeight="1">
      <c r="F327" s="60"/>
      <c r="G327" s="60"/>
      <c r="H327" s="60"/>
      <c r="I327" s="60"/>
      <c r="J327" s="41"/>
      <c r="K327" s="60"/>
      <c r="L327" s="60"/>
      <c r="M327" s="60"/>
      <c r="O327" s="41"/>
      <c r="R327" s="60"/>
    </row>
    <row r="328" spans="6:18" ht="12.75" customHeight="1">
      <c r="F328" s="60"/>
      <c r="G328" s="60"/>
      <c r="H328" s="60"/>
      <c r="I328" s="60"/>
      <c r="J328" s="41"/>
      <c r="K328" s="60"/>
      <c r="L328" s="60"/>
      <c r="M328" s="60"/>
      <c r="O328" s="41"/>
      <c r="R328" s="60"/>
    </row>
    <row r="329" spans="6:18" ht="12.75" customHeight="1">
      <c r="F329" s="60"/>
      <c r="G329" s="60"/>
      <c r="H329" s="60"/>
      <c r="I329" s="60"/>
      <c r="J329" s="41"/>
      <c r="K329" s="60"/>
      <c r="L329" s="60"/>
      <c r="M329" s="60"/>
      <c r="O329" s="41"/>
      <c r="R329" s="60"/>
    </row>
    <row r="330" spans="6:18" ht="12.75" customHeight="1">
      <c r="F330" s="60"/>
      <c r="G330" s="60"/>
      <c r="H330" s="60"/>
      <c r="I330" s="60"/>
      <c r="J330" s="41"/>
      <c r="K330" s="60"/>
      <c r="L330" s="60"/>
      <c r="M330" s="60"/>
      <c r="O330" s="41"/>
      <c r="R330" s="60"/>
    </row>
    <row r="331" spans="6:18" ht="12.75" customHeight="1">
      <c r="F331" s="60"/>
      <c r="G331" s="60"/>
      <c r="H331" s="60"/>
      <c r="I331" s="60"/>
      <c r="J331" s="41"/>
      <c r="K331" s="60"/>
      <c r="L331" s="60"/>
      <c r="M331" s="60"/>
      <c r="O331" s="41"/>
      <c r="R331" s="60"/>
    </row>
    <row r="332" spans="6:18" ht="12.75" customHeight="1">
      <c r="F332" s="60"/>
      <c r="G332" s="60"/>
      <c r="H332" s="60"/>
      <c r="I332" s="60"/>
      <c r="J332" s="41"/>
      <c r="K332" s="60"/>
      <c r="L332" s="60"/>
      <c r="M332" s="60"/>
      <c r="O332" s="41"/>
      <c r="R332" s="60"/>
    </row>
    <row r="333" spans="6:18" ht="12.75" customHeight="1">
      <c r="F333" s="60"/>
      <c r="G333" s="60"/>
      <c r="H333" s="60"/>
      <c r="I333" s="60"/>
      <c r="J333" s="41"/>
      <c r="K333" s="60"/>
      <c r="L333" s="60"/>
      <c r="M333" s="60"/>
      <c r="O333" s="41"/>
      <c r="R333" s="60"/>
    </row>
    <row r="334" spans="6:18" ht="12.75" customHeight="1">
      <c r="F334" s="60"/>
      <c r="G334" s="60"/>
      <c r="H334" s="60"/>
      <c r="I334" s="60"/>
      <c r="J334" s="41"/>
      <c r="K334" s="60"/>
      <c r="L334" s="60"/>
      <c r="M334" s="60"/>
      <c r="O334" s="41"/>
      <c r="R334" s="60"/>
    </row>
    <row r="335" spans="6:18" ht="12.75" customHeight="1">
      <c r="F335" s="60"/>
      <c r="G335" s="60"/>
      <c r="H335" s="60"/>
      <c r="I335" s="60"/>
      <c r="J335" s="41"/>
      <c r="K335" s="60"/>
      <c r="L335" s="60"/>
      <c r="M335" s="60"/>
      <c r="O335" s="41"/>
      <c r="R335" s="60"/>
    </row>
    <row r="336" spans="6:18" ht="12.75" customHeight="1">
      <c r="F336" s="60"/>
      <c r="G336" s="60"/>
      <c r="H336" s="60"/>
      <c r="I336" s="60"/>
      <c r="J336" s="41"/>
      <c r="K336" s="60"/>
      <c r="L336" s="60"/>
      <c r="M336" s="60"/>
      <c r="O336" s="41"/>
      <c r="R336" s="60"/>
    </row>
    <row r="337" spans="6:18" ht="12.75" customHeight="1">
      <c r="F337" s="60"/>
      <c r="G337" s="60"/>
      <c r="H337" s="60"/>
      <c r="I337" s="60"/>
      <c r="J337" s="41"/>
      <c r="K337" s="60"/>
      <c r="L337" s="60"/>
      <c r="M337" s="60"/>
      <c r="O337" s="41"/>
      <c r="R337" s="60"/>
    </row>
    <row r="338" spans="6:18" ht="12.75" customHeight="1">
      <c r="F338" s="60"/>
      <c r="G338" s="60"/>
      <c r="H338" s="60"/>
      <c r="I338" s="60"/>
      <c r="J338" s="41"/>
      <c r="K338" s="60"/>
      <c r="L338" s="60"/>
      <c r="M338" s="60"/>
      <c r="O338" s="41"/>
      <c r="R338" s="60"/>
    </row>
    <row r="339" spans="6:18" ht="12.75" customHeight="1">
      <c r="F339" s="60"/>
      <c r="G339" s="60"/>
      <c r="H339" s="60"/>
      <c r="I339" s="60"/>
      <c r="J339" s="41"/>
      <c r="K339" s="60"/>
      <c r="L339" s="60"/>
      <c r="M339" s="60"/>
      <c r="O339" s="41"/>
      <c r="R339" s="60"/>
    </row>
    <row r="340" spans="6:18" ht="12.75" customHeight="1">
      <c r="F340" s="60"/>
      <c r="G340" s="60"/>
      <c r="H340" s="60"/>
      <c r="I340" s="60"/>
      <c r="J340" s="41"/>
      <c r="K340" s="60"/>
      <c r="L340" s="60"/>
      <c r="M340" s="60"/>
      <c r="O340" s="41"/>
      <c r="R340" s="60"/>
    </row>
    <row r="341" spans="6:18" ht="12.75" customHeight="1">
      <c r="F341" s="60"/>
      <c r="G341" s="60"/>
      <c r="H341" s="60"/>
      <c r="I341" s="60"/>
      <c r="J341" s="41"/>
      <c r="K341" s="60"/>
      <c r="L341" s="60"/>
      <c r="M341" s="60"/>
      <c r="O341" s="41"/>
      <c r="R341" s="60"/>
    </row>
    <row r="342" spans="6:18" ht="12.75" customHeight="1">
      <c r="F342" s="60"/>
      <c r="G342" s="60"/>
      <c r="H342" s="60"/>
      <c r="I342" s="60"/>
      <c r="J342" s="41"/>
      <c r="K342" s="60"/>
      <c r="L342" s="60"/>
      <c r="M342" s="60"/>
      <c r="O342" s="41"/>
      <c r="R342" s="60"/>
    </row>
    <row r="343" spans="6:18" ht="12.75" customHeight="1">
      <c r="F343" s="60"/>
      <c r="G343" s="60"/>
      <c r="H343" s="60"/>
      <c r="I343" s="60"/>
      <c r="J343" s="41"/>
      <c r="K343" s="60"/>
      <c r="L343" s="60"/>
      <c r="M343" s="60"/>
      <c r="O343" s="41"/>
      <c r="R343" s="60"/>
    </row>
    <row r="344" spans="6:18" ht="12.75" customHeight="1">
      <c r="F344" s="60"/>
      <c r="G344" s="60"/>
      <c r="H344" s="60"/>
      <c r="I344" s="60"/>
      <c r="J344" s="41"/>
      <c r="K344" s="60"/>
      <c r="L344" s="60"/>
      <c r="M344" s="60"/>
      <c r="O344" s="41"/>
      <c r="R344" s="60"/>
    </row>
    <row r="345" spans="6:18" ht="12.75" customHeight="1">
      <c r="F345" s="60"/>
      <c r="G345" s="60"/>
      <c r="H345" s="60"/>
      <c r="I345" s="60"/>
      <c r="J345" s="41"/>
      <c r="K345" s="60"/>
      <c r="L345" s="60"/>
      <c r="M345" s="60"/>
      <c r="O345" s="41"/>
      <c r="R345" s="60"/>
    </row>
    <row r="346" spans="6:18" ht="12.75" customHeight="1">
      <c r="F346" s="60"/>
      <c r="G346" s="60"/>
      <c r="H346" s="60"/>
      <c r="I346" s="60"/>
      <c r="J346" s="41"/>
      <c r="K346" s="60"/>
      <c r="L346" s="60"/>
      <c r="M346" s="60"/>
      <c r="O346" s="41"/>
      <c r="R346" s="60"/>
    </row>
    <row r="347" spans="6:18" ht="12.75" customHeight="1"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6:18" ht="12.75" customHeight="1"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6:1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6:1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6:1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6:1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2.7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  <row r="456" spans="6:18" ht="12.75" customHeight="1">
      <c r="F456" s="60"/>
      <c r="G456" s="60"/>
      <c r="H456" s="60"/>
      <c r="I456" s="60"/>
      <c r="J456" s="41"/>
      <c r="K456" s="60"/>
      <c r="L456" s="60"/>
      <c r="M456" s="60"/>
      <c r="O456" s="41"/>
      <c r="R456" s="60"/>
    </row>
    <row r="457" spans="6:18" ht="12.75" customHeight="1">
      <c r="F457" s="60"/>
      <c r="G457" s="60"/>
      <c r="H457" s="60"/>
      <c r="I457" s="60"/>
      <c r="J457" s="41"/>
      <c r="K457" s="60"/>
      <c r="L457" s="60"/>
      <c r="M457" s="60"/>
      <c r="O457" s="41"/>
      <c r="R457" s="60"/>
    </row>
    <row r="458" spans="6:18" ht="12.75" customHeight="1">
      <c r="F458" s="60"/>
      <c r="G458" s="60"/>
      <c r="H458" s="60"/>
      <c r="I458" s="60"/>
      <c r="J458" s="41"/>
      <c r="K458" s="60"/>
      <c r="L458" s="60"/>
      <c r="M458" s="60"/>
      <c r="O458" s="41"/>
      <c r="R458" s="60"/>
    </row>
    <row r="459" spans="6:18" ht="12.75" customHeight="1">
      <c r="F459" s="60"/>
      <c r="G459" s="60"/>
      <c r="H459" s="60"/>
      <c r="I459" s="60"/>
      <c r="J459" s="41"/>
      <c r="K459" s="60"/>
      <c r="L459" s="60"/>
      <c r="M459" s="60"/>
      <c r="O459" s="41"/>
      <c r="R459" s="60"/>
    </row>
    <row r="460" spans="6:18" ht="12.75" customHeight="1">
      <c r="F460" s="60"/>
      <c r="G460" s="60"/>
      <c r="H460" s="60"/>
      <c r="I460" s="60"/>
      <c r="J460" s="41"/>
      <c r="K460" s="60"/>
      <c r="L460" s="60"/>
      <c r="M460" s="60"/>
      <c r="O460" s="41"/>
      <c r="R460" s="60"/>
    </row>
    <row r="461" spans="6:18" ht="12.75" customHeight="1">
      <c r="F461" s="60"/>
      <c r="G461" s="60"/>
      <c r="H461" s="60"/>
      <c r="I461" s="60"/>
      <c r="J461" s="41"/>
      <c r="K461" s="60"/>
      <c r="L461" s="60"/>
      <c r="M461" s="60"/>
      <c r="O461" s="41"/>
      <c r="R461" s="60"/>
    </row>
    <row r="462" spans="6:18" ht="12.75" customHeight="1">
      <c r="F462" s="60"/>
      <c r="G462" s="60"/>
      <c r="H462" s="60"/>
      <c r="I462" s="60"/>
      <c r="J462" s="41"/>
      <c r="K462" s="60"/>
      <c r="L462" s="60"/>
      <c r="M462" s="60"/>
      <c r="O462" s="41"/>
      <c r="R462" s="60"/>
    </row>
    <row r="463" spans="6:18" ht="12.75" customHeight="1">
      <c r="F463" s="60"/>
      <c r="G463" s="60"/>
      <c r="H463" s="60"/>
      <c r="I463" s="60"/>
      <c r="J463" s="41"/>
      <c r="K463" s="60"/>
      <c r="L463" s="60"/>
      <c r="M463" s="60"/>
      <c r="O463" s="41"/>
      <c r="R463" s="60"/>
    </row>
    <row r="464" spans="6:18" ht="15" customHeight="1">
      <c r="F464" s="60"/>
      <c r="G464" s="60"/>
      <c r="H464" s="60"/>
      <c r="I464" s="60"/>
      <c r="J464" s="41"/>
      <c r="K464" s="60"/>
      <c r="L464" s="60"/>
      <c r="M464" s="60"/>
      <c r="O464" s="41"/>
      <c r="R464" s="60"/>
    </row>
  </sheetData>
  <autoFilter ref="R1:R287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2023-09-12T02:44:14Z</dcterms:modified>
</cp:coreProperties>
</file>