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1B1DD121-5B19-42FE-A296-D11A4C4226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F&amp;O)'!$R$1:$R$284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3" i="6" l="1"/>
  <c r="M83" i="6" s="1"/>
  <c r="L59" i="6"/>
  <c r="K59" i="6"/>
  <c r="M59" i="6" s="1"/>
  <c r="L64" i="6"/>
  <c r="K64" i="6"/>
  <c r="M64" i="6" s="1"/>
  <c r="L11" i="6"/>
  <c r="K11" i="6"/>
  <c r="L20" i="6"/>
  <c r="K20" i="6"/>
  <c r="M20" i="6" s="1"/>
  <c r="L63" i="6"/>
  <c r="K63" i="6"/>
  <c r="K82" i="6"/>
  <c r="M82" i="6" s="1"/>
  <c r="L62" i="6"/>
  <c r="K62" i="6"/>
  <c r="L61" i="6"/>
  <c r="K61" i="6"/>
  <c r="L60" i="6"/>
  <c r="K60" i="6"/>
  <c r="L37" i="6"/>
  <c r="K37" i="6"/>
  <c r="M37" i="6" s="1"/>
  <c r="L57" i="6"/>
  <c r="K57" i="6"/>
  <c r="L36" i="6"/>
  <c r="K36" i="6"/>
  <c r="L35" i="6"/>
  <c r="K35" i="6"/>
  <c r="L52" i="6"/>
  <c r="K52" i="6"/>
  <c r="L53" i="6"/>
  <c r="K53" i="6"/>
  <c r="K81" i="6"/>
  <c r="M81" i="6" s="1"/>
  <c r="K77" i="6"/>
  <c r="M77" i="6" s="1"/>
  <c r="K80" i="6"/>
  <c r="M80" i="6" s="1"/>
  <c r="K56" i="6"/>
  <c r="L56" i="6"/>
  <c r="L54" i="6"/>
  <c r="K54" i="6"/>
  <c r="L55" i="6"/>
  <c r="K55" i="6"/>
  <c r="L18" i="6"/>
  <c r="K18" i="6"/>
  <c r="K79" i="6"/>
  <c r="M79" i="6" s="1"/>
  <c r="K78" i="6"/>
  <c r="M78" i="6" s="1"/>
  <c r="L17" i="6"/>
  <c r="K17" i="6"/>
  <c r="M17" i="6" s="1"/>
  <c r="L16" i="6"/>
  <c r="K16" i="6"/>
  <c r="L50" i="6"/>
  <c r="K50" i="6"/>
  <c r="K76" i="6"/>
  <c r="M76" i="6" s="1"/>
  <c r="L32" i="6"/>
  <c r="K32" i="6"/>
  <c r="L31" i="6"/>
  <c r="K31" i="6"/>
  <c r="M62" i="6" l="1"/>
  <c r="M11" i="6"/>
  <c r="M36" i="6"/>
  <c r="M63" i="6"/>
  <c r="M61" i="6"/>
  <c r="M60" i="6"/>
  <c r="M35" i="6"/>
  <c r="M57" i="6"/>
  <c r="M32" i="6"/>
  <c r="M16" i="6"/>
  <c r="M52" i="6"/>
  <c r="M53" i="6"/>
  <c r="M31" i="6"/>
  <c r="M54" i="6"/>
  <c r="M55" i="6"/>
  <c r="M50" i="6"/>
  <c r="M56" i="6"/>
  <c r="M18" i="6"/>
  <c r="L51" i="6"/>
  <c r="K51" i="6"/>
  <c r="K75" i="6"/>
  <c r="M75" i="6" s="1"/>
  <c r="K74" i="6"/>
  <c r="M74" i="6" s="1"/>
  <c r="K73" i="6"/>
  <c r="M73" i="6" s="1"/>
  <c r="L49" i="6"/>
  <c r="K49" i="6"/>
  <c r="L48" i="6"/>
  <c r="K48" i="6"/>
  <c r="K266" i="6"/>
  <c r="L266" i="6" s="1"/>
  <c r="L12" i="6"/>
  <c r="K12" i="6"/>
  <c r="L14" i="6"/>
  <c r="K14" i="6"/>
  <c r="M51" i="6" l="1"/>
  <c r="M48" i="6"/>
  <c r="M49" i="6"/>
  <c r="M12" i="6"/>
  <c r="M14" i="6"/>
  <c r="K276" i="6" l="1"/>
  <c r="L276" i="6" s="1"/>
  <c r="L10" i="6"/>
  <c r="K10" i="6"/>
  <c r="M10" i="6" l="1"/>
  <c r="H272" i="6" l="1"/>
  <c r="K272" i="6" l="1"/>
  <c r="L272" i="6" s="1"/>
  <c r="K261" i="6"/>
  <c r="L261" i="6" s="1"/>
  <c r="K251" i="6"/>
  <c r="L251" i="6" s="1"/>
  <c r="K267" i="6" l="1"/>
  <c r="L267" i="6" s="1"/>
  <c r="K268" i="6" l="1"/>
  <c r="L268" i="6" s="1"/>
  <c r="K265" i="6" l="1"/>
  <c r="L265" i="6" s="1"/>
  <c r="K244" i="6"/>
  <c r="L244" i="6" s="1"/>
  <c r="K264" i="6"/>
  <c r="L264" i="6" s="1"/>
  <c r="K263" i="6"/>
  <c r="L263" i="6" s="1"/>
  <c r="K262" i="6"/>
  <c r="L262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3" i="6"/>
  <c r="L243" i="6" s="1"/>
  <c r="K242" i="6"/>
  <c r="L242" i="6" s="1"/>
  <c r="K241" i="6"/>
  <c r="L241" i="6" s="1"/>
  <c r="F240" i="6"/>
  <c r="K240" i="6" s="1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F234" i="6"/>
  <c r="K234" i="6" s="1"/>
  <c r="L234" i="6" s="1"/>
  <c r="F233" i="6"/>
  <c r="K233" i="6" s="1"/>
  <c r="L233" i="6" s="1"/>
  <c r="K232" i="6"/>
  <c r="L232" i="6" s="1"/>
  <c r="F231" i="6"/>
  <c r="K231" i="6" s="1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5" i="6"/>
  <c r="L215" i="6" s="1"/>
  <c r="K213" i="6"/>
  <c r="L213" i="6" s="1"/>
  <c r="K212" i="6"/>
  <c r="L212" i="6" s="1"/>
  <c r="F211" i="6"/>
  <c r="K211" i="6" s="1"/>
  <c r="L211" i="6" s="1"/>
  <c r="K210" i="6"/>
  <c r="L210" i="6" s="1"/>
  <c r="K207" i="6"/>
  <c r="L207" i="6" s="1"/>
  <c r="K206" i="6"/>
  <c r="L206" i="6" s="1"/>
  <c r="K205" i="6"/>
  <c r="L205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5" i="6"/>
  <c r="L185" i="6" s="1"/>
  <c r="K183" i="6"/>
  <c r="L183" i="6" s="1"/>
  <c r="K181" i="6"/>
  <c r="L181" i="6" s="1"/>
  <c r="K179" i="6"/>
  <c r="L179" i="6" s="1"/>
  <c r="K178" i="6"/>
  <c r="L178" i="6" s="1"/>
  <c r="K177" i="6"/>
  <c r="L177" i="6" s="1"/>
  <c r="K175" i="6"/>
  <c r="L175" i="6" s="1"/>
  <c r="K174" i="6"/>
  <c r="L174" i="6" s="1"/>
  <c r="K173" i="6"/>
  <c r="L173" i="6" s="1"/>
  <c r="K172" i="6"/>
  <c r="K171" i="6"/>
  <c r="L171" i="6" s="1"/>
  <c r="K170" i="6"/>
  <c r="L170" i="6" s="1"/>
  <c r="K168" i="6"/>
  <c r="L168" i="6" s="1"/>
  <c r="K167" i="6"/>
  <c r="L167" i="6" s="1"/>
  <c r="K166" i="6"/>
  <c r="L166" i="6" s="1"/>
  <c r="K165" i="6"/>
  <c r="L165" i="6" s="1"/>
  <c r="K164" i="6"/>
  <c r="L164" i="6" s="1"/>
  <c r="F163" i="6"/>
  <c r="K163" i="6" s="1"/>
  <c r="L163" i="6" s="1"/>
  <c r="H162" i="6"/>
  <c r="K162" i="6" s="1"/>
  <c r="L162" i="6" s="1"/>
  <c r="K159" i="6"/>
  <c r="L159" i="6" s="1"/>
  <c r="K158" i="6"/>
  <c r="L158" i="6" s="1"/>
  <c r="K157" i="6"/>
  <c r="L157" i="6" s="1"/>
  <c r="K156" i="6"/>
  <c r="L156" i="6" s="1"/>
  <c r="K155" i="6"/>
  <c r="L155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H128" i="6"/>
  <c r="K128" i="6" s="1"/>
  <c r="L128" i="6" s="1"/>
  <c r="F127" i="6"/>
  <c r="K127" i="6" s="1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<sst xmlns="http://schemas.openxmlformats.org/spreadsheetml/2006/main" count="3170" uniqueCount="1185">
  <si>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</si>
  <si>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</si>
  <si>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</si>
  <si>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</si>
  <si>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</si>
  <si>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</si>
  <si>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</si>
  <si>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</si>
  <si>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</si>
  <si>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</si>
  <si>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</si>
  <si>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</si>
  <si>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</si>
  <si>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</si>
  <si>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</si>
  <si>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</si>
  <si>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</si>
  <si>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</si>
  <si>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</si>
  <si>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</si>
  <si>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</si>
  <si>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</si>
  <si>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</si>
  <si>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</si>
  <si>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</si>
  <si>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</si>
  <si>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</si>
  <si>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</si>
  <si>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</si>
  <si>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</si>
  <si>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</si>
  <si>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</si>
  <si>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</si>
  <si>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</si>
  <si>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</si>
  <si>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</si>
  <si>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</si>
  <si>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</si>
  <si>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</si>
  <si>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</si>
  <si>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</si>
  <si>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</si>
  <si>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</si>
  <si>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</si>
  <si>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</si>
  <si>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</si>
  <si>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</si>
  <si>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</si>
  <si>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</si>
  <si>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</si>
  <si>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</si>
  <si>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</si>
  <si>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</si>
  <si>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</si>
  <si>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</si>
  <si>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</si>
  <si>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</si>
  <si>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</si>
  <si>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</si>
  <si>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</si>
  <si>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</si>
  <si>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</si>
  <si>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</si>
  <si>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</si>
  <si>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</si>
  <si>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</si>
  <si>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</si>
  <si>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</si>
  <si>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</si>
  <si>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</si>
  <si>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</si>
  <si>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</si>
  <si>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</si>
  <si>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</si>
  <si>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</si>
  <si>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</si>
  <si>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</si>
  <si>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</si>
  <si>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</si>
  <si>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</si>
  <si>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</si>
  <si>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</si>
  <si>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</si>
  <si>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</si>
  <si>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</si>
  <si>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</si>
  <si>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</si>
  <si>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</si>
  <si>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</si>
  <si>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</si>
  <si>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</si>
  <si>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</si>
  <si>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</si>
  <si>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</si>
  <si>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</si>
  <si>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</si>
  <si>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</si>
  <si>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</si>
  <si>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</si>
  <si>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</si>
  <si>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</si>
  <si>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</si>
  <si>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</si>
  <si>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</si>
  <si>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</si>
  <si>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</si>
  <si>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</si>
  <si>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</si>
  <si>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</si>
  <si>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</si>
  <si>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</si>
  <si>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</si>
  <si>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</si>
  <si>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</si>
  <si>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</si>
  <si>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</si>
  <si>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</si>
  <si>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</si>
  <si>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</si>
  <si>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</si>
  <si>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</si>
  <si>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</si>
  <si>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</si>
  <si>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</si>
  <si>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</si>
  <si>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</si>
  <si>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</si>
  <si>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</si>
  <si>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</si>
  <si>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</si>
  <si>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</si>
  <si>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</si>
  <si>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</si>
  <si>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</si>
  <si>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</si>
  <si>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</si>
  <si>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</si>
  <si>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</si>
  <si>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</si>
  <si>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</si>
  <si>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</si>
  <si>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</si>
  <si>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</si>
  <si>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</si>
  <si>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</si>
  <si>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</si>
  <si>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</si>
  <si>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</si>
  <si>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</si>
  <si>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</si>
  <si>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</si>
  <si>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</si>
  <si>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</si>
  <si>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</si>
  <si>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</si>
  <si>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</si>
  <si>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</si>
  <si>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</si>
  <si>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</si>
  <si>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</si>
  <si>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</si>
  <si>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</si>
  <si>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</si>
  <si>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</si>
  <si>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</si>
  <si>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</si>
  <si>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</si>
  <si>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</si>
  <si>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</si>
  <si>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</si>
  <si>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</si>
  <si>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</si>
  <si>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</si>
  <si>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</si>
  <si>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</si>
  <si>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</si>
  <si>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</si>
  <si>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</si>
  <si>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</si>
  <si>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</si>
  <si>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</si>
  <si>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</si>
  <si>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</si>
  <si>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</si>
  <si>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</si>
  <si>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</si>
  <si>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</si>
  <si>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</si>
  <si>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</si>
  <si>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</si>
  <si>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</si>
  <si>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</si>
  <si>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</si>
  <si>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</si>
  <si>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</si>
  <si>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</si>
  <si>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</si>
  <si>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</si>
  <si>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</si>
  <si>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</si>
  <si>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</si>
  <si>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</si>
  <si>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</si>
  <si>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</si>
  <si>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</si>
  <si>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</si>
  <si>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</si>
  <si>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</si>
  <si>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</si>
  <si>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</si>
  <si>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</si>
  <si>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</si>
  <si>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</si>
  <si>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</si>
  <si>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</si>
  <si>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</si>
  <si>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</si>
  <si>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</si>
  <si>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</si>
  <si>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</si>
  <si>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</si>
  <si>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</si>
  <si>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</si>
  <si>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</si>
  <si>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</si>
  <si>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</si>
  <si>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</si>
  <si>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</si>
  <si>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</si>
  <si>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</si>
  <si>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</si>
  <si>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</si>
  <si>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</si>
  <si>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</si>
  <si>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</si>
  <si>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</si>
  <si>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</si>
  <si>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</si>
  <si>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</si>
  <si>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</si>
  <si>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</si>
  <si>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</si>
  <si>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</si>
  <si>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</si>
  <si>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</si>
  <si>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</si>
  <si>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</si>
  <si>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</si>
  <si>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</si>
  <si>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</si>
  <si>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</si>
  <si>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</si>
  <si>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</si>
  <si>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</si>
  <si>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</si>
  <si>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</si>
  <si>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</si>
  <si>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</si>
  <si>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</si>
  <si>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</si>
  <si>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</si>
  <si>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</si>
  <si>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</si>
  <si>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</si>
  <si>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</si>
  <si>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</si>
  <si>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</si>
  <si>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</si>
  <si>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</si>
  <si>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</si>
  <si>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</si>
  <si>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</si>
  <si>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</si>
  <si>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</si>
  <si>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</si>
  <si>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</si>
  <si>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</si>
  <si>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</si>
  <si>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</si>
  <si>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</si>
  <si>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</si>
  <si>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</si>
  <si>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</si>
  <si>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</si>
  <si>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</si>
  <si>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</si>
  <si>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</si>
  <si>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</si>
  <si>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</si>
  <si>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</si>
  <si>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</si>
  <si>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</si>
  <si>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</si>
  <si>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</si>
  <si>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</si>
  <si>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</si>
  <si>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</si>
  <si>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</si>
  <si>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</si>
  <si>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</si>
  <si>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</si>
  <si>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</si>
  <si>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</si>
  <si>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</si>
  <si>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</si>
  <si>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</si>
  <si>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</si>
  <si>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</si>
  <si>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</si>
  <si>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</si>
  <si>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</si>
  <si>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</si>
  <si>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</si>
  <si>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</si>
  <si>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</si>
  <si>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</si>
  <si>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</si>
  <si>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</si>
  <si>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</si>
  <si>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</si>
  <si>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</si>
  <si>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</si>
  <si>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</si>
  <si>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</si>
  <si>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</si>
  <si>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</si>
  <si>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</si>
  <si>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</si>
  <si>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</si>
  <si>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</si>
  <si>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</si>
  <si>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</si>
  <si>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</si>
  <si>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</si>
  <si>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</si>
  <si>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</si>
  <si>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</si>
  <si>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</si>
  <si>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</si>
  <si>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</si>
  <si>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</si>
  <si>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</si>
  <si>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</si>
  <si>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</si>
  <si>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</si>
  <si>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</si>
  <si>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</si>
  <si>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</si>
  <si>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</si>
  <si>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</si>
  <si>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</si>
  <si>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</si>
  <si>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</si>
  <si>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</si>
  <si>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</si>
  <si>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</si>
  <si>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</si>
  <si>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</si>
  <si>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</si>
  <si>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</si>
  <si>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</si>
  <si>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</si>
  <si>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</si>
  <si>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</si>
  <si>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</si>
  <si>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</si>
  <si>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</si>
  <si>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</si>
  <si>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</si>
  <si>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</si>
  <si>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</si>
  <si>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</si>
  <si>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</si>
  <si>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</si>
  <si>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</si>
  <si>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</si>
  <si>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</si>
  <si>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</si>
  <si>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</si>
  <si>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</si>
  <si>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</si>
  <si>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</si>
  <si>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</si>
  <si>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</si>
  <si>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</si>
  <si>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</si>
  <si>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</si>
  <si>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</si>
  <si>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</si>
  <si>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</si>
  <si>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</si>
  <si>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</si>
  <si>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</si>
  <si>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</si>
  <si>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</si>
  <si>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</si>
  <si>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</si>
  <si>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</si>
  <si>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</si>
  <si>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</si>
  <si>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</si>
  <si>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</si>
  <si>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</si>
  <si>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</si>
  <si>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</si>
  <si>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</si>
  <si>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</si>
  <si>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</si>
  <si>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</si>
  <si>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</si>
  <si>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</si>
  <si>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</si>
  <si>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</si>
  <si>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</si>
  <si>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</si>
  <si>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</si>
  <si>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</si>
  <si>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</si>
  <si>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</si>
  <si>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</si>
  <si>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</si>
  <si>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</si>
  <si>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</si>
  <si>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</si>
  <si>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</si>
  <si>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</si>
  <si>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</si>
  <si>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</si>
  <si>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</si>
  <si>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</si>
  <si>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</si>
  <si>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</si>
  <si>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</si>
  <si>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</si>
  <si>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</si>
  <si>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</si>
  <si>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</si>
  <si>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</si>
  <si>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</si>
  <si>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</si>
  <si>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</si>
  <si>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</si>
  <si>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</si>
  <si>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</si>
  <si>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</si>
  <si>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</si>
  <si>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</si>
  <si>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</si>
  <si>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</si>
  <si>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</si>
  <si>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</si>
  <si>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</si>
  <si>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</si>
  <si>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</si>
  <si>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</si>
  <si>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</si>
  <si>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</si>
  <si>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</si>
  <si>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</si>
  <si>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</si>
  <si>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</si>
  <si>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</si>
  <si>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</si>
  <si>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</si>
  <si>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</si>
  <si>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</si>
  <si>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</si>
  <si>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</si>
  <si>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</si>
  <si>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</si>
  <si>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</si>
  <si>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</si>
  <si>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</si>
  <si>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</si>
  <si>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</si>
  <si>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</si>
  <si>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</si>
  <si>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</si>
  <si>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</si>
  <si>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</si>
  <si>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</si>
  <si>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</si>
  <si>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</si>
  <si>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</si>
  <si>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</si>
  <si>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</si>
  <si>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</si>
  <si>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</si>
  <si>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</si>
  <si>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</si>
  <si>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</si>
  <si>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</si>
  <si>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</si>
  <si>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</si>
  <si>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</si>
  <si>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</si>
  <si>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</si>
  <si>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</si>
  <si>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</si>
  <si>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</si>
  <si>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</si>
  <si>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</si>
  <si>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</si>
  <si>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</si>
  <si>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</si>
  <si>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</si>
  <si>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</si>
  <si>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</si>
  <si>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</si>
  <si>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</si>
  <si>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</si>
  <si>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</si>
  <si>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</si>
  <si>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</si>
  <si>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</si>
  <si>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</si>
  <si>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</si>
  <si>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</si>
  <si>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</si>
  <si>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</si>
  <si>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</si>
  <si>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</si>
  <si>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</si>
  <si>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</si>
  <si>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</si>
  <si>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</si>
  <si>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</si>
  <si>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</si>
  <si>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</si>
  <si>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</si>
  <si>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</si>
  <si>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</si>
  <si>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</si>
  <si>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</si>
  <si>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</si>
  <si>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</si>
  <si>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</si>
  <si>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</si>
  <si>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</si>
  <si>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</si>
  <si>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</si>
  <si>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</si>
  <si>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</si>
  <si>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</si>
  <si>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</si>
  <si>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</si>
  <si>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</si>
  <si>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</si>
  <si>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</si>
  <si>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</si>
  <si>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</si>
  <si>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</si>
  <si>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</si>
  <si>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</si>
  <si>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</si>
  <si>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</si>
  <si>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</si>
  <si>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</si>
  <si>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</si>
  <si>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</si>
  <si>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</si>
  <si>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</si>
  <si>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</si>
  <si>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</si>
  <si>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</si>
  <si>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</si>
  <si>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</si>
  <si>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</si>
  <si>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</si>
  <si>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</si>
  <si>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</si>
  <si>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</si>
  <si>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</si>
  <si>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</si>
  <si>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</si>
  <si>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</si>
  <si>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</si>
  <si>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</si>
  <si>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</si>
  <si>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</si>
  <si>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</si>
  <si>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</si>
  <si>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</si>
  <si>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</si>
  <si>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</si>
  <si>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</si>
  <si>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</si>
  <si>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</si>
  <si>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</si>
  <si>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</si>
  <si>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</si>
  <si>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</si>
  <si>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</si>
  <si>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</si>
  <si>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</si>
  <si>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</si>
  <si>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</si>
  <si>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</si>
  <si>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</si>
  <si>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</si>
  <si>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</si>
  <si>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</si>
  <si>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</si>
  <si>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</si>
  <si>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</si>
  <si>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</si>
  <si>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</si>
  <si>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</si>
  <si>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</si>
  <si>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</si>
  <si>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</si>
  <si>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</si>
  <si>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</si>
  <si>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</si>
  <si>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</si>
  <si>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</si>
  <si>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</si>
  <si>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</si>
  <si>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</si>
  <si>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</si>
  <si>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</si>
  <si>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</si>
  <si>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</si>
  <si>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</si>
  <si>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</si>
  <si>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</si>
  <si>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</si>
  <si>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</si>
  <si>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</si>
  <si>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</si>
  <si>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</si>
  <si>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</si>
  <si>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</si>
  <si>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</si>
  <si>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</si>
  <si>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</si>
  <si>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</si>
  <si>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</si>
  <si>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</si>
  <si>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</si>
  <si>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</si>
  <si>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</si>
  <si>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</si>
  <si>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</si>
  <si>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</si>
  <si>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</si>
  <si>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</si>
  <si>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</si>
  <si>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</si>
  <si>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</si>
  <si>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</si>
  <si>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</si>
  <si>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</si>
  <si>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</si>
  <si>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</si>
  <si>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</si>
  <si>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</si>
  <si>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</si>
  <si>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</si>
  <si>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</si>
  <si>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</si>
  <si>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</si>
  <si>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</si>
  <si>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</si>
  <si>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</si>
  <si>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</si>
  <si>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</si>
  <si>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</si>
  <si>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</si>
  <si>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</si>
  <si>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</si>
  <si>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</si>
  <si>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</si>
  <si>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</si>
  <si>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</si>
  <si>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</si>
  <si>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</si>
  <si>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</si>
  <si>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</si>
  <si>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</si>
  <si>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</si>
  <si>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</si>
  <si>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</si>
  <si>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</si>
  <si>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</si>
  <si>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</si>
  <si>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</si>
  <si>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</si>
  <si>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</si>
  <si>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</si>
  <si>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</si>
  <si>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</si>
  <si>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</si>
  <si>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</si>
  <si>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</si>
  <si>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</si>
  <si>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</si>
  <si>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</si>
  <si>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</si>
  <si>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</si>
  <si>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</si>
  <si>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</si>
  <si>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</si>
  <si>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</si>
  <si>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</si>
  <si>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</si>
  <si>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</si>
  <si>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</si>
  <si>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</si>
  <si>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</si>
  <si>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</si>
  <si>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</si>
  <si>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</si>
  <si>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</si>
  <si>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</si>
  <si>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</si>
  <si>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</si>
  <si>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</si>
  <si>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</si>
  <si>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</si>
  <si>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</si>
  <si>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</si>
  <si>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</si>
  <si>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</si>
  <si>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</si>
  <si>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</si>
  <si>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</si>
  <si>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</si>
  <si>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</si>
  <si>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</si>
  <si>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</si>
  <si>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</si>
  <si>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</si>
  <si>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</si>
  <si>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</si>
  <si>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</si>
  <si>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</si>
  <si>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</si>
  <si>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</si>
  <si>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</si>
  <si>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</si>
  <si>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</si>
  <si>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</si>
  <si>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</si>
  <si>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</si>
  <si>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</si>
  <si>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</si>
  <si>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</si>
  <si>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</si>
  <si>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</si>
  <si>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</si>
  <si>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</si>
  <si>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</si>
  <si>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</si>
  <si>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</si>
  <si>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</si>
  <si>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</si>
  <si>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</si>
  <si>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</si>
  <si>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</si>
  <si>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</si>
  <si>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</si>
  <si>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</si>
  <si>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</si>
  <si>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</si>
  <si>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</si>
  <si>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</si>
  <si>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</si>
  <si>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</si>
  <si>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</si>
  <si>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</si>
  <si>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</si>
  <si>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</si>
  <si>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</si>
  <si>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</si>
  <si>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</si>
  <si>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</si>
  <si>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</si>
  <si>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</si>
  <si>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</si>
  <si>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</si>
  <si>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</si>
  <si>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</si>
  <si>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</si>
  <si>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</si>
  <si>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</si>
  <si>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</si>
  <si>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</si>
  <si>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</si>
  <si>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</si>
  <si>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</si>
  <si>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</si>
  <si>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</si>
  <si>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</si>
  <si>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</si>
  <si>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</si>
  <si>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</si>
  <si>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</si>
  <si>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</si>
  <si>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</si>
  <si>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</si>
  <si>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</si>
  <si>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</si>
  <si>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</si>
  <si>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</si>
  <si>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</si>
  <si>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</si>
  <si>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</si>
  <si>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</si>
  <si>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</si>
  <si>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</si>
  <si>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</si>
  <si>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</si>
  <si>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</si>
  <si>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</si>
  <si>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</si>
  <si>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</si>
  <si>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</si>
  <si>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</si>
  <si>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</si>
  <si>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</si>
  <si>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</si>
  <si>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</si>
  <si>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</si>
  <si>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</si>
  <si>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</si>
  <si>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</si>
  <si>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</si>
  <si>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</si>
  <si>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</si>
  <si>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</si>
  <si>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</si>
  <si>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</si>
  <si>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</si>
  <si>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</si>
  <si>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</si>
  <si>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</si>
  <si>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</si>
  <si>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</si>
  <si>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</si>
  <si>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</si>
  <si>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</si>
  <si>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</si>
  <si>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</si>
  <si>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</si>
  <si>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</si>
  <si>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</si>
  <si>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</si>
  <si>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</si>
  <si>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</si>
  <si>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</si>
  <si>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</si>
  <si>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</si>
  <si>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</si>
  <si>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</si>
  <si>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</si>
  <si>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</si>
  <si>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</si>
  <si>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</si>
  <si>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</si>
  <si>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</si>
  <si>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</si>
  <si>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</si>
  <si>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</si>
  <si>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31-31.5</t>
  </si>
  <si>
    <t>ALOKINDS</t>
  </si>
  <si>
    <t>MULTIPLIER SHARE &amp; STOCK ADVISORS PRIVATE LIMITED</t>
  </si>
  <si>
    <t>2100-2200</t>
  </si>
  <si>
    <t>Part profit of Rs.77.5/-</t>
  </si>
  <si>
    <t>GRAVITON RESEARCH CAPITAL LLP</t>
  </si>
  <si>
    <t>270-280</t>
  </si>
  <si>
    <t>360-390</t>
  </si>
  <si>
    <t xml:space="preserve">RELIANCE </t>
  </si>
  <si>
    <t>2580-2610</t>
  </si>
  <si>
    <t>2750-2800</t>
  </si>
  <si>
    <t>2080-2120</t>
  </si>
  <si>
    <t>440-460</t>
  </si>
  <si>
    <t>GSPL SEPT FUT</t>
  </si>
  <si>
    <t>246-250</t>
  </si>
  <si>
    <t>740-750</t>
  </si>
  <si>
    <t>Profit of Rs 11.5/-</t>
  </si>
  <si>
    <t>200-250</t>
  </si>
  <si>
    <t>Part profit of Rs.17/-</t>
  </si>
  <si>
    <t>840-850</t>
  </si>
  <si>
    <t>1770-1850</t>
  </si>
  <si>
    <t>165-170</t>
  </si>
  <si>
    <t>BHARTIARTL SEP FUT</t>
  </si>
  <si>
    <t>ICICIBANK SEP FUT</t>
  </si>
  <si>
    <t>3545-3565</t>
  </si>
  <si>
    <t>3700-3800</t>
  </si>
  <si>
    <t>BANKNIFTY 39700 CE 8 SEP</t>
  </si>
  <si>
    <t>600-700</t>
  </si>
  <si>
    <t>MINDAIND</t>
  </si>
  <si>
    <t>WELCURE</t>
  </si>
  <si>
    <t>890-895</t>
  </si>
  <si>
    <t>CONCOR SEP FUT</t>
  </si>
  <si>
    <t>715-720</t>
  </si>
  <si>
    <t>HDFCAMC SEPT FUT</t>
  </si>
  <si>
    <t>2140-2180</t>
  </si>
  <si>
    <t>377-379</t>
  </si>
  <si>
    <t>400-410</t>
  </si>
  <si>
    <t>Profit of Rs 10.5/-</t>
  </si>
  <si>
    <t>Loss of Rs.110/-</t>
  </si>
  <si>
    <t>BANKNIFTY 39500 CE 1-SEP</t>
  </si>
  <si>
    <t>250-300</t>
  </si>
  <si>
    <t>Profit of Rs 6/-</t>
  </si>
  <si>
    <t>Retail Research Technical Calls &amp; Fundamental Performance Report for the month of Sep-2022</t>
  </si>
  <si>
    <t>RIIL</t>
  </si>
  <si>
    <t>Reliance Indl Infra Ltd</t>
  </si>
  <si>
    <t>XTX MARKETS LLP</t>
  </si>
  <si>
    <t>210-214</t>
  </si>
  <si>
    <t>230-235</t>
  </si>
  <si>
    <t>Profit of Rs.19/-</t>
  </si>
  <si>
    <t>NIFTY 17400 PE 8 SEP</t>
  </si>
  <si>
    <t>120-160</t>
  </si>
  <si>
    <t>Profit of Rs.40.5/-</t>
  </si>
  <si>
    <t>BANKNIFTY 40000 CE 8 SEP</t>
  </si>
  <si>
    <t>Sell</t>
  </si>
  <si>
    <t>140-160</t>
  </si>
  <si>
    <t>500-600</t>
  </si>
  <si>
    <t>TATACOMM 1320 CE SEP</t>
  </si>
  <si>
    <t xml:space="preserve">BANKNIFTY 39300 PE 8 SEP </t>
  </si>
  <si>
    <t>10.0-5</t>
  </si>
  <si>
    <t>Loss of Rs 11.5/-</t>
  </si>
  <si>
    <t>SBIN SEPT FUT</t>
  </si>
  <si>
    <t>520-510</t>
  </si>
  <si>
    <t>Profit of Rs.23.5/-</t>
  </si>
  <si>
    <t>ZYDUSLIFE SEPT FUT</t>
  </si>
  <si>
    <t>380-385</t>
  </si>
  <si>
    <t>SKSE SECURITIES LTD</t>
  </si>
  <si>
    <t>Profit of Rs.125/-</t>
  </si>
  <si>
    <t>Profit of Rs.1.5/-</t>
  </si>
  <si>
    <t>Loss of Rs.32.5/-</t>
  </si>
  <si>
    <t>Loss of Rs.105/-</t>
  </si>
  <si>
    <t>Loss of Rs.9/-</t>
  </si>
  <si>
    <t>NIFTY 17500 PE 8 SEP</t>
  </si>
  <si>
    <t>550-580</t>
  </si>
  <si>
    <t>Profit of Rs 4.5/-</t>
  </si>
  <si>
    <t>PFC SEPT FUT</t>
  </si>
  <si>
    <t>Loss of Rs 5/-</t>
  </si>
  <si>
    <t>Profit of Rs 1.5/-</t>
  </si>
  <si>
    <t>157-160</t>
  </si>
  <si>
    <t>COLORCHIPS</t>
  </si>
  <si>
    <t>VINIATO ADVISORS PRIVATE LIMITED</t>
  </si>
  <si>
    <t>ZENAB AIYUB YACOOBALI</t>
  </si>
  <si>
    <t>SADHNA</t>
  </si>
  <si>
    <t>MANSI SHARE &amp; STOCK ADVISORS PRIVATE LIMITED</t>
  </si>
  <si>
    <t>MADHUDEVI SANJAY BUCHA .</t>
  </si>
  <si>
    <t>AJOONI</t>
  </si>
  <si>
    <t>Ajooni Biotech Limited</t>
  </si>
  <si>
    <t>DIL</t>
  </si>
  <si>
    <t>Debock Industries Limited</t>
  </si>
  <si>
    <t>Part Profit of Rs.22/-</t>
  </si>
  <si>
    <t>Loss of Rs.170/-</t>
  </si>
  <si>
    <t>Loss of Rs 9/-</t>
  </si>
  <si>
    <t>Loss of Rs 70/-</t>
  </si>
  <si>
    <t>2050-2100</t>
  </si>
  <si>
    <t>Profit of Rs.33/-</t>
  </si>
  <si>
    <t>250-255</t>
  </si>
  <si>
    <t>1610-1640</t>
  </si>
  <si>
    <t>1750-1800</t>
  </si>
  <si>
    <t>TATACONSUM SEPT FUT</t>
  </si>
  <si>
    <t>824-826</t>
  </si>
  <si>
    <t>840-855</t>
  </si>
  <si>
    <t>Profit of Rs.4.5/-</t>
  </si>
  <si>
    <t>BANASFN</t>
  </si>
  <si>
    <t>NAKSHATRA GARMENTS PRIVATE LIMITED</t>
  </si>
  <si>
    <t>1990-2000</t>
  </si>
  <si>
    <t>2060-2100</t>
  </si>
  <si>
    <t>HINDUNILVR SEPT FUT</t>
  </si>
  <si>
    <t>2630-2670</t>
  </si>
  <si>
    <t>BHARTIARTL SEPT FUT</t>
  </si>
  <si>
    <t>770-780</t>
  </si>
  <si>
    <t>TECHM SEPT FUT</t>
  </si>
  <si>
    <t>1090-1100</t>
  </si>
  <si>
    <t>HCLTECH SEPT FUT</t>
  </si>
  <si>
    <t>950-960</t>
  </si>
  <si>
    <t>Profit of Rs.8/-</t>
  </si>
  <si>
    <t>4800-5000</t>
  </si>
  <si>
    <t>Profit of Rs 5/-</t>
  </si>
  <si>
    <t>LESHAIND</t>
  </si>
  <si>
    <t>MILIND MADHANI SECURITIES PRIVATE LIMITED</t>
  </si>
  <si>
    <t>PATELENG</t>
  </si>
  <si>
    <t>NEOMILE CORPORATE ADVISORY PRIVATE LIMITED</t>
  </si>
  <si>
    <t>YUGA STOCKS AND COMMODITIES PRIVATE LIMITED  .</t>
  </si>
  <si>
    <t>Profit of Rs 10/-</t>
  </si>
  <si>
    <t>Profit of Rs 17/-</t>
  </si>
  <si>
    <t>Profit of Rs 9/-</t>
  </si>
  <si>
    <t>BANKNIFTY 39900 PE 8 SEP</t>
  </si>
  <si>
    <t>530-520</t>
  </si>
  <si>
    <t>955-965</t>
  </si>
  <si>
    <t>BALKRISIND 2050 CE SEP</t>
  </si>
  <si>
    <t>65-80</t>
  </si>
  <si>
    <t>70.5-71.5</t>
  </si>
  <si>
    <t>80-82</t>
  </si>
  <si>
    <t>Loss of Rs 6/-</t>
  </si>
  <si>
    <t>ARCFIN</t>
  </si>
  <si>
    <t>SUBHLABH TRADEVIN PRIVATE LIMITED</t>
  </si>
  <si>
    <t>ASRL</t>
  </si>
  <si>
    <t>JR SEAMLESS PRIVATE LIMITED</t>
  </si>
  <si>
    <t>PRISMX GLOBAL VENTURES LIMITED</t>
  </si>
  <si>
    <t>SHAIBAL GHOSH</t>
  </si>
  <si>
    <t>GOBLIN</t>
  </si>
  <si>
    <t>HARLETH</t>
  </si>
  <si>
    <t>AVNI SOHIL SANGHVI</t>
  </si>
  <si>
    <t>CHETAN RASIKLAL SHAH</t>
  </si>
  <si>
    <t>PARTH INFIN BROKERS PVT LTD</t>
  </si>
  <si>
    <t>PALMJEWELS</t>
  </si>
  <si>
    <t>BIRJUKUMAR AJITBHAI SHAH</t>
  </si>
  <si>
    <t>PANTH</t>
  </si>
  <si>
    <t>SCAPDVR</t>
  </si>
  <si>
    <t>GAYI ADI HOLDINGS PRIVATE LIMITED</t>
  </si>
  <si>
    <t>STURDY</t>
  </si>
  <si>
    <t>GREENWAY ADVISORS PRIVATE LIMITED</t>
  </si>
  <si>
    <t>TTIL</t>
  </si>
  <si>
    <t>KALPANA MADHANI SECURITIES PRIVATE LIMITED</t>
  </si>
  <si>
    <t>PREETI BHAUKA</t>
  </si>
  <si>
    <t>VETO</t>
  </si>
  <si>
    <t>HARSHA ISHVARBHAI SOLANKI</t>
  </si>
  <si>
    <t>BTML</t>
  </si>
  <si>
    <t>Bodhi Tree Multimedia Ltd</t>
  </si>
  <si>
    <t>ZYANA STOCKS AND COMMODITIES</t>
  </si>
  <si>
    <t>COFFEEDAY</t>
  </si>
  <si>
    <t>Coffee Day Enterprise Ltd</t>
  </si>
  <si>
    <t>KORE</t>
  </si>
  <si>
    <t>Jay Jalaram Techno Ltd</t>
  </si>
  <si>
    <t>LATTEYS</t>
  </si>
  <si>
    <t>Latteys Industries Ltd</t>
  </si>
  <si>
    <t>7M DEVELOPERS LLP</t>
  </si>
  <si>
    <t>MUDUPULAVEMULA SURENDRANADHA REDDY</t>
  </si>
  <si>
    <t>VIVIDHA</t>
  </si>
  <si>
    <t>Visagar Polytex Ltd</t>
  </si>
  <si>
    <t>IDBI TRUSTEESHIP SERVICES LTD</t>
  </si>
  <si>
    <t>BOSHOBY UTKARSH PATEL</t>
  </si>
  <si>
    <t>Stampede Capital Limited</t>
  </si>
  <si>
    <t>Veto Switchgear Cable Ltd</t>
  </si>
  <si>
    <t>Profit of Rs.262.5/-</t>
  </si>
  <si>
    <t>Part profit of Rs.13.5/-</t>
  </si>
  <si>
    <t>Profit of Rs 34/-</t>
  </si>
  <si>
    <t>551-553</t>
  </si>
  <si>
    <t>560-568</t>
  </si>
  <si>
    <t>241-243</t>
  </si>
  <si>
    <t>ACEMEN</t>
  </si>
  <si>
    <t>URVASHI UMESHBHAI PATEL</t>
  </si>
  <si>
    <t>ADISHAKTI</t>
  </si>
  <si>
    <t>NNM SECURITIES PVT LTD</t>
  </si>
  <si>
    <t>APPU FINANCIAL SERVICES LTD</t>
  </si>
  <si>
    <t>AFEL</t>
  </si>
  <si>
    <t>RAMESH CHAND JAIN HUF</t>
  </si>
  <si>
    <t>MUKESH JAIN</t>
  </si>
  <si>
    <t>ASHISH KHANDELWAL</t>
  </si>
  <si>
    <t>ANKIN</t>
  </si>
  <si>
    <t>SHUBHAM GARG</t>
  </si>
  <si>
    <t>BAGARIA PROPERTIES AND INVESTMENT PRIVATE LIMITED</t>
  </si>
  <si>
    <t>ARFIN</t>
  </si>
  <si>
    <t>SHAISHAV RAKESHBHAI SHAH</t>
  </si>
  <si>
    <t>GLOBE CAPITAL MARKET LIMITED</t>
  </si>
  <si>
    <t>CHOTHANI</t>
  </si>
  <si>
    <t>SAROJ SINGH</t>
  </si>
  <si>
    <t>SKPM VENTURES LLP</t>
  </si>
  <si>
    <t>URVASHI PRAVIN SETH</t>
  </si>
  <si>
    <t>DBOL</t>
  </si>
  <si>
    <t>SHUDH EDIBLE PRODUCTS PRIVATE LIMITED</t>
  </si>
  <si>
    <t>GOEL INVESTMENTS LIMITED</t>
  </si>
  <si>
    <t>DHAMPURSUG</t>
  </si>
  <si>
    <t>DJML</t>
  </si>
  <si>
    <t>ABHAY CHANDRAKANT LAKHANI</t>
  </si>
  <si>
    <t>SANTA GHOSH</t>
  </si>
  <si>
    <t>DML</t>
  </si>
  <si>
    <t>TEAM INDIA MANAGERS LTD</t>
  </si>
  <si>
    <t>GOENKA BUSINESS AND FINANCE LIMITED</t>
  </si>
  <si>
    <t>ARPIT DIPAK SHAH HUF</t>
  </si>
  <si>
    <t>VIJETA BROKING INDIA PRIVATE LIMITED</t>
  </si>
  <si>
    <t>KANTILAL PREMCHAND SHAH</t>
  </si>
  <si>
    <t>ARPIT DIPAK SHAH</t>
  </si>
  <si>
    <t>PRATIK OVERSEAS PVT LTD</t>
  </si>
  <si>
    <t>GOENKA BUSINESS &amp; FINANCE LIMITED</t>
  </si>
  <si>
    <t>FAST TRACK FINSEC PRIVATE LIMITED</t>
  </si>
  <si>
    <t>NAV CAPITAL VCC - NAV CAPITAL EMERGING STAR FUND</t>
  </si>
  <si>
    <t>GVFILM</t>
  </si>
  <si>
    <t>ISHARI KADHIRVELAN GANESH</t>
  </si>
  <si>
    <t>IFL</t>
  </si>
  <si>
    <t>BASANTIBEN ANKITKUMAR PARMAR</t>
  </si>
  <si>
    <t>SUMANBEN HARESHBHAI KABEERA</t>
  </si>
  <si>
    <t>AKASH PRAJAPATI</t>
  </si>
  <si>
    <t>JAIHINDS</t>
  </si>
  <si>
    <t>NILU KUMARI KUMARI</t>
  </si>
  <si>
    <t>PARTH MUKESHBHAI BHAVSAR</t>
  </si>
  <si>
    <t>JLL</t>
  </si>
  <si>
    <t>GUTTIKONDA VARA LAKSHMI</t>
  </si>
  <si>
    <t>SURENDER KUMAR JINDAL</t>
  </si>
  <si>
    <t>KCDGROUP</t>
  </si>
  <si>
    <t>NARAIN KUMAR GUPTA</t>
  </si>
  <si>
    <t>RADHA VASANT PANDEY</t>
  </si>
  <si>
    <t>MEERA</t>
  </si>
  <si>
    <t>SAMIR JAVERI</t>
  </si>
  <si>
    <t>MEGASTAR</t>
  </si>
  <si>
    <t>MEHAI</t>
  </si>
  <si>
    <t>NCLRESE</t>
  </si>
  <si>
    <t>PMC FINCORP LIMITED</t>
  </si>
  <si>
    <t>NOVATEOR</t>
  </si>
  <si>
    <t>VIVID MERCANTILE LIMITED</t>
  </si>
  <si>
    <t>OSIAJEE</t>
  </si>
  <si>
    <t>RAJVEER SAROYA</t>
  </si>
  <si>
    <t>RAJIV HARIT</t>
  </si>
  <si>
    <t>OZONEWORLD</t>
  </si>
  <si>
    <t>.</t>
  </si>
  <si>
    <t>ROHIT DALPATBHAI SHAH</t>
  </si>
  <si>
    <t>JAGRUTIBEN BIRJUBHAI SHAH</t>
  </si>
  <si>
    <t>RIDDHICORP</t>
  </si>
  <si>
    <t>RAJANBHAI BIPINBHAI SHAH</t>
  </si>
  <si>
    <t>JINAXIBEN BIPINCHANDRA SHAH</t>
  </si>
  <si>
    <t>SHREE LAXMI IRON AND STEEL WORKS PVT LTD</t>
  </si>
  <si>
    <t>DARSHIL ENTERPRISE</t>
  </si>
  <si>
    <t>NISHITH SHIRISHBHAI DESAI</t>
  </si>
  <si>
    <t>ARVIND BHANDARI</t>
  </si>
  <si>
    <t>JAGDISH PRASAD AGARWAL</t>
  </si>
  <si>
    <t>SHREE BAHUBALI INTERNATIONAL LTD</t>
  </si>
  <si>
    <t>KHUSHBOO RAJANBHAI SHAH</t>
  </si>
  <si>
    <t>SW CAPITAL PRIVATE LIMITED</t>
  </si>
  <si>
    <t>DINESH KUMAR AGARWAL</t>
  </si>
  <si>
    <t>MAHENDRA ABHAYCHAND TURAKHIA</t>
  </si>
  <si>
    <t>SHILPA SUJAL PATHAK</t>
  </si>
  <si>
    <t>SHEFALI SUNIL PANDYA</t>
  </si>
  <si>
    <t>SHREYA GUPTA</t>
  </si>
  <si>
    <t>SERA</t>
  </si>
  <si>
    <t>DIPAKKUMAR CHIMANLAL SHAH</t>
  </si>
  <si>
    <t>ROMIL BHARATBHAI PATEL</t>
  </si>
  <si>
    <t>PREMLATA RAMESH SARAOGI</t>
  </si>
  <si>
    <t>SOFCOM</t>
  </si>
  <si>
    <t>VISAGAR FINANCIAL SERVICES LIMITED</t>
  </si>
  <si>
    <t>STEPHANOTIS</t>
  </si>
  <si>
    <t>KOTAK MAHINDRA BANK LIMITED</t>
  </si>
  <si>
    <t>AUMIT CAPITAL ADVISORS LIMITED</t>
  </si>
  <si>
    <t>SWORDEDGE</t>
  </si>
  <si>
    <t>NEERAJKUMAR</t>
  </si>
  <si>
    <t>SYLPH</t>
  </si>
  <si>
    <t>GHANSHYAM SONI</t>
  </si>
  <si>
    <t>TANGO COMMOSALES LLP</t>
  </si>
  <si>
    <t>TRIVENIENT</t>
  </si>
  <si>
    <t>MANJU DEVI AGARWAL</t>
  </si>
  <si>
    <t>SANJAY HARISH AGGARWAL</t>
  </si>
  <si>
    <t>NILESH VINODRAI PAREKH</t>
  </si>
  <si>
    <t>UDAY R SHAH HUF</t>
  </si>
  <si>
    <t>ANISA ALNASIR GILANI</t>
  </si>
  <si>
    <t>ZEENAT ALNASIR GILANI</t>
  </si>
  <si>
    <t>ALNASIR ABDULAZIZ GILANI</t>
  </si>
  <si>
    <t>UNISTRMU</t>
  </si>
  <si>
    <t>VISHAL PRAGNESHBHAI SHAH</t>
  </si>
  <si>
    <t>HEMIL FINSTOCK PRIVATE LIMITED</t>
  </si>
  <si>
    <t>VAL</t>
  </si>
  <si>
    <t>VINOD HARILAL JHAVERI</t>
  </si>
  <si>
    <t>HARSHA RAJESHBHAI JHAVERI</t>
  </si>
  <si>
    <t>ASHWINI YOGESH AHERRAO</t>
  </si>
  <si>
    <t>SNEHLATA DINKAR SONAR</t>
  </si>
  <si>
    <t>PAWAN KUMAR KHURANA</t>
  </si>
  <si>
    <t>AMJUMBO</t>
  </si>
  <si>
    <t>A and M Jumbo Bags Ltd</t>
  </si>
  <si>
    <t>PURAV BHARATBHAI PATEL</t>
  </si>
  <si>
    <t>ARIHANTSUP</t>
  </si>
  <si>
    <t>Arihant Superstruct Ltd</t>
  </si>
  <si>
    <t>ASHAPURMIN</t>
  </si>
  <si>
    <t>Ashapura Minechem Ltd</t>
  </si>
  <si>
    <t>Nazara Technologies Ltd</t>
  </si>
  <si>
    <t>QE SECURITIES</t>
  </si>
  <si>
    <t>NK SECURITIES RESEARCH PRIVATE LIMITED</t>
  </si>
  <si>
    <t>TERASOFT</t>
  </si>
  <si>
    <t>Tera Software Limited</t>
  </si>
  <si>
    <t>MATALIA STOCK BROKING PRIVATE LIMITED</t>
  </si>
  <si>
    <t>TOTAL</t>
  </si>
  <si>
    <t>Total Transport Sys Ltd</t>
  </si>
  <si>
    <t>FOUR R INVESTMENTS PRIVATE LIMITED</t>
  </si>
  <si>
    <t>JATINKUMAR DHIRAJLAL JOGANI</t>
  </si>
  <si>
    <t>ALBULA INVESTMENT FUND LTD</t>
  </si>
  <si>
    <t>SMART EQUITY BROKERS PVT LTD</t>
  </si>
  <si>
    <t>EXCEL</t>
  </si>
  <si>
    <t>Excel Realty N Infra Ltd</t>
  </si>
  <si>
    <t>FEL</t>
  </si>
  <si>
    <t>Future Enterprises Ltd</t>
  </si>
  <si>
    <t>VISTRA ITCL INDIA LIMITED</t>
  </si>
  <si>
    <t>FELIX</t>
  </si>
  <si>
    <t>Felix Industries Ltd.</t>
  </si>
  <si>
    <t>PRAFULLA LAXMAN PAWAR</t>
  </si>
  <si>
    <t>Ganesha Ecosphere Limited</t>
  </si>
  <si>
    <t>ROHAN GUPTA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</si>
</sst>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3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0" fontId="31" fillId="22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0" fontId="32" fillId="23" borderId="2" xfId="0" applyFont="1" applyFill="1" applyBorder="1" applyAlignment="1">
      <alignment horizontal="center" vertical="center"/>
    </xf>
    <xf numFmtId="2" fontId="32" fillId="23" borderId="2" xfId="0" applyNumberFormat="1" applyFont="1" applyFill="1" applyBorder="1" applyAlignment="1">
      <alignment horizontal="center" vertical="center"/>
    </xf>
    <xf numFmtId="10" fontId="32" fillId="23" borderId="5" xfId="0" applyNumberFormat="1" applyFont="1" applyFill="1" applyBorder="1" applyAlignment="1">
      <alignment horizontal="center" vertical="center" wrapText="1"/>
    </xf>
    <xf numFmtId="0" fontId="32" fillId="23" borderId="21" xfId="0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9" fillId="17" borderId="20" xfId="0" applyFont="1" applyFill="1" applyBorder="1" applyAlignment="1"/>
    <xf numFmtId="0" fontId="31" fillId="17" borderId="20" xfId="0" applyFont="1" applyFill="1" applyBorder="1" applyAlignment="1">
      <alignment horizontal="left" vertical="center"/>
    </xf>
    <xf numFmtId="0" fontId="32" fillId="17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9" fillId="24" borderId="20" xfId="0" applyFont="1" applyFill="1" applyBorder="1" applyAlignment="1"/>
    <xf numFmtId="0" fontId="31" fillId="24" borderId="20" xfId="0" applyFont="1" applyFill="1" applyBorder="1" applyAlignment="1">
      <alignment horizontal="left" vertical="center"/>
    </xf>
    <xf numFmtId="0" fontId="32" fillId="24" borderId="20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32" fillId="17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2" borderId="23" xfId="0" applyFont="1" applyFill="1" applyBorder="1" applyAlignment="1">
      <alignment horizontal="center" vertical="center"/>
    </xf>
    <xf numFmtId="165" fontId="31" fillId="22" borderId="23" xfId="0" applyNumberFormat="1" applyFont="1" applyFill="1" applyBorder="1" applyAlignment="1">
      <alignment horizontal="center" vertical="center"/>
    </xf>
    <xf numFmtId="15" fontId="31" fillId="22" borderId="23" xfId="0" applyNumberFormat="1" applyFont="1" applyFill="1" applyBorder="1" applyAlignment="1">
      <alignment horizontal="center" vertical="center"/>
    </xf>
    <xf numFmtId="0" fontId="32" fillId="22" borderId="23" xfId="0" applyFont="1" applyFill="1" applyBorder="1"/>
    <xf numFmtId="43" fontId="31" fillId="22" borderId="23" xfId="0" applyNumberFormat="1" applyFont="1" applyFill="1" applyBorder="1" applyAlignment="1">
      <alignment horizontal="center" vertical="top"/>
    </xf>
    <xf numFmtId="0" fontId="31" fillId="22" borderId="23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9" fillId="0" borderId="20" xfId="0" applyFont="1" applyFill="1" applyBorder="1" applyAlignment="1"/>
    <xf numFmtId="0" fontId="31" fillId="0" borderId="20" xfId="0" applyFont="1" applyFill="1" applyBorder="1" applyAlignment="1">
      <alignment horizontal="left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2" fillId="24" borderId="20" xfId="0" applyNumberFormat="1" applyFont="1" applyFill="1" applyBorder="1" applyAlignment="1">
      <alignment horizontal="center" vertical="center"/>
    </xf>
    <xf numFmtId="1" fontId="31" fillId="12" borderId="20" xfId="0" applyNumberFormat="1" applyFont="1" applyFill="1" applyBorder="1" applyAlignment="1">
      <alignment horizontal="center" vertical="center"/>
    </xf>
    <xf numFmtId="16" fontId="31" fillId="12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 applyAlignment="1">
      <alignment horizontal="left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40" fillId="11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0" borderId="20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1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/>
    <xf numFmtId="43" fontId="31" fillId="11" borderId="20" xfId="0" applyNumberFormat="1" applyFont="1" applyFill="1" applyBorder="1" applyAlignment="1">
      <alignment horizontal="center" vertical="top"/>
    </xf>
    <xf numFmtId="0" fontId="31" fillId="11" borderId="20" xfId="0" applyFont="1" applyFill="1" applyBorder="1" applyAlignment="1">
      <alignment horizontal="center" vertical="top"/>
    </xf>
    <xf numFmtId="0" fontId="31" fillId="25" borderId="23" xfId="0" applyFont="1" applyFill="1" applyBorder="1" applyAlignment="1">
      <alignment horizontal="center" vertical="center"/>
    </xf>
    <xf numFmtId="165" fontId="31" fillId="25" borderId="23" xfId="0" applyNumberFormat="1" applyFont="1" applyFill="1" applyBorder="1" applyAlignment="1">
      <alignment horizontal="center" vertical="center"/>
    </xf>
    <xf numFmtId="15" fontId="31" fillId="25" borderId="23" xfId="0" applyNumberFormat="1" applyFont="1" applyFill="1" applyBorder="1" applyAlignment="1">
      <alignment horizontal="center" vertical="center"/>
    </xf>
    <xf numFmtId="0" fontId="32" fillId="25" borderId="23" xfId="0" applyFont="1" applyFill="1" applyBorder="1"/>
    <xf numFmtId="43" fontId="31" fillId="25" borderId="23" xfId="0" applyNumberFormat="1" applyFont="1" applyFill="1" applyBorder="1" applyAlignment="1">
      <alignment horizontal="center" vertical="top"/>
    </xf>
    <xf numFmtId="0" fontId="31" fillId="25" borderId="23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5" fontId="40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513</xdr:row>
      <xdr:rowOff>4482</xdr:rowOff>
    </xdr:from>
    <xdr:to>
      <xdr:col>12</xdr:col>
      <xdr:colOff>208430</xdr:colOff>
      <xdr:row>522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0"/>
  <sheetViews>
    <sheetView tabSelected="1" workbookViewId="0">
      <selection activeCell="D21" sqref="D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44816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81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81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2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81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81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E20" sqref="E20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4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44816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22" t="s">
        <v>16</v>
      </c>
      <c r="B9" s="424" t="s">
        <v>17</v>
      </c>
      <c r="C9" s="424" t="s">
        <v>18</v>
      </c>
      <c r="D9" s="424" t="s">
        <v>19</v>
      </c>
      <c r="E9" s="23" t="s">
        <v>20</v>
      </c>
      <c r="F9" s="23" t="s">
        <v>21</v>
      </c>
      <c r="G9" s="419" t="s">
        <v>22</v>
      </c>
      <c r="H9" s="420"/>
      <c r="I9" s="421"/>
      <c r="J9" s="419" t="s">
        <v>23</v>
      </c>
      <c r="K9" s="420"/>
      <c r="L9" s="421"/>
      <c r="M9" s="23"/>
      <c r="N9" s="24"/>
      <c r="O9" s="24"/>
      <c r="P9" s="24"/>
    </row>
    <row r="10" spans="1:16" ht="59.25" customHeight="1">
      <c r="A10" s="423"/>
      <c r="B10" s="425"/>
      <c r="C10" s="425"/>
      <c r="D10" s="42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44833</v>
      </c>
      <c r="E11" s="32">
        <v>17866.45</v>
      </c>
      <c r="F11" s="32">
        <v>17873.683333333334</v>
      </c>
      <c r="G11" s="33">
        <v>17797.716666666667</v>
      </c>
      <c r="H11" s="33">
        <v>17728.983333333334</v>
      </c>
      <c r="I11" s="33">
        <v>17653.016666666666</v>
      </c>
      <c r="J11" s="33">
        <v>17942.416666666668</v>
      </c>
      <c r="K11" s="33">
        <v>18018.383333333335</v>
      </c>
      <c r="L11" s="33">
        <v>18087.116666666669</v>
      </c>
      <c r="M11" s="34">
        <v>17949.650000000001</v>
      </c>
      <c r="N11" s="34">
        <v>17804.95</v>
      </c>
      <c r="O11" s="35">
        <v>14110450</v>
      </c>
      <c r="P11" s="36">
        <v>-9.636609289186011E-3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44833</v>
      </c>
      <c r="E12" s="37">
        <v>40504.5</v>
      </c>
      <c r="F12" s="37">
        <v>40540.050000000003</v>
      </c>
      <c r="G12" s="38">
        <v>40327.000000000007</v>
      </c>
      <c r="H12" s="38">
        <v>40149.500000000007</v>
      </c>
      <c r="I12" s="38">
        <v>39936.450000000012</v>
      </c>
      <c r="J12" s="38">
        <v>40717.550000000003</v>
      </c>
      <c r="K12" s="38">
        <v>40930.599999999991</v>
      </c>
      <c r="L12" s="38">
        <v>41108.1</v>
      </c>
      <c r="M12" s="28">
        <v>40753.1</v>
      </c>
      <c r="N12" s="28">
        <v>40362.550000000003</v>
      </c>
      <c r="O12" s="39">
        <v>2479225</v>
      </c>
      <c r="P12" s="40">
        <v>7.4675816136031078E-4</v>
      </c>
    </row>
    <row r="13" spans="1:16" ht="12.75" customHeight="1">
      <c r="A13" s="28">
        <v>3</v>
      </c>
      <c r="B13" s="29" t="s">
        <v>35</v>
      </c>
      <c r="C13" s="30" t="s">
        <v>790</v>
      </c>
      <c r="D13" s="31">
        <v>44831</v>
      </c>
      <c r="E13" s="37">
        <v>18435.55</v>
      </c>
      <c r="F13" s="37">
        <v>18470.866666666665</v>
      </c>
      <c r="G13" s="38">
        <v>18366.783333333329</v>
      </c>
      <c r="H13" s="38">
        <v>18298.016666666663</v>
      </c>
      <c r="I13" s="38">
        <v>18193.933333333327</v>
      </c>
      <c r="J13" s="38">
        <v>18539.633333333331</v>
      </c>
      <c r="K13" s="38">
        <v>18643.716666666667</v>
      </c>
      <c r="L13" s="38">
        <v>18712.483333333334</v>
      </c>
      <c r="M13" s="28">
        <v>18574.95</v>
      </c>
      <c r="N13" s="28">
        <v>18402.099999999999</v>
      </c>
      <c r="O13" s="39">
        <v>4760</v>
      </c>
      <c r="P13" s="40">
        <v>-4.0322580645161289E-2</v>
      </c>
    </row>
    <row r="14" spans="1:16" ht="12.75" customHeight="1">
      <c r="A14" s="28">
        <v>4</v>
      </c>
      <c r="B14" s="29" t="s">
        <v>35</v>
      </c>
      <c r="C14" s="30" t="s">
        <v>819</v>
      </c>
      <c r="D14" s="31">
        <v>44831</v>
      </c>
      <c r="E14" s="37">
        <v>7540</v>
      </c>
      <c r="F14" s="37">
        <v>2513.3333333333335</v>
      </c>
      <c r="G14" s="38">
        <v>5026.666666666667</v>
      </c>
      <c r="H14" s="38">
        <v>2513.3333333333335</v>
      </c>
      <c r="I14" s="38">
        <v>5026.666666666667</v>
      </c>
      <c r="J14" s="38">
        <v>5026.666666666667</v>
      </c>
      <c r="K14" s="38">
        <v>2513.3333333333335</v>
      </c>
      <c r="L14" s="38">
        <v>5026.666666666667</v>
      </c>
      <c r="M14" s="28">
        <v>0</v>
      </c>
      <c r="N14" s="28">
        <v>0</v>
      </c>
      <c r="O14" s="39">
        <v>525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44833</v>
      </c>
      <c r="E15" s="37">
        <v>860</v>
      </c>
      <c r="F15" s="37">
        <v>858.26666666666677</v>
      </c>
      <c r="G15" s="38">
        <v>853.53333333333353</v>
      </c>
      <c r="H15" s="38">
        <v>847.06666666666672</v>
      </c>
      <c r="I15" s="38">
        <v>842.33333333333348</v>
      </c>
      <c r="J15" s="38">
        <v>864.73333333333358</v>
      </c>
      <c r="K15" s="38">
        <v>869.46666666666692</v>
      </c>
      <c r="L15" s="38">
        <v>875.93333333333362</v>
      </c>
      <c r="M15" s="28">
        <v>863</v>
      </c>
      <c r="N15" s="28">
        <v>851.8</v>
      </c>
      <c r="O15" s="39">
        <v>2831350</v>
      </c>
      <c r="P15" s="40">
        <v>-4.6924177396280402E-2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44833</v>
      </c>
      <c r="E16" s="37">
        <v>3322.8</v>
      </c>
      <c r="F16" s="37">
        <v>3333.3333333333335</v>
      </c>
      <c r="G16" s="38">
        <v>3301.666666666667</v>
      </c>
      <c r="H16" s="38">
        <v>3280.5333333333333</v>
      </c>
      <c r="I16" s="38">
        <v>3248.8666666666668</v>
      </c>
      <c r="J16" s="38">
        <v>3354.4666666666672</v>
      </c>
      <c r="K16" s="38">
        <v>3386.1333333333341</v>
      </c>
      <c r="L16" s="38">
        <v>3407.2666666666673</v>
      </c>
      <c r="M16" s="28">
        <v>3365</v>
      </c>
      <c r="N16" s="28">
        <v>3312.2</v>
      </c>
      <c r="O16" s="39">
        <v>1181250</v>
      </c>
      <c r="P16" s="40">
        <v>-3.5123545027567898E-2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44833</v>
      </c>
      <c r="E17" s="37">
        <v>18387.45</v>
      </c>
      <c r="F17" s="37">
        <v>18362.966666666664</v>
      </c>
      <c r="G17" s="38">
        <v>18247.933333333327</v>
      </c>
      <c r="H17" s="38">
        <v>18108.416666666664</v>
      </c>
      <c r="I17" s="38">
        <v>17993.383333333328</v>
      </c>
      <c r="J17" s="38">
        <v>18502.483333333326</v>
      </c>
      <c r="K17" s="38">
        <v>18617.516666666659</v>
      </c>
      <c r="L17" s="38">
        <v>18757.033333333326</v>
      </c>
      <c r="M17" s="28">
        <v>18478</v>
      </c>
      <c r="N17" s="28">
        <v>18223.45</v>
      </c>
      <c r="O17" s="39">
        <v>51360</v>
      </c>
      <c r="P17" s="40">
        <v>1.9857029388403495E-2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44833</v>
      </c>
      <c r="E18" s="37">
        <v>115.55</v>
      </c>
      <c r="F18" s="37">
        <v>116.33333333333333</v>
      </c>
      <c r="G18" s="38">
        <v>114.21666666666665</v>
      </c>
      <c r="H18" s="38">
        <v>112.88333333333333</v>
      </c>
      <c r="I18" s="38">
        <v>110.76666666666665</v>
      </c>
      <c r="J18" s="38">
        <v>117.66666666666666</v>
      </c>
      <c r="K18" s="38">
        <v>119.78333333333333</v>
      </c>
      <c r="L18" s="38">
        <v>121.11666666666666</v>
      </c>
      <c r="M18" s="28">
        <v>118.45</v>
      </c>
      <c r="N18" s="28">
        <v>115</v>
      </c>
      <c r="O18" s="39">
        <v>24494400</v>
      </c>
      <c r="P18" s="40">
        <v>-8.0909687294992341E-3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44833</v>
      </c>
      <c r="E19" s="37">
        <v>325.64999999999998</v>
      </c>
      <c r="F19" s="37">
        <v>325.53333333333336</v>
      </c>
      <c r="G19" s="38">
        <v>322.51666666666671</v>
      </c>
      <c r="H19" s="38">
        <v>319.38333333333333</v>
      </c>
      <c r="I19" s="38">
        <v>316.36666666666667</v>
      </c>
      <c r="J19" s="38">
        <v>328.66666666666674</v>
      </c>
      <c r="K19" s="38">
        <v>331.68333333333339</v>
      </c>
      <c r="L19" s="38">
        <v>334.81666666666678</v>
      </c>
      <c r="M19" s="28">
        <v>328.55</v>
      </c>
      <c r="N19" s="28">
        <v>322.39999999999998</v>
      </c>
      <c r="O19" s="39">
        <v>10478000</v>
      </c>
      <c r="P19" s="40">
        <v>-4.6830652790917693E-2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44833</v>
      </c>
      <c r="E20" s="37">
        <v>2377.85</v>
      </c>
      <c r="F20" s="37">
        <v>2420.2999999999997</v>
      </c>
      <c r="G20" s="38">
        <v>2321.6999999999994</v>
      </c>
      <c r="H20" s="38">
        <v>2265.5499999999997</v>
      </c>
      <c r="I20" s="38">
        <v>2166.9499999999994</v>
      </c>
      <c r="J20" s="38">
        <v>2476.4499999999994</v>
      </c>
      <c r="K20" s="38">
        <v>2575.0499999999997</v>
      </c>
      <c r="L20" s="38">
        <v>2631.1999999999994</v>
      </c>
      <c r="M20" s="28">
        <v>2518.9</v>
      </c>
      <c r="N20" s="28">
        <v>2364.15</v>
      </c>
      <c r="O20" s="39">
        <v>3868750</v>
      </c>
      <c r="P20" s="40">
        <v>8.0807375331750239E-2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44833</v>
      </c>
      <c r="E21" s="37">
        <v>3469.8</v>
      </c>
      <c r="F21" s="37">
        <v>3472.5333333333333</v>
      </c>
      <c r="G21" s="38">
        <v>3425.7666666666664</v>
      </c>
      <c r="H21" s="38">
        <v>3381.7333333333331</v>
      </c>
      <c r="I21" s="38">
        <v>3334.9666666666662</v>
      </c>
      <c r="J21" s="38">
        <v>3516.5666666666666</v>
      </c>
      <c r="K21" s="38">
        <v>3563.3333333333339</v>
      </c>
      <c r="L21" s="38">
        <v>3607.3666666666668</v>
      </c>
      <c r="M21" s="28">
        <v>3519.3</v>
      </c>
      <c r="N21" s="28">
        <v>3428.5</v>
      </c>
      <c r="O21" s="39">
        <v>17293500</v>
      </c>
      <c r="P21" s="40">
        <v>-5.4061826024442844E-3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44833</v>
      </c>
      <c r="E22" s="37">
        <v>910.3</v>
      </c>
      <c r="F22" s="37">
        <v>909.38333333333333</v>
      </c>
      <c r="G22" s="38">
        <v>890.81666666666661</v>
      </c>
      <c r="H22" s="38">
        <v>871.33333333333326</v>
      </c>
      <c r="I22" s="38">
        <v>852.76666666666654</v>
      </c>
      <c r="J22" s="38">
        <v>928.86666666666667</v>
      </c>
      <c r="K22" s="38">
        <v>947.43333333333351</v>
      </c>
      <c r="L22" s="38">
        <v>966.91666666666674</v>
      </c>
      <c r="M22" s="28">
        <v>927.95</v>
      </c>
      <c r="N22" s="28">
        <v>889.9</v>
      </c>
      <c r="O22" s="39">
        <v>74458750</v>
      </c>
      <c r="P22" s="40">
        <v>-8.736603874059775E-3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44833</v>
      </c>
      <c r="E23" s="37">
        <v>3198.3</v>
      </c>
      <c r="F23" s="37">
        <v>3190.1666666666665</v>
      </c>
      <c r="G23" s="38">
        <v>3148.083333333333</v>
      </c>
      <c r="H23" s="38">
        <v>3097.8666666666663</v>
      </c>
      <c r="I23" s="38">
        <v>3055.7833333333328</v>
      </c>
      <c r="J23" s="38">
        <v>3240.3833333333332</v>
      </c>
      <c r="K23" s="38">
        <v>3282.4666666666662</v>
      </c>
      <c r="L23" s="38">
        <v>3332.6833333333334</v>
      </c>
      <c r="M23" s="28">
        <v>3232.25</v>
      </c>
      <c r="N23" s="28">
        <v>3139.95</v>
      </c>
      <c r="O23" s="39">
        <v>457600</v>
      </c>
      <c r="P23" s="40">
        <v>-1.6759776536312849E-2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44833</v>
      </c>
      <c r="E24" s="37">
        <v>538.54999999999995</v>
      </c>
      <c r="F24" s="37">
        <v>540.63333333333333</v>
      </c>
      <c r="G24" s="38">
        <v>535.2166666666667</v>
      </c>
      <c r="H24" s="38">
        <v>531.88333333333333</v>
      </c>
      <c r="I24" s="38">
        <v>526.4666666666667</v>
      </c>
      <c r="J24" s="38">
        <v>543.9666666666667</v>
      </c>
      <c r="K24" s="38">
        <v>549.38333333333344</v>
      </c>
      <c r="L24" s="38">
        <v>552.7166666666667</v>
      </c>
      <c r="M24" s="28">
        <v>546.04999999999995</v>
      </c>
      <c r="N24" s="28">
        <v>537.29999999999995</v>
      </c>
      <c r="O24" s="39">
        <v>6712000</v>
      </c>
      <c r="P24" s="40">
        <v>4.7904191616766467E-3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44833</v>
      </c>
      <c r="E25" s="37">
        <v>456</v>
      </c>
      <c r="F25" s="37">
        <v>465.15000000000003</v>
      </c>
      <c r="G25" s="38">
        <v>444.30000000000007</v>
      </c>
      <c r="H25" s="38">
        <v>432.6</v>
      </c>
      <c r="I25" s="38">
        <v>411.75000000000006</v>
      </c>
      <c r="J25" s="38">
        <v>476.85000000000008</v>
      </c>
      <c r="K25" s="38">
        <v>497.7000000000001</v>
      </c>
      <c r="L25" s="38">
        <v>509.40000000000009</v>
      </c>
      <c r="M25" s="28">
        <v>486</v>
      </c>
      <c r="N25" s="28">
        <v>453.45</v>
      </c>
      <c r="O25" s="39">
        <v>81327600</v>
      </c>
      <c r="P25" s="40">
        <v>-1.2933106130117535E-2</v>
      </c>
    </row>
    <row r="26" spans="1:16" ht="12.75" customHeight="1">
      <c r="A26" s="28">
        <v>16</v>
      </c>
      <c r="B26" s="226" t="s">
        <v>44</v>
      </c>
      <c r="C26" s="30" t="s">
        <v>53</v>
      </c>
      <c r="D26" s="31">
        <v>44833</v>
      </c>
      <c r="E26" s="37">
        <v>4477.1499999999996</v>
      </c>
      <c r="F26" s="37">
        <v>4467.2166666666672</v>
      </c>
      <c r="G26" s="38">
        <v>4439.6333333333341</v>
      </c>
      <c r="H26" s="38">
        <v>4402.1166666666668</v>
      </c>
      <c r="I26" s="38">
        <v>4374.5333333333338</v>
      </c>
      <c r="J26" s="38">
        <v>4504.7333333333345</v>
      </c>
      <c r="K26" s="38">
        <v>4532.3166666666666</v>
      </c>
      <c r="L26" s="38">
        <v>4569.8333333333348</v>
      </c>
      <c r="M26" s="28">
        <v>4494.8</v>
      </c>
      <c r="N26" s="28">
        <v>4429.7</v>
      </c>
      <c r="O26" s="39">
        <v>1675625</v>
      </c>
      <c r="P26" s="40">
        <v>-1.266848346468292E-2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44833</v>
      </c>
      <c r="E27" s="37">
        <v>274.5</v>
      </c>
      <c r="F27" s="37">
        <v>276.48333333333329</v>
      </c>
      <c r="G27" s="38">
        <v>271.66666666666657</v>
      </c>
      <c r="H27" s="38">
        <v>268.83333333333326</v>
      </c>
      <c r="I27" s="38">
        <v>264.01666666666654</v>
      </c>
      <c r="J27" s="38">
        <v>279.31666666666661</v>
      </c>
      <c r="K27" s="38">
        <v>284.13333333333333</v>
      </c>
      <c r="L27" s="38">
        <v>286.96666666666664</v>
      </c>
      <c r="M27" s="28">
        <v>281.3</v>
      </c>
      <c r="N27" s="28">
        <v>273.64999999999998</v>
      </c>
      <c r="O27" s="39">
        <v>11942000</v>
      </c>
      <c r="P27" s="40">
        <v>-3.6974315551792265E-2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44833</v>
      </c>
      <c r="E28" s="37">
        <v>166.95</v>
      </c>
      <c r="F28" s="37">
        <v>166.83333333333331</v>
      </c>
      <c r="G28" s="38">
        <v>165.56666666666663</v>
      </c>
      <c r="H28" s="38">
        <v>164.18333333333331</v>
      </c>
      <c r="I28" s="38">
        <v>162.91666666666663</v>
      </c>
      <c r="J28" s="38">
        <v>168.21666666666664</v>
      </c>
      <c r="K28" s="38">
        <v>169.48333333333329</v>
      </c>
      <c r="L28" s="38">
        <v>170.86666666666665</v>
      </c>
      <c r="M28" s="28">
        <v>168.1</v>
      </c>
      <c r="N28" s="28">
        <v>165.45</v>
      </c>
      <c r="O28" s="39">
        <v>49560000</v>
      </c>
      <c r="P28" s="40">
        <v>-1.6081000595592615E-2</v>
      </c>
    </row>
    <row r="29" spans="1:16" ht="12.75" customHeight="1">
      <c r="A29" s="28">
        <v>19</v>
      </c>
      <c r="B29" s="227" t="s">
        <v>56</v>
      </c>
      <c r="C29" s="30" t="s">
        <v>57</v>
      </c>
      <c r="D29" s="31">
        <v>44833</v>
      </c>
      <c r="E29" s="37">
        <v>3455.85</v>
      </c>
      <c r="F29" s="37">
        <v>3465.6</v>
      </c>
      <c r="G29" s="38">
        <v>3442.25</v>
      </c>
      <c r="H29" s="38">
        <v>3428.65</v>
      </c>
      <c r="I29" s="38">
        <v>3405.3</v>
      </c>
      <c r="J29" s="38">
        <v>3479.2</v>
      </c>
      <c r="K29" s="38">
        <v>3502.5499999999993</v>
      </c>
      <c r="L29" s="38">
        <v>3516.1499999999996</v>
      </c>
      <c r="M29" s="28">
        <v>3488.95</v>
      </c>
      <c r="N29" s="28">
        <v>3452</v>
      </c>
      <c r="O29" s="39">
        <v>5525200</v>
      </c>
      <c r="P29" s="40">
        <v>-1.6938296206675682E-2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44833</v>
      </c>
      <c r="E30" s="37">
        <v>2567.1999999999998</v>
      </c>
      <c r="F30" s="37">
        <v>2556.0333333333333</v>
      </c>
      <c r="G30" s="38">
        <v>2466.1666666666665</v>
      </c>
      <c r="H30" s="38">
        <v>2365.1333333333332</v>
      </c>
      <c r="I30" s="38">
        <v>2275.2666666666664</v>
      </c>
      <c r="J30" s="38">
        <v>2657.0666666666666</v>
      </c>
      <c r="K30" s="38">
        <v>2746.9333333333334</v>
      </c>
      <c r="L30" s="38">
        <v>2847.9666666666667</v>
      </c>
      <c r="M30" s="28">
        <v>2645.9</v>
      </c>
      <c r="N30" s="28">
        <v>2455</v>
      </c>
      <c r="O30" s="39">
        <v>1478950</v>
      </c>
      <c r="P30" s="40">
        <v>0.34651977966950426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44833</v>
      </c>
      <c r="E31" s="37">
        <v>9281</v>
      </c>
      <c r="F31" s="37">
        <v>9298.1333333333332</v>
      </c>
      <c r="G31" s="38">
        <v>9218.0166666666664</v>
      </c>
      <c r="H31" s="38">
        <v>9155.0333333333328</v>
      </c>
      <c r="I31" s="38">
        <v>9074.9166666666661</v>
      </c>
      <c r="J31" s="38">
        <v>9361.1166666666668</v>
      </c>
      <c r="K31" s="38">
        <v>9441.2333333333318</v>
      </c>
      <c r="L31" s="38">
        <v>9504.2166666666672</v>
      </c>
      <c r="M31" s="28">
        <v>9378.25</v>
      </c>
      <c r="N31" s="28">
        <v>9235.15</v>
      </c>
      <c r="O31" s="39">
        <v>160650</v>
      </c>
      <c r="P31" s="40">
        <v>3.2786885245901639E-3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44833</v>
      </c>
      <c r="E32" s="37">
        <v>655.65</v>
      </c>
      <c r="F32" s="37">
        <v>659.56666666666661</v>
      </c>
      <c r="G32" s="38">
        <v>648.08333333333326</v>
      </c>
      <c r="H32" s="38">
        <v>640.51666666666665</v>
      </c>
      <c r="I32" s="38">
        <v>629.0333333333333</v>
      </c>
      <c r="J32" s="38">
        <v>667.13333333333321</v>
      </c>
      <c r="K32" s="38">
        <v>678.61666666666656</v>
      </c>
      <c r="L32" s="38">
        <v>686.18333333333317</v>
      </c>
      <c r="M32" s="28">
        <v>671.05</v>
      </c>
      <c r="N32" s="28">
        <v>652</v>
      </c>
      <c r="O32" s="39">
        <v>6869000</v>
      </c>
      <c r="P32" s="40">
        <v>2.8447372361131908E-2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44833</v>
      </c>
      <c r="E33" s="37">
        <v>544.45000000000005</v>
      </c>
      <c r="F33" s="37">
        <v>547.41666666666663</v>
      </c>
      <c r="G33" s="38">
        <v>540.13333333333321</v>
      </c>
      <c r="H33" s="38">
        <v>535.81666666666661</v>
      </c>
      <c r="I33" s="38">
        <v>528.53333333333319</v>
      </c>
      <c r="J33" s="38">
        <v>551.73333333333323</v>
      </c>
      <c r="K33" s="38">
        <v>559.01666666666677</v>
      </c>
      <c r="L33" s="38">
        <v>563.33333333333326</v>
      </c>
      <c r="M33" s="28">
        <v>554.70000000000005</v>
      </c>
      <c r="N33" s="28">
        <v>543.1</v>
      </c>
      <c r="O33" s="39">
        <v>13329000</v>
      </c>
      <c r="P33" s="40">
        <v>-1.0761466528128247E-2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44833</v>
      </c>
      <c r="E34" s="37">
        <v>786.05</v>
      </c>
      <c r="F34" s="37">
        <v>785.55000000000007</v>
      </c>
      <c r="G34" s="38">
        <v>781.90000000000009</v>
      </c>
      <c r="H34" s="38">
        <v>777.75</v>
      </c>
      <c r="I34" s="38">
        <v>774.1</v>
      </c>
      <c r="J34" s="38">
        <v>789.70000000000016</v>
      </c>
      <c r="K34" s="38">
        <v>793.35</v>
      </c>
      <c r="L34" s="38">
        <v>797.50000000000023</v>
      </c>
      <c r="M34" s="28">
        <v>789.2</v>
      </c>
      <c r="N34" s="28">
        <v>781.4</v>
      </c>
      <c r="O34" s="39">
        <v>45030000</v>
      </c>
      <c r="P34" s="40">
        <v>-1.3797634691195795E-2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44833</v>
      </c>
      <c r="E35" s="37">
        <v>3831.15</v>
      </c>
      <c r="F35" s="37">
        <v>3835</v>
      </c>
      <c r="G35" s="38">
        <v>3810.05</v>
      </c>
      <c r="H35" s="38">
        <v>3788.9500000000003</v>
      </c>
      <c r="I35" s="38">
        <v>3764.0000000000005</v>
      </c>
      <c r="J35" s="38">
        <v>3856.1</v>
      </c>
      <c r="K35" s="38">
        <v>3881.0499999999997</v>
      </c>
      <c r="L35" s="38">
        <v>3902.1499999999996</v>
      </c>
      <c r="M35" s="28">
        <v>3859.95</v>
      </c>
      <c r="N35" s="28">
        <v>3813.9</v>
      </c>
      <c r="O35" s="39">
        <v>3130500</v>
      </c>
      <c r="P35" s="40">
        <v>5.3065343537128919E-2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44833</v>
      </c>
      <c r="E36" s="37">
        <v>17239.45</v>
      </c>
      <c r="F36" s="37">
        <v>17345.133333333331</v>
      </c>
      <c r="G36" s="38">
        <v>17091.266666666663</v>
      </c>
      <c r="H36" s="38">
        <v>16943.083333333332</v>
      </c>
      <c r="I36" s="38">
        <v>16689.216666666664</v>
      </c>
      <c r="J36" s="38">
        <v>17493.316666666662</v>
      </c>
      <c r="K36" s="38">
        <v>17747.183333333331</v>
      </c>
      <c r="L36" s="38">
        <v>17895.366666666661</v>
      </c>
      <c r="M36" s="28">
        <v>17599</v>
      </c>
      <c r="N36" s="28">
        <v>17196.95</v>
      </c>
      <c r="O36" s="39">
        <v>906950</v>
      </c>
      <c r="P36" s="40">
        <v>-7.387545146109226E-3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44833</v>
      </c>
      <c r="E37" s="37">
        <v>7213.7</v>
      </c>
      <c r="F37" s="37">
        <v>7257.333333333333</v>
      </c>
      <c r="G37" s="38">
        <v>7156.3666666666659</v>
      </c>
      <c r="H37" s="38">
        <v>7099.0333333333328</v>
      </c>
      <c r="I37" s="38">
        <v>6998.0666666666657</v>
      </c>
      <c r="J37" s="38">
        <v>7314.6666666666661</v>
      </c>
      <c r="K37" s="38">
        <v>7415.6333333333332</v>
      </c>
      <c r="L37" s="38">
        <v>7472.9666666666662</v>
      </c>
      <c r="M37" s="28">
        <v>7358.3</v>
      </c>
      <c r="N37" s="28">
        <v>7200</v>
      </c>
      <c r="O37" s="39">
        <v>4689250</v>
      </c>
      <c r="P37" s="40">
        <v>-5.6985342839725407E-3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44833</v>
      </c>
      <c r="E38" s="37">
        <v>2000</v>
      </c>
      <c r="F38" s="37">
        <v>2005.4666666666665</v>
      </c>
      <c r="G38" s="38">
        <v>1990.9333333333329</v>
      </c>
      <c r="H38" s="38">
        <v>1981.8666666666666</v>
      </c>
      <c r="I38" s="38">
        <v>1967.333333333333</v>
      </c>
      <c r="J38" s="38">
        <v>2014.5333333333328</v>
      </c>
      <c r="K38" s="38">
        <v>2029.0666666666662</v>
      </c>
      <c r="L38" s="38">
        <v>2038.1333333333328</v>
      </c>
      <c r="M38" s="28">
        <v>2020</v>
      </c>
      <c r="N38" s="28">
        <v>1996.4</v>
      </c>
      <c r="O38" s="39">
        <v>2829300</v>
      </c>
      <c r="P38" s="40">
        <v>1.7916891527253103E-2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44833</v>
      </c>
      <c r="E39" s="37">
        <v>374.85</v>
      </c>
      <c r="F39" s="37">
        <v>377.88333333333338</v>
      </c>
      <c r="G39" s="38">
        <v>370.26666666666677</v>
      </c>
      <c r="H39" s="38">
        <v>365.68333333333339</v>
      </c>
      <c r="I39" s="38">
        <v>358.06666666666678</v>
      </c>
      <c r="J39" s="38">
        <v>382.46666666666675</v>
      </c>
      <c r="K39" s="38">
        <v>390.08333333333343</v>
      </c>
      <c r="L39" s="38">
        <v>394.66666666666674</v>
      </c>
      <c r="M39" s="28">
        <v>385.5</v>
      </c>
      <c r="N39" s="28">
        <v>373.3</v>
      </c>
      <c r="O39" s="39">
        <v>7712000</v>
      </c>
      <c r="P39" s="40">
        <v>-3.6578053168099138E-2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44833</v>
      </c>
      <c r="E40" s="37">
        <v>294.14999999999998</v>
      </c>
      <c r="F40" s="37">
        <v>294.90000000000003</v>
      </c>
      <c r="G40" s="38">
        <v>291.45000000000005</v>
      </c>
      <c r="H40" s="38">
        <v>288.75</v>
      </c>
      <c r="I40" s="38">
        <v>285.3</v>
      </c>
      <c r="J40" s="38">
        <v>297.60000000000008</v>
      </c>
      <c r="K40" s="38">
        <v>301.05</v>
      </c>
      <c r="L40" s="38">
        <v>303.75000000000011</v>
      </c>
      <c r="M40" s="28">
        <v>298.35000000000002</v>
      </c>
      <c r="N40" s="28">
        <v>292.2</v>
      </c>
      <c r="O40" s="39">
        <v>29307600</v>
      </c>
      <c r="P40" s="40">
        <v>-6.5756254303419789E-2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44833</v>
      </c>
      <c r="E41" s="37">
        <v>138.80000000000001</v>
      </c>
      <c r="F41" s="37">
        <v>139.78333333333333</v>
      </c>
      <c r="G41" s="38">
        <v>137.46666666666667</v>
      </c>
      <c r="H41" s="38">
        <v>136.13333333333333</v>
      </c>
      <c r="I41" s="38">
        <v>133.81666666666666</v>
      </c>
      <c r="J41" s="38">
        <v>141.11666666666667</v>
      </c>
      <c r="K41" s="38">
        <v>143.43333333333334</v>
      </c>
      <c r="L41" s="38">
        <v>144.76666666666668</v>
      </c>
      <c r="M41" s="28">
        <v>142.1</v>
      </c>
      <c r="N41" s="28">
        <v>138.44999999999999</v>
      </c>
      <c r="O41" s="39">
        <v>92418300</v>
      </c>
      <c r="P41" s="40">
        <v>5.4095335072869601E-3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44833</v>
      </c>
      <c r="E42" s="37">
        <v>1907.1</v>
      </c>
      <c r="F42" s="37">
        <v>1917.5333333333335</v>
      </c>
      <c r="G42" s="38">
        <v>1891.0666666666671</v>
      </c>
      <c r="H42" s="38">
        <v>1875.0333333333335</v>
      </c>
      <c r="I42" s="38">
        <v>1848.5666666666671</v>
      </c>
      <c r="J42" s="38">
        <v>1933.5666666666671</v>
      </c>
      <c r="K42" s="38">
        <v>1960.0333333333338</v>
      </c>
      <c r="L42" s="38">
        <v>1976.0666666666671</v>
      </c>
      <c r="M42" s="28">
        <v>1944</v>
      </c>
      <c r="N42" s="28">
        <v>1901.5</v>
      </c>
      <c r="O42" s="39">
        <v>2069925</v>
      </c>
      <c r="P42" s="40">
        <v>1.9968051118210862E-3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44833</v>
      </c>
      <c r="E43" s="37">
        <v>329.9</v>
      </c>
      <c r="F43" s="37">
        <v>330.9666666666667</v>
      </c>
      <c r="G43" s="38">
        <v>328.13333333333338</v>
      </c>
      <c r="H43" s="38">
        <v>326.36666666666667</v>
      </c>
      <c r="I43" s="38">
        <v>323.53333333333336</v>
      </c>
      <c r="J43" s="38">
        <v>332.73333333333341</v>
      </c>
      <c r="K43" s="38">
        <v>335.56666666666666</v>
      </c>
      <c r="L43" s="38">
        <v>337.33333333333343</v>
      </c>
      <c r="M43" s="28">
        <v>333.8</v>
      </c>
      <c r="N43" s="28">
        <v>329.2</v>
      </c>
      <c r="O43" s="39">
        <v>25779200</v>
      </c>
      <c r="P43" s="40">
        <v>8.4733164858034789E-3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44833</v>
      </c>
      <c r="E44" s="37">
        <v>667.05</v>
      </c>
      <c r="F44" s="37">
        <v>669.23333333333323</v>
      </c>
      <c r="G44" s="38">
        <v>661.46666666666647</v>
      </c>
      <c r="H44" s="38">
        <v>655.88333333333321</v>
      </c>
      <c r="I44" s="38">
        <v>648.11666666666645</v>
      </c>
      <c r="J44" s="38">
        <v>674.81666666666649</v>
      </c>
      <c r="K44" s="38">
        <v>682.58333333333314</v>
      </c>
      <c r="L44" s="38">
        <v>688.16666666666652</v>
      </c>
      <c r="M44" s="28">
        <v>677</v>
      </c>
      <c r="N44" s="28">
        <v>663.65</v>
      </c>
      <c r="O44" s="39">
        <v>6857400</v>
      </c>
      <c r="P44" s="40">
        <v>2.7525960112081752E-2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44833</v>
      </c>
      <c r="E45" s="37">
        <v>785.05</v>
      </c>
      <c r="F45" s="37">
        <v>780</v>
      </c>
      <c r="G45" s="38">
        <v>771.2</v>
      </c>
      <c r="H45" s="38">
        <v>757.35</v>
      </c>
      <c r="I45" s="38">
        <v>748.55000000000007</v>
      </c>
      <c r="J45" s="38">
        <v>793.85</v>
      </c>
      <c r="K45" s="38">
        <v>802.65</v>
      </c>
      <c r="L45" s="38">
        <v>816.5</v>
      </c>
      <c r="M45" s="28">
        <v>788.8</v>
      </c>
      <c r="N45" s="28">
        <v>766.15</v>
      </c>
      <c r="O45" s="39">
        <v>7752000</v>
      </c>
      <c r="P45" s="40">
        <v>2.4570024570024569E-3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44833</v>
      </c>
      <c r="E46" s="37">
        <v>763.2</v>
      </c>
      <c r="F46" s="37">
        <v>764.83333333333337</v>
      </c>
      <c r="G46" s="38">
        <v>758.26666666666677</v>
      </c>
      <c r="H46" s="38">
        <v>753.33333333333337</v>
      </c>
      <c r="I46" s="38">
        <v>746.76666666666677</v>
      </c>
      <c r="J46" s="38">
        <v>769.76666666666677</v>
      </c>
      <c r="K46" s="38">
        <v>776.33333333333337</v>
      </c>
      <c r="L46" s="38">
        <v>781.26666666666677</v>
      </c>
      <c r="M46" s="28">
        <v>771.4</v>
      </c>
      <c r="N46" s="28">
        <v>759.9</v>
      </c>
      <c r="O46" s="39">
        <v>47709000</v>
      </c>
      <c r="P46" s="40">
        <v>5.5060566623285614E-3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44833</v>
      </c>
      <c r="E47" s="37">
        <v>64.099999999999994</v>
      </c>
      <c r="F47" s="37">
        <v>64.099999999999994</v>
      </c>
      <c r="G47" s="38">
        <v>63.149999999999991</v>
      </c>
      <c r="H47" s="38">
        <v>62.199999999999996</v>
      </c>
      <c r="I47" s="38">
        <v>61.249999999999993</v>
      </c>
      <c r="J47" s="38">
        <v>65.049999999999983</v>
      </c>
      <c r="K47" s="38">
        <v>65.999999999999972</v>
      </c>
      <c r="L47" s="38">
        <v>66.949999999999989</v>
      </c>
      <c r="M47" s="28">
        <v>65.05</v>
      </c>
      <c r="N47" s="28">
        <v>63.15</v>
      </c>
      <c r="O47" s="39">
        <v>119259000</v>
      </c>
      <c r="P47" s="40">
        <v>-1.0454783063251438E-2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44833</v>
      </c>
      <c r="E48" s="37">
        <v>303.7</v>
      </c>
      <c r="F48" s="37">
        <v>303.65000000000003</v>
      </c>
      <c r="G48" s="38">
        <v>301.25000000000006</v>
      </c>
      <c r="H48" s="38">
        <v>298.8</v>
      </c>
      <c r="I48" s="38">
        <v>296.40000000000003</v>
      </c>
      <c r="J48" s="38">
        <v>306.10000000000008</v>
      </c>
      <c r="K48" s="38">
        <v>308.50000000000006</v>
      </c>
      <c r="L48" s="38">
        <v>310.9500000000001</v>
      </c>
      <c r="M48" s="28">
        <v>306.05</v>
      </c>
      <c r="N48" s="28">
        <v>301.2</v>
      </c>
      <c r="O48" s="39">
        <v>19853600</v>
      </c>
      <c r="P48" s="40">
        <v>-1.7192303313218717E-2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44833</v>
      </c>
      <c r="E49" s="37">
        <v>17271.650000000001</v>
      </c>
      <c r="F49" s="37">
        <v>17314.433333333334</v>
      </c>
      <c r="G49" s="38">
        <v>17159.166666666668</v>
      </c>
      <c r="H49" s="38">
        <v>17046.683333333334</v>
      </c>
      <c r="I49" s="38">
        <v>16891.416666666668</v>
      </c>
      <c r="J49" s="38">
        <v>17426.916666666668</v>
      </c>
      <c r="K49" s="38">
        <v>17582.183333333331</v>
      </c>
      <c r="L49" s="38">
        <v>17694.666666666668</v>
      </c>
      <c r="M49" s="28">
        <v>17469.7</v>
      </c>
      <c r="N49" s="28">
        <v>17201.95</v>
      </c>
      <c r="O49" s="39">
        <v>196550</v>
      </c>
      <c r="P49" s="40">
        <v>1.1059670781893004E-2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44833</v>
      </c>
      <c r="E50" s="37">
        <v>339.35</v>
      </c>
      <c r="F50" s="37">
        <v>340.40000000000003</v>
      </c>
      <c r="G50" s="38">
        <v>336.00000000000006</v>
      </c>
      <c r="H50" s="38">
        <v>332.65000000000003</v>
      </c>
      <c r="I50" s="38">
        <v>328.25000000000006</v>
      </c>
      <c r="J50" s="38">
        <v>343.75000000000006</v>
      </c>
      <c r="K50" s="38">
        <v>348.15000000000003</v>
      </c>
      <c r="L50" s="38">
        <v>351.50000000000006</v>
      </c>
      <c r="M50" s="28">
        <v>344.8</v>
      </c>
      <c r="N50" s="28">
        <v>337.05</v>
      </c>
      <c r="O50" s="39">
        <v>14356800</v>
      </c>
      <c r="P50" s="40">
        <v>-1.0176222387689253E-2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44833</v>
      </c>
      <c r="E51" s="37">
        <v>3662.85</v>
      </c>
      <c r="F51" s="37">
        <v>3679.2999999999997</v>
      </c>
      <c r="G51" s="38">
        <v>3640.4499999999994</v>
      </c>
      <c r="H51" s="38">
        <v>3618.0499999999997</v>
      </c>
      <c r="I51" s="38">
        <v>3579.1999999999994</v>
      </c>
      <c r="J51" s="38">
        <v>3701.6999999999994</v>
      </c>
      <c r="K51" s="38">
        <v>3740.5499999999997</v>
      </c>
      <c r="L51" s="38">
        <v>3762.9499999999994</v>
      </c>
      <c r="M51" s="28">
        <v>3718.15</v>
      </c>
      <c r="N51" s="28">
        <v>3656.9</v>
      </c>
      <c r="O51" s="39">
        <v>1583000</v>
      </c>
      <c r="P51" s="40">
        <v>-6.5269235596836957E-3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44833</v>
      </c>
      <c r="E52" s="37">
        <v>330.25</v>
      </c>
      <c r="F52" s="37">
        <v>327.75</v>
      </c>
      <c r="G52" s="38">
        <v>322.5</v>
      </c>
      <c r="H52" s="38">
        <v>314.75</v>
      </c>
      <c r="I52" s="38">
        <v>309.5</v>
      </c>
      <c r="J52" s="38">
        <v>335.5</v>
      </c>
      <c r="K52" s="38">
        <v>340.75</v>
      </c>
      <c r="L52" s="38">
        <v>348.5</v>
      </c>
      <c r="M52" s="28">
        <v>333</v>
      </c>
      <c r="N52" s="28">
        <v>320</v>
      </c>
      <c r="O52" s="39">
        <v>8981700</v>
      </c>
      <c r="P52" s="40">
        <v>3.7543174650848478E-2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44833</v>
      </c>
      <c r="E53" s="37">
        <v>245.05</v>
      </c>
      <c r="F53" s="37">
        <v>246.83333333333334</v>
      </c>
      <c r="G53" s="38">
        <v>242.76666666666668</v>
      </c>
      <c r="H53" s="38">
        <v>240.48333333333335</v>
      </c>
      <c r="I53" s="38">
        <v>236.41666666666669</v>
      </c>
      <c r="J53" s="38">
        <v>249.11666666666667</v>
      </c>
      <c r="K53" s="38">
        <v>253.18333333333334</v>
      </c>
      <c r="L53" s="38">
        <v>255.46666666666667</v>
      </c>
      <c r="M53" s="28">
        <v>250.9</v>
      </c>
      <c r="N53" s="28">
        <v>244.55</v>
      </c>
      <c r="O53" s="39">
        <v>42184800</v>
      </c>
      <c r="P53" s="40">
        <v>1.9843342036553524E-2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44833</v>
      </c>
      <c r="E54" s="37">
        <v>648.9</v>
      </c>
      <c r="F54" s="37">
        <v>653.06666666666672</v>
      </c>
      <c r="G54" s="38">
        <v>637.38333333333344</v>
      </c>
      <c r="H54" s="38">
        <v>625.86666666666667</v>
      </c>
      <c r="I54" s="38">
        <v>610.18333333333339</v>
      </c>
      <c r="J54" s="38">
        <v>664.58333333333348</v>
      </c>
      <c r="K54" s="38">
        <v>680.26666666666665</v>
      </c>
      <c r="L54" s="38">
        <v>691.78333333333353</v>
      </c>
      <c r="M54" s="28">
        <v>668.75</v>
      </c>
      <c r="N54" s="28">
        <v>641.54999999999995</v>
      </c>
      <c r="O54" s="39">
        <v>2032875</v>
      </c>
      <c r="P54" s="40">
        <v>-2.7972027972027972E-2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44833</v>
      </c>
      <c r="E55" s="37">
        <v>352.4</v>
      </c>
      <c r="F55" s="37">
        <v>352.45</v>
      </c>
      <c r="G55" s="38">
        <v>349.95</v>
      </c>
      <c r="H55" s="38">
        <v>347.5</v>
      </c>
      <c r="I55" s="38">
        <v>345</v>
      </c>
      <c r="J55" s="38">
        <v>354.9</v>
      </c>
      <c r="K55" s="38">
        <v>357.4</v>
      </c>
      <c r="L55" s="38">
        <v>359.84999999999997</v>
      </c>
      <c r="M55" s="28">
        <v>354.95</v>
      </c>
      <c r="N55" s="28">
        <v>350</v>
      </c>
      <c r="O55" s="39">
        <v>6783000</v>
      </c>
      <c r="P55" s="40">
        <v>-3.1276778063410456E-2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44833</v>
      </c>
      <c r="E56" s="37">
        <v>792.65</v>
      </c>
      <c r="F56" s="37">
        <v>796.85</v>
      </c>
      <c r="G56" s="38">
        <v>784.85</v>
      </c>
      <c r="H56" s="38">
        <v>777.05</v>
      </c>
      <c r="I56" s="38">
        <v>765.05</v>
      </c>
      <c r="J56" s="38">
        <v>804.65000000000009</v>
      </c>
      <c r="K56" s="38">
        <v>816.65000000000009</v>
      </c>
      <c r="L56" s="38">
        <v>824.45000000000016</v>
      </c>
      <c r="M56" s="28">
        <v>808.85</v>
      </c>
      <c r="N56" s="28">
        <v>789.05</v>
      </c>
      <c r="O56" s="39">
        <v>7028750</v>
      </c>
      <c r="P56" s="40">
        <v>-3.9296087476507771E-2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44833</v>
      </c>
      <c r="E57" s="37">
        <v>1058.8499999999999</v>
      </c>
      <c r="F57" s="37">
        <v>1060.4666666666665</v>
      </c>
      <c r="G57" s="38">
        <v>1054.4333333333329</v>
      </c>
      <c r="H57" s="38">
        <v>1050.0166666666664</v>
      </c>
      <c r="I57" s="38">
        <v>1043.9833333333329</v>
      </c>
      <c r="J57" s="38">
        <v>1064.883333333333</v>
      </c>
      <c r="K57" s="38">
        <v>1070.9166666666663</v>
      </c>
      <c r="L57" s="38">
        <v>1075.333333333333</v>
      </c>
      <c r="M57" s="28">
        <v>1066.5</v>
      </c>
      <c r="N57" s="28">
        <v>1056.05</v>
      </c>
      <c r="O57" s="39">
        <v>7711600</v>
      </c>
      <c r="P57" s="40">
        <v>2.0270270270270271E-3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44833</v>
      </c>
      <c r="E58" s="37">
        <v>238.1</v>
      </c>
      <c r="F58" s="37">
        <v>237.25</v>
      </c>
      <c r="G58" s="38">
        <v>235.7</v>
      </c>
      <c r="H58" s="38">
        <v>233.29999999999998</v>
      </c>
      <c r="I58" s="38">
        <v>231.74999999999997</v>
      </c>
      <c r="J58" s="38">
        <v>239.65</v>
      </c>
      <c r="K58" s="38">
        <v>241.20000000000002</v>
      </c>
      <c r="L58" s="38">
        <v>243.60000000000002</v>
      </c>
      <c r="M58" s="28">
        <v>238.8</v>
      </c>
      <c r="N58" s="28">
        <v>234.85</v>
      </c>
      <c r="O58" s="39">
        <v>32907000</v>
      </c>
      <c r="P58" s="40">
        <v>-2.2945504426985907E-2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44833</v>
      </c>
      <c r="E59" s="37">
        <v>3575.25</v>
      </c>
      <c r="F59" s="37">
        <v>3558.3333333333335</v>
      </c>
      <c r="G59" s="38">
        <v>3511.666666666667</v>
      </c>
      <c r="H59" s="38">
        <v>3448.0833333333335</v>
      </c>
      <c r="I59" s="38">
        <v>3401.416666666667</v>
      </c>
      <c r="J59" s="38">
        <v>3621.916666666667</v>
      </c>
      <c r="K59" s="38">
        <v>3668.5833333333339</v>
      </c>
      <c r="L59" s="38">
        <v>3732.166666666667</v>
      </c>
      <c r="M59" s="28">
        <v>3605</v>
      </c>
      <c r="N59" s="28">
        <v>3494.75</v>
      </c>
      <c r="O59" s="39">
        <v>892950</v>
      </c>
      <c r="P59" s="40">
        <v>1.8128955019668207E-2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44833</v>
      </c>
      <c r="E60" s="37">
        <v>1641.1</v>
      </c>
      <c r="F60" s="37">
        <v>1644.6333333333332</v>
      </c>
      <c r="G60" s="38">
        <v>1633.4666666666665</v>
      </c>
      <c r="H60" s="38">
        <v>1625.8333333333333</v>
      </c>
      <c r="I60" s="38">
        <v>1614.6666666666665</v>
      </c>
      <c r="J60" s="38">
        <v>1652.2666666666664</v>
      </c>
      <c r="K60" s="38">
        <v>1663.4333333333334</v>
      </c>
      <c r="L60" s="38">
        <v>1671.0666666666664</v>
      </c>
      <c r="M60" s="28">
        <v>1655.8</v>
      </c>
      <c r="N60" s="28">
        <v>1637</v>
      </c>
      <c r="O60" s="39">
        <v>2797900</v>
      </c>
      <c r="P60" s="40">
        <v>-6.0922541340295913E-3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44833</v>
      </c>
      <c r="E61" s="37">
        <v>753.75</v>
      </c>
      <c r="F61" s="37">
        <v>749.91666666666663</v>
      </c>
      <c r="G61" s="38">
        <v>729.33333333333326</v>
      </c>
      <c r="H61" s="38">
        <v>704.91666666666663</v>
      </c>
      <c r="I61" s="38">
        <v>684.33333333333326</v>
      </c>
      <c r="J61" s="38">
        <v>774.33333333333326</v>
      </c>
      <c r="K61" s="38">
        <v>794.91666666666652</v>
      </c>
      <c r="L61" s="38">
        <v>819.33333333333326</v>
      </c>
      <c r="M61" s="28">
        <v>770.5</v>
      </c>
      <c r="N61" s="28">
        <v>725.5</v>
      </c>
      <c r="O61" s="39">
        <v>7049000</v>
      </c>
      <c r="P61" s="40">
        <v>-7.8802927339257714E-2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44833</v>
      </c>
      <c r="E62" s="37">
        <v>1047.95</v>
      </c>
      <c r="F62" s="37">
        <v>1050.4666666666665</v>
      </c>
      <c r="G62" s="38">
        <v>1038.9333333333329</v>
      </c>
      <c r="H62" s="38">
        <v>1029.9166666666665</v>
      </c>
      <c r="I62" s="38">
        <v>1018.383333333333</v>
      </c>
      <c r="J62" s="38">
        <v>1059.4833333333329</v>
      </c>
      <c r="K62" s="38">
        <v>1071.0166666666662</v>
      </c>
      <c r="L62" s="38">
        <v>1080.0333333333328</v>
      </c>
      <c r="M62" s="28">
        <v>1062</v>
      </c>
      <c r="N62" s="28">
        <v>1041.45</v>
      </c>
      <c r="O62" s="39">
        <v>1358000</v>
      </c>
      <c r="P62" s="40">
        <v>-1.5228426395939087E-2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44833</v>
      </c>
      <c r="E63" s="37">
        <v>417.15</v>
      </c>
      <c r="F63" s="37">
        <v>417.61666666666662</v>
      </c>
      <c r="G63" s="38">
        <v>413.73333333333323</v>
      </c>
      <c r="H63" s="38">
        <v>410.31666666666661</v>
      </c>
      <c r="I63" s="38">
        <v>406.43333333333322</v>
      </c>
      <c r="J63" s="38">
        <v>421.03333333333325</v>
      </c>
      <c r="K63" s="38">
        <v>424.91666666666657</v>
      </c>
      <c r="L63" s="38">
        <v>428.33333333333326</v>
      </c>
      <c r="M63" s="28">
        <v>421.5</v>
      </c>
      <c r="N63" s="28">
        <v>414.2</v>
      </c>
      <c r="O63" s="39">
        <v>4102500</v>
      </c>
      <c r="P63" s="40">
        <v>-8.0981182795698922E-2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44833</v>
      </c>
      <c r="E64" s="37">
        <v>177.35</v>
      </c>
      <c r="F64" s="37">
        <v>177.83333333333334</v>
      </c>
      <c r="G64" s="38">
        <v>176.06666666666669</v>
      </c>
      <c r="H64" s="38">
        <v>174.78333333333336</v>
      </c>
      <c r="I64" s="38">
        <v>173.01666666666671</v>
      </c>
      <c r="J64" s="38">
        <v>179.11666666666667</v>
      </c>
      <c r="K64" s="38">
        <v>180.88333333333333</v>
      </c>
      <c r="L64" s="38">
        <v>182.16666666666666</v>
      </c>
      <c r="M64" s="28">
        <v>179.6</v>
      </c>
      <c r="N64" s="28">
        <v>176.55</v>
      </c>
      <c r="O64" s="39">
        <v>9340000</v>
      </c>
      <c r="P64" s="40">
        <v>-4.4989775051124746E-2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44833</v>
      </c>
      <c r="E65" s="37">
        <v>1223.3</v>
      </c>
      <c r="F65" s="37">
        <v>1229.0833333333333</v>
      </c>
      <c r="G65" s="38">
        <v>1208.1666666666665</v>
      </c>
      <c r="H65" s="38">
        <v>1193.0333333333333</v>
      </c>
      <c r="I65" s="38">
        <v>1172.1166666666666</v>
      </c>
      <c r="J65" s="38">
        <v>1244.2166666666665</v>
      </c>
      <c r="K65" s="38">
        <v>1265.133333333333</v>
      </c>
      <c r="L65" s="38">
        <v>1280.2666666666664</v>
      </c>
      <c r="M65" s="28">
        <v>1250</v>
      </c>
      <c r="N65" s="28">
        <v>1213.95</v>
      </c>
      <c r="O65" s="39">
        <v>3718800</v>
      </c>
      <c r="P65" s="40">
        <v>-4.8169556840077067E-3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44833</v>
      </c>
      <c r="E66" s="37">
        <v>576.29999999999995</v>
      </c>
      <c r="F66" s="37">
        <v>575</v>
      </c>
      <c r="G66" s="38">
        <v>572.25</v>
      </c>
      <c r="H66" s="38">
        <v>568.20000000000005</v>
      </c>
      <c r="I66" s="38">
        <v>565.45000000000005</v>
      </c>
      <c r="J66" s="38">
        <v>579.04999999999995</v>
      </c>
      <c r="K66" s="38">
        <v>581.79999999999995</v>
      </c>
      <c r="L66" s="38">
        <v>585.84999999999991</v>
      </c>
      <c r="M66" s="28">
        <v>577.75</v>
      </c>
      <c r="N66" s="28">
        <v>570.95000000000005</v>
      </c>
      <c r="O66" s="39">
        <v>9533750</v>
      </c>
      <c r="P66" s="40">
        <v>-7.2888194715605885E-3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44833</v>
      </c>
      <c r="E67" s="37">
        <v>1663.85</v>
      </c>
      <c r="F67" s="37">
        <v>1680.0666666666666</v>
      </c>
      <c r="G67" s="38">
        <v>1630.2833333333333</v>
      </c>
      <c r="H67" s="38">
        <v>1596.7166666666667</v>
      </c>
      <c r="I67" s="38">
        <v>1546.9333333333334</v>
      </c>
      <c r="J67" s="38">
        <v>1713.6333333333332</v>
      </c>
      <c r="K67" s="38">
        <v>1763.4166666666665</v>
      </c>
      <c r="L67" s="38">
        <v>1796.9833333333331</v>
      </c>
      <c r="M67" s="28">
        <v>1729.85</v>
      </c>
      <c r="N67" s="28">
        <v>1646.5</v>
      </c>
      <c r="O67" s="39">
        <v>1550000</v>
      </c>
      <c r="P67" s="40">
        <v>-4.380012338062924E-2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44833</v>
      </c>
      <c r="E68" s="37">
        <v>2050.0500000000002</v>
      </c>
      <c r="F68" s="37">
        <v>2051.6833333333334</v>
      </c>
      <c r="G68" s="38">
        <v>2038.3166666666666</v>
      </c>
      <c r="H68" s="38">
        <v>2026.5833333333333</v>
      </c>
      <c r="I68" s="38">
        <v>2013.2166666666665</v>
      </c>
      <c r="J68" s="38">
        <v>2063.416666666667</v>
      </c>
      <c r="K68" s="38">
        <v>2076.7833333333338</v>
      </c>
      <c r="L68" s="38">
        <v>2088.5166666666669</v>
      </c>
      <c r="M68" s="28">
        <v>2065.0500000000002</v>
      </c>
      <c r="N68" s="28">
        <v>2039.95</v>
      </c>
      <c r="O68" s="39">
        <v>2064500</v>
      </c>
      <c r="P68" s="40">
        <v>-3.3134293408266013E-2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44833</v>
      </c>
      <c r="E69" s="37">
        <v>209</v>
      </c>
      <c r="F69" s="37">
        <v>210.08333333333334</v>
      </c>
      <c r="G69" s="38">
        <v>207.26666666666668</v>
      </c>
      <c r="H69" s="38">
        <v>205.53333333333333</v>
      </c>
      <c r="I69" s="38">
        <v>202.71666666666667</v>
      </c>
      <c r="J69" s="38">
        <v>211.81666666666669</v>
      </c>
      <c r="K69" s="38">
        <v>214.63333333333335</v>
      </c>
      <c r="L69" s="38">
        <v>216.3666666666667</v>
      </c>
      <c r="M69" s="28">
        <v>212.9</v>
      </c>
      <c r="N69" s="28">
        <v>208.35</v>
      </c>
      <c r="O69" s="39">
        <v>20242300</v>
      </c>
      <c r="P69" s="40">
        <v>-1.9277913973701804E-2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44833</v>
      </c>
      <c r="E70" s="37">
        <v>3613.1</v>
      </c>
      <c r="F70" s="37">
        <v>3611.6999999999994</v>
      </c>
      <c r="G70" s="38">
        <v>3594.5999999999985</v>
      </c>
      <c r="H70" s="38">
        <v>3576.099999999999</v>
      </c>
      <c r="I70" s="38">
        <v>3558.9999999999982</v>
      </c>
      <c r="J70" s="38">
        <v>3630.1999999999989</v>
      </c>
      <c r="K70" s="38">
        <v>3647.3</v>
      </c>
      <c r="L70" s="38">
        <v>3665.7999999999993</v>
      </c>
      <c r="M70" s="28">
        <v>3628.8</v>
      </c>
      <c r="N70" s="28">
        <v>3593.2</v>
      </c>
      <c r="O70" s="39">
        <v>3168450</v>
      </c>
      <c r="P70" s="40">
        <v>-2.0269016697588127E-2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44833</v>
      </c>
      <c r="E71" s="37">
        <v>4523.7</v>
      </c>
      <c r="F71" s="37">
        <v>4495.55</v>
      </c>
      <c r="G71" s="38">
        <v>4429.05</v>
      </c>
      <c r="H71" s="38">
        <v>4334.3999999999996</v>
      </c>
      <c r="I71" s="38">
        <v>4267.8999999999996</v>
      </c>
      <c r="J71" s="38">
        <v>4590.2000000000007</v>
      </c>
      <c r="K71" s="38">
        <v>4656.7000000000007</v>
      </c>
      <c r="L71" s="38">
        <v>4751.3500000000013</v>
      </c>
      <c r="M71" s="28">
        <v>4562.05</v>
      </c>
      <c r="N71" s="28">
        <v>4400.8999999999996</v>
      </c>
      <c r="O71" s="39">
        <v>589500</v>
      </c>
      <c r="P71" s="40">
        <v>-7.1104983257829421E-2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44833</v>
      </c>
      <c r="E72" s="37">
        <v>398.4</v>
      </c>
      <c r="F72" s="37">
        <v>399.25</v>
      </c>
      <c r="G72" s="38">
        <v>393</v>
      </c>
      <c r="H72" s="38">
        <v>387.6</v>
      </c>
      <c r="I72" s="38">
        <v>381.35</v>
      </c>
      <c r="J72" s="38">
        <v>404.65</v>
      </c>
      <c r="K72" s="38">
        <v>410.9</v>
      </c>
      <c r="L72" s="38">
        <v>416.29999999999995</v>
      </c>
      <c r="M72" s="28">
        <v>405.5</v>
      </c>
      <c r="N72" s="28">
        <v>393.85</v>
      </c>
      <c r="O72" s="39">
        <v>39151200</v>
      </c>
      <c r="P72" s="40">
        <v>2.5676493472810581E-2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44833</v>
      </c>
      <c r="E73" s="37">
        <v>4256.6499999999996</v>
      </c>
      <c r="F73" s="37">
        <v>4270.9333333333334</v>
      </c>
      <c r="G73" s="38">
        <v>4234.0166666666664</v>
      </c>
      <c r="H73" s="38">
        <v>4211.3833333333332</v>
      </c>
      <c r="I73" s="38">
        <v>4174.4666666666662</v>
      </c>
      <c r="J73" s="38">
        <v>4293.5666666666666</v>
      </c>
      <c r="K73" s="38">
        <v>4330.4833333333327</v>
      </c>
      <c r="L73" s="38">
        <v>4353.1166666666668</v>
      </c>
      <c r="M73" s="28">
        <v>4307.8500000000004</v>
      </c>
      <c r="N73" s="28">
        <v>4248.3</v>
      </c>
      <c r="O73" s="39">
        <v>2101875</v>
      </c>
      <c r="P73" s="40">
        <v>7.912245998921057E-3</v>
      </c>
    </row>
    <row r="74" spans="1:16" ht="12.75" customHeight="1">
      <c r="A74" s="28">
        <v>64</v>
      </c>
      <c r="B74" s="29" t="s">
        <v>49</v>
      </c>
      <c r="C74" s="251" t="s">
        <v>99</v>
      </c>
      <c r="D74" s="31">
        <v>44833</v>
      </c>
      <c r="E74" s="37">
        <v>3469.8</v>
      </c>
      <c r="F74" s="37">
        <v>3460.0166666666664</v>
      </c>
      <c r="G74" s="38">
        <v>3439.0333333333328</v>
      </c>
      <c r="H74" s="38">
        <v>3408.2666666666664</v>
      </c>
      <c r="I74" s="38">
        <v>3387.2833333333328</v>
      </c>
      <c r="J74" s="38">
        <v>3490.7833333333328</v>
      </c>
      <c r="K74" s="38">
        <v>3511.7666666666664</v>
      </c>
      <c r="L74" s="38">
        <v>3542.5333333333328</v>
      </c>
      <c r="M74" s="28">
        <v>3481</v>
      </c>
      <c r="N74" s="28">
        <v>3429.25</v>
      </c>
      <c r="O74" s="39">
        <v>3287900</v>
      </c>
      <c r="P74" s="40">
        <v>3.4467569650919502E-2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44833</v>
      </c>
      <c r="E75" s="37">
        <v>1982.55</v>
      </c>
      <c r="F75" s="37">
        <v>1990.1499999999999</v>
      </c>
      <c r="G75" s="38">
        <v>1970.3999999999996</v>
      </c>
      <c r="H75" s="38">
        <v>1958.2499999999998</v>
      </c>
      <c r="I75" s="38">
        <v>1938.4999999999995</v>
      </c>
      <c r="J75" s="38">
        <v>2002.2999999999997</v>
      </c>
      <c r="K75" s="38">
        <v>2022.0500000000002</v>
      </c>
      <c r="L75" s="38">
        <v>2034.1999999999998</v>
      </c>
      <c r="M75" s="28">
        <v>2009.9</v>
      </c>
      <c r="N75" s="28">
        <v>1978</v>
      </c>
      <c r="O75" s="39">
        <v>1775400</v>
      </c>
      <c r="P75" s="40">
        <v>5.2837573385518588E-2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44833</v>
      </c>
      <c r="E76" s="37">
        <v>171.85</v>
      </c>
      <c r="F76" s="37">
        <v>172.08333333333334</v>
      </c>
      <c r="G76" s="38">
        <v>170.2166666666667</v>
      </c>
      <c r="H76" s="38">
        <v>168.58333333333334</v>
      </c>
      <c r="I76" s="38">
        <v>166.7166666666667</v>
      </c>
      <c r="J76" s="38">
        <v>173.7166666666667</v>
      </c>
      <c r="K76" s="38">
        <v>175.58333333333331</v>
      </c>
      <c r="L76" s="38">
        <v>177.2166666666667</v>
      </c>
      <c r="M76" s="28">
        <v>173.95</v>
      </c>
      <c r="N76" s="28">
        <v>170.45</v>
      </c>
      <c r="O76" s="39">
        <v>27820800</v>
      </c>
      <c r="P76" s="40">
        <v>-2.1949644932214331E-3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44833</v>
      </c>
      <c r="E77" s="37">
        <v>120.2</v>
      </c>
      <c r="F77" s="37">
        <v>120.55</v>
      </c>
      <c r="G77" s="38">
        <v>117.89999999999999</v>
      </c>
      <c r="H77" s="38">
        <v>115.6</v>
      </c>
      <c r="I77" s="38">
        <v>112.94999999999999</v>
      </c>
      <c r="J77" s="38">
        <v>122.85</v>
      </c>
      <c r="K77" s="38">
        <v>125.5</v>
      </c>
      <c r="L77" s="38">
        <v>127.8</v>
      </c>
      <c r="M77" s="28">
        <v>123.2</v>
      </c>
      <c r="N77" s="28">
        <v>118.25</v>
      </c>
      <c r="O77" s="39">
        <v>94020000</v>
      </c>
      <c r="P77" s="40">
        <v>8.0317132023440194E-2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44833</v>
      </c>
      <c r="E78" s="37">
        <v>116.65</v>
      </c>
      <c r="F78" s="37">
        <v>115.93333333333334</v>
      </c>
      <c r="G78" s="38">
        <v>114.36666666666667</v>
      </c>
      <c r="H78" s="38">
        <v>112.08333333333334</v>
      </c>
      <c r="I78" s="38">
        <v>110.51666666666668</v>
      </c>
      <c r="J78" s="38">
        <v>118.21666666666667</v>
      </c>
      <c r="K78" s="38">
        <v>119.78333333333333</v>
      </c>
      <c r="L78" s="38">
        <v>122.06666666666666</v>
      </c>
      <c r="M78" s="28">
        <v>117.5</v>
      </c>
      <c r="N78" s="28">
        <v>113.65</v>
      </c>
      <c r="O78" s="39">
        <v>19047600</v>
      </c>
      <c r="P78" s="40">
        <v>5.2140504939626785E-3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44833</v>
      </c>
      <c r="E79" s="37">
        <v>92.7</v>
      </c>
      <c r="F79" s="37">
        <v>92.75</v>
      </c>
      <c r="G79" s="38">
        <v>92.3</v>
      </c>
      <c r="H79" s="38">
        <v>91.899999999999991</v>
      </c>
      <c r="I79" s="38">
        <v>91.449999999999989</v>
      </c>
      <c r="J79" s="38">
        <v>93.15</v>
      </c>
      <c r="K79" s="38">
        <v>93.6</v>
      </c>
      <c r="L79" s="38">
        <v>94.000000000000014</v>
      </c>
      <c r="M79" s="28">
        <v>93.2</v>
      </c>
      <c r="N79" s="28">
        <v>92.35</v>
      </c>
      <c r="O79" s="39">
        <v>58523400</v>
      </c>
      <c r="P79" s="40">
        <v>-3.4278591461514491E-3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44833</v>
      </c>
      <c r="E80" s="37">
        <v>387.1</v>
      </c>
      <c r="F80" s="37">
        <v>386.7833333333333</v>
      </c>
      <c r="G80" s="38">
        <v>383.16666666666663</v>
      </c>
      <c r="H80" s="38">
        <v>379.23333333333335</v>
      </c>
      <c r="I80" s="38">
        <v>375.61666666666667</v>
      </c>
      <c r="J80" s="38">
        <v>390.71666666666658</v>
      </c>
      <c r="K80" s="38">
        <v>394.33333333333326</v>
      </c>
      <c r="L80" s="38">
        <v>398.26666666666654</v>
      </c>
      <c r="M80" s="28">
        <v>390.4</v>
      </c>
      <c r="N80" s="28">
        <v>382.85</v>
      </c>
      <c r="O80" s="39">
        <v>7898200</v>
      </c>
      <c r="P80" s="40">
        <v>-1.3360149403821291E-2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44833</v>
      </c>
      <c r="E81" s="37">
        <v>39.799999999999997</v>
      </c>
      <c r="F81" s="37">
        <v>40.133333333333333</v>
      </c>
      <c r="G81" s="38">
        <v>39.266666666666666</v>
      </c>
      <c r="H81" s="38">
        <v>38.733333333333334</v>
      </c>
      <c r="I81" s="38">
        <v>37.866666666666667</v>
      </c>
      <c r="J81" s="38">
        <v>40.666666666666664</v>
      </c>
      <c r="K81" s="38">
        <v>41.533333333333324</v>
      </c>
      <c r="L81" s="38">
        <v>42.066666666666663</v>
      </c>
      <c r="M81" s="28">
        <v>41</v>
      </c>
      <c r="N81" s="28">
        <v>39.6</v>
      </c>
      <c r="O81" s="39">
        <v>132975000</v>
      </c>
      <c r="P81" s="40">
        <v>-1.7456359102244388E-2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44833</v>
      </c>
      <c r="E82" s="37">
        <v>744.1</v>
      </c>
      <c r="F82" s="37">
        <v>747.91666666666663</v>
      </c>
      <c r="G82" s="38">
        <v>737.08333333333326</v>
      </c>
      <c r="H82" s="38">
        <v>730.06666666666661</v>
      </c>
      <c r="I82" s="38">
        <v>719.23333333333323</v>
      </c>
      <c r="J82" s="38">
        <v>754.93333333333328</v>
      </c>
      <c r="K82" s="38">
        <v>765.76666666666654</v>
      </c>
      <c r="L82" s="38">
        <v>772.7833333333333</v>
      </c>
      <c r="M82" s="28">
        <v>758.75</v>
      </c>
      <c r="N82" s="28">
        <v>740.9</v>
      </c>
      <c r="O82" s="39">
        <v>6592300</v>
      </c>
      <c r="P82" s="40">
        <v>1.4605842336934774E-2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44833</v>
      </c>
      <c r="E83" s="37">
        <v>942.25</v>
      </c>
      <c r="F83" s="37">
        <v>944.91666666666663</v>
      </c>
      <c r="G83" s="38">
        <v>936.33333333333326</v>
      </c>
      <c r="H83" s="38">
        <v>930.41666666666663</v>
      </c>
      <c r="I83" s="38">
        <v>921.83333333333326</v>
      </c>
      <c r="J83" s="38">
        <v>950.83333333333326</v>
      </c>
      <c r="K83" s="38">
        <v>959.41666666666652</v>
      </c>
      <c r="L83" s="38">
        <v>965.33333333333326</v>
      </c>
      <c r="M83" s="28">
        <v>953.5</v>
      </c>
      <c r="N83" s="28">
        <v>939</v>
      </c>
      <c r="O83" s="39">
        <v>6139000</v>
      </c>
      <c r="P83" s="40">
        <v>1.6315875346712351E-3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44833</v>
      </c>
      <c r="E84" s="37">
        <v>1413.5</v>
      </c>
      <c r="F84" s="37">
        <v>1396.05</v>
      </c>
      <c r="G84" s="38">
        <v>1341.8999999999999</v>
      </c>
      <c r="H84" s="38">
        <v>1270.3</v>
      </c>
      <c r="I84" s="38">
        <v>1216.1499999999999</v>
      </c>
      <c r="J84" s="38">
        <v>1467.6499999999999</v>
      </c>
      <c r="K84" s="38">
        <v>1521.8</v>
      </c>
      <c r="L84" s="38">
        <v>1593.3999999999999</v>
      </c>
      <c r="M84" s="28">
        <v>1450.2</v>
      </c>
      <c r="N84" s="28">
        <v>1324.45</v>
      </c>
      <c r="O84" s="39">
        <v>4053725</v>
      </c>
      <c r="P84" s="40">
        <v>2.1037982973149967E-2</v>
      </c>
    </row>
    <row r="85" spans="1:16" ht="12.75" customHeight="1">
      <c r="A85" s="28">
        <v>75</v>
      </c>
      <c r="B85" s="29" t="s">
        <v>47</v>
      </c>
      <c r="C85" s="228" t="s">
        <v>109</v>
      </c>
      <c r="D85" s="31">
        <v>44833</v>
      </c>
      <c r="E85" s="37">
        <v>310.64999999999998</v>
      </c>
      <c r="F85" s="37">
        <v>315.48333333333335</v>
      </c>
      <c r="G85" s="38">
        <v>303.16666666666669</v>
      </c>
      <c r="H85" s="38">
        <v>295.68333333333334</v>
      </c>
      <c r="I85" s="38">
        <v>283.36666666666667</v>
      </c>
      <c r="J85" s="38">
        <v>322.9666666666667</v>
      </c>
      <c r="K85" s="38">
        <v>335.2833333333333</v>
      </c>
      <c r="L85" s="38">
        <v>342.76666666666671</v>
      </c>
      <c r="M85" s="28">
        <v>327.8</v>
      </c>
      <c r="N85" s="28">
        <v>308</v>
      </c>
      <c r="O85" s="39">
        <v>9860000</v>
      </c>
      <c r="P85" s="40">
        <v>1.6075845012366034E-2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44833</v>
      </c>
      <c r="E86" s="37">
        <v>1755.45</v>
      </c>
      <c r="F86" s="37">
        <v>1770.1000000000001</v>
      </c>
      <c r="G86" s="38">
        <v>1735.8500000000004</v>
      </c>
      <c r="H86" s="38">
        <v>1716.2500000000002</v>
      </c>
      <c r="I86" s="38">
        <v>1682.0000000000005</v>
      </c>
      <c r="J86" s="38">
        <v>1789.7000000000003</v>
      </c>
      <c r="K86" s="38">
        <v>1823.9499999999998</v>
      </c>
      <c r="L86" s="38">
        <v>1843.5500000000002</v>
      </c>
      <c r="M86" s="28">
        <v>1804.35</v>
      </c>
      <c r="N86" s="28">
        <v>1750.5</v>
      </c>
      <c r="O86" s="39">
        <v>8205150</v>
      </c>
      <c r="P86" s="40">
        <v>-1.138900017169347E-2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44833</v>
      </c>
      <c r="E87" s="37">
        <v>255.4</v>
      </c>
      <c r="F87" s="37">
        <v>253.04999999999998</v>
      </c>
      <c r="G87" s="38">
        <v>243.74999999999994</v>
      </c>
      <c r="H87" s="38">
        <v>232.09999999999997</v>
      </c>
      <c r="I87" s="38">
        <v>222.79999999999993</v>
      </c>
      <c r="J87" s="38">
        <v>264.69999999999993</v>
      </c>
      <c r="K87" s="38">
        <v>274</v>
      </c>
      <c r="L87" s="38">
        <v>285.64999999999998</v>
      </c>
      <c r="M87" s="28">
        <v>262.35000000000002</v>
      </c>
      <c r="N87" s="28">
        <v>241.4</v>
      </c>
      <c r="O87" s="39">
        <v>4905000</v>
      </c>
      <c r="P87" s="40">
        <v>0.38657243816254416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44833</v>
      </c>
      <c r="E88" s="37">
        <v>508.1</v>
      </c>
      <c r="F88" s="37">
        <v>505.26666666666665</v>
      </c>
      <c r="G88" s="38">
        <v>490.7833333333333</v>
      </c>
      <c r="H88" s="38">
        <v>473.46666666666664</v>
      </c>
      <c r="I88" s="38">
        <v>458.98333333333329</v>
      </c>
      <c r="J88" s="38">
        <v>522.58333333333326</v>
      </c>
      <c r="K88" s="38">
        <v>537.06666666666661</v>
      </c>
      <c r="L88" s="38">
        <v>554.38333333333333</v>
      </c>
      <c r="M88" s="28">
        <v>519.75</v>
      </c>
      <c r="N88" s="28">
        <v>487.95</v>
      </c>
      <c r="O88" s="39">
        <v>5113750</v>
      </c>
      <c r="P88" s="40">
        <v>0.2089243498817967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44833</v>
      </c>
      <c r="E89" s="37">
        <v>2448.4</v>
      </c>
      <c r="F89" s="37">
        <v>2454.3166666666666</v>
      </c>
      <c r="G89" s="38">
        <v>2429.1333333333332</v>
      </c>
      <c r="H89" s="38">
        <v>2409.8666666666668</v>
      </c>
      <c r="I89" s="38">
        <v>2384.6833333333334</v>
      </c>
      <c r="J89" s="38">
        <v>2473.583333333333</v>
      </c>
      <c r="K89" s="38">
        <v>2498.7666666666664</v>
      </c>
      <c r="L89" s="38">
        <v>2518.0333333333328</v>
      </c>
      <c r="M89" s="28">
        <v>2479.5</v>
      </c>
      <c r="N89" s="28">
        <v>2435.0500000000002</v>
      </c>
      <c r="O89" s="39">
        <v>3686000</v>
      </c>
      <c r="P89" s="40">
        <v>3.9796328554200726E-2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44833</v>
      </c>
      <c r="E90" s="37">
        <v>1351.95</v>
      </c>
      <c r="F90" s="37">
        <v>1350.8</v>
      </c>
      <c r="G90" s="38">
        <v>1337.85</v>
      </c>
      <c r="H90" s="38">
        <v>1323.75</v>
      </c>
      <c r="I90" s="38">
        <v>1310.8</v>
      </c>
      <c r="J90" s="38">
        <v>1364.8999999999999</v>
      </c>
      <c r="K90" s="38">
        <v>1377.8500000000001</v>
      </c>
      <c r="L90" s="38">
        <v>1391.9499999999998</v>
      </c>
      <c r="M90" s="28">
        <v>1363.75</v>
      </c>
      <c r="N90" s="28">
        <v>1336.7</v>
      </c>
      <c r="O90" s="39">
        <v>4568000</v>
      </c>
      <c r="P90" s="40">
        <v>1.1066843736166445E-2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44833</v>
      </c>
      <c r="E91" s="37">
        <v>952.8</v>
      </c>
      <c r="F91" s="37">
        <v>949.84999999999991</v>
      </c>
      <c r="G91" s="38">
        <v>941.54999999999984</v>
      </c>
      <c r="H91" s="38">
        <v>930.3</v>
      </c>
      <c r="I91" s="38">
        <v>921.99999999999989</v>
      </c>
      <c r="J91" s="38">
        <v>961.0999999999998</v>
      </c>
      <c r="K91" s="38">
        <v>969.4</v>
      </c>
      <c r="L91" s="38">
        <v>980.64999999999975</v>
      </c>
      <c r="M91" s="28">
        <v>958.15</v>
      </c>
      <c r="N91" s="28">
        <v>938.6</v>
      </c>
      <c r="O91" s="39">
        <v>20365800</v>
      </c>
      <c r="P91" s="40">
        <v>-1.7161002634957099E-2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44833</v>
      </c>
      <c r="E92" s="37">
        <v>2444.8000000000002</v>
      </c>
      <c r="F92" s="37">
        <v>2454.1333333333332</v>
      </c>
      <c r="G92" s="38">
        <v>2429.7666666666664</v>
      </c>
      <c r="H92" s="38">
        <v>2414.7333333333331</v>
      </c>
      <c r="I92" s="38">
        <v>2390.3666666666663</v>
      </c>
      <c r="J92" s="38">
        <v>2469.1666666666665</v>
      </c>
      <c r="K92" s="38">
        <v>2493.5333333333333</v>
      </c>
      <c r="L92" s="38">
        <v>2508.5666666666666</v>
      </c>
      <c r="M92" s="28">
        <v>2478.5</v>
      </c>
      <c r="N92" s="28">
        <v>2439.1</v>
      </c>
      <c r="O92" s="39">
        <v>17541300</v>
      </c>
      <c r="P92" s="40">
        <v>1.4998177304841426E-2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44833</v>
      </c>
      <c r="E93" s="37">
        <v>2023.2</v>
      </c>
      <c r="F93" s="37">
        <v>2030.9333333333332</v>
      </c>
      <c r="G93" s="38">
        <v>2004.6166666666663</v>
      </c>
      <c r="H93" s="38">
        <v>1986.0333333333331</v>
      </c>
      <c r="I93" s="38">
        <v>1959.7166666666662</v>
      </c>
      <c r="J93" s="38">
        <v>2049.5166666666664</v>
      </c>
      <c r="K93" s="38">
        <v>2075.8333333333335</v>
      </c>
      <c r="L93" s="38">
        <v>2094.4166666666665</v>
      </c>
      <c r="M93" s="28">
        <v>2057.25</v>
      </c>
      <c r="N93" s="28">
        <v>2012.35</v>
      </c>
      <c r="O93" s="39">
        <v>2515200</v>
      </c>
      <c r="P93" s="40">
        <v>8.783539886896884E-3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44833</v>
      </c>
      <c r="E94" s="37">
        <v>1501.3</v>
      </c>
      <c r="F94" s="37">
        <v>1504.2166666666665</v>
      </c>
      <c r="G94" s="38">
        <v>1494.833333333333</v>
      </c>
      <c r="H94" s="38">
        <v>1488.3666666666666</v>
      </c>
      <c r="I94" s="38">
        <v>1478.9833333333331</v>
      </c>
      <c r="J94" s="38">
        <v>1510.6833333333329</v>
      </c>
      <c r="K94" s="38">
        <v>1520.0666666666666</v>
      </c>
      <c r="L94" s="38">
        <v>1526.5333333333328</v>
      </c>
      <c r="M94" s="28">
        <v>1513.6</v>
      </c>
      <c r="N94" s="28">
        <v>1497.75</v>
      </c>
      <c r="O94" s="39">
        <v>55818950</v>
      </c>
      <c r="P94" s="40">
        <v>-5.2341138762827992E-3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44833</v>
      </c>
      <c r="E95" s="37">
        <v>577.9</v>
      </c>
      <c r="F95" s="37">
        <v>581.51666666666665</v>
      </c>
      <c r="G95" s="38">
        <v>573.38333333333333</v>
      </c>
      <c r="H95" s="38">
        <v>568.86666666666667</v>
      </c>
      <c r="I95" s="38">
        <v>560.73333333333335</v>
      </c>
      <c r="J95" s="38">
        <v>586.0333333333333</v>
      </c>
      <c r="K95" s="38">
        <v>594.16666666666652</v>
      </c>
      <c r="L95" s="38">
        <v>598.68333333333328</v>
      </c>
      <c r="M95" s="28">
        <v>589.65</v>
      </c>
      <c r="N95" s="28">
        <v>577</v>
      </c>
      <c r="O95" s="39">
        <v>21819600</v>
      </c>
      <c r="P95" s="40">
        <v>6.5969755404445343E-3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44833</v>
      </c>
      <c r="E96" s="37">
        <v>2844.55</v>
      </c>
      <c r="F96" s="37">
        <v>2855.3333333333335</v>
      </c>
      <c r="G96" s="38">
        <v>2826.5666666666671</v>
      </c>
      <c r="H96" s="38">
        <v>2808.5833333333335</v>
      </c>
      <c r="I96" s="38">
        <v>2779.8166666666671</v>
      </c>
      <c r="J96" s="38">
        <v>2873.3166666666671</v>
      </c>
      <c r="K96" s="38">
        <v>2902.0833333333335</v>
      </c>
      <c r="L96" s="38">
        <v>2920.0666666666671</v>
      </c>
      <c r="M96" s="28">
        <v>2884.1</v>
      </c>
      <c r="N96" s="28">
        <v>2837.35</v>
      </c>
      <c r="O96" s="39">
        <v>2781900</v>
      </c>
      <c r="P96" s="40">
        <v>-3.1135722495037092E-2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44833</v>
      </c>
      <c r="E97" s="37">
        <v>428.1</v>
      </c>
      <c r="F97" s="37">
        <v>428.58333333333331</v>
      </c>
      <c r="G97" s="38">
        <v>424.51666666666665</v>
      </c>
      <c r="H97" s="38">
        <v>420.93333333333334</v>
      </c>
      <c r="I97" s="38">
        <v>416.86666666666667</v>
      </c>
      <c r="J97" s="38">
        <v>432.16666666666663</v>
      </c>
      <c r="K97" s="38">
        <v>436.23333333333335</v>
      </c>
      <c r="L97" s="38">
        <v>439.81666666666661</v>
      </c>
      <c r="M97" s="28">
        <v>432.65</v>
      </c>
      <c r="N97" s="28">
        <v>425</v>
      </c>
      <c r="O97" s="39">
        <v>26419200</v>
      </c>
      <c r="P97" s="40">
        <v>1.882099328413896E-2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44833</v>
      </c>
      <c r="E98" s="37">
        <v>119</v>
      </c>
      <c r="F98" s="37">
        <v>119.21666666666665</v>
      </c>
      <c r="G98" s="38">
        <v>117.2833333333333</v>
      </c>
      <c r="H98" s="38">
        <v>115.56666666666665</v>
      </c>
      <c r="I98" s="38">
        <v>113.6333333333333</v>
      </c>
      <c r="J98" s="38">
        <v>120.93333333333331</v>
      </c>
      <c r="K98" s="38">
        <v>122.86666666666667</v>
      </c>
      <c r="L98" s="38">
        <v>124.58333333333331</v>
      </c>
      <c r="M98" s="28">
        <v>121.15</v>
      </c>
      <c r="N98" s="28">
        <v>117.5</v>
      </c>
      <c r="O98" s="39">
        <v>20330400</v>
      </c>
      <c r="P98" s="40">
        <v>2.4929546932581835E-2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44833</v>
      </c>
      <c r="E99" s="37">
        <v>246.8</v>
      </c>
      <c r="F99" s="37">
        <v>248.60000000000002</v>
      </c>
      <c r="G99" s="38">
        <v>244.30000000000004</v>
      </c>
      <c r="H99" s="38">
        <v>241.8</v>
      </c>
      <c r="I99" s="38">
        <v>237.50000000000003</v>
      </c>
      <c r="J99" s="38">
        <v>251.10000000000005</v>
      </c>
      <c r="K99" s="38">
        <v>255.4</v>
      </c>
      <c r="L99" s="38">
        <v>257.90000000000009</v>
      </c>
      <c r="M99" s="28">
        <v>252.9</v>
      </c>
      <c r="N99" s="28">
        <v>246.1</v>
      </c>
      <c r="O99" s="39">
        <v>20085300</v>
      </c>
      <c r="P99" s="40">
        <v>-7.2067262778593355E-3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44833</v>
      </c>
      <c r="E100" s="37">
        <v>2601</v>
      </c>
      <c r="F100" s="37">
        <v>2616.4</v>
      </c>
      <c r="G100" s="38">
        <v>2579.8000000000002</v>
      </c>
      <c r="H100" s="38">
        <v>2558.6</v>
      </c>
      <c r="I100" s="38">
        <v>2522</v>
      </c>
      <c r="J100" s="38">
        <v>2637.6000000000004</v>
      </c>
      <c r="K100" s="38">
        <v>2674.2</v>
      </c>
      <c r="L100" s="38">
        <v>2695.4000000000005</v>
      </c>
      <c r="M100" s="28">
        <v>2653</v>
      </c>
      <c r="N100" s="28">
        <v>2595.1999999999998</v>
      </c>
      <c r="O100" s="39">
        <v>9165900</v>
      </c>
      <c r="P100" s="40">
        <v>-2.1803163219568419E-2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44833</v>
      </c>
      <c r="E101" s="37">
        <v>41835.65</v>
      </c>
      <c r="F101" s="37">
        <v>41778.549999999996</v>
      </c>
      <c r="G101" s="38">
        <v>41457.099999999991</v>
      </c>
      <c r="H101" s="38">
        <v>41078.549999999996</v>
      </c>
      <c r="I101" s="38">
        <v>40757.099999999991</v>
      </c>
      <c r="J101" s="38">
        <v>42157.099999999991</v>
      </c>
      <c r="K101" s="38">
        <v>42478.549999999988</v>
      </c>
      <c r="L101" s="38">
        <v>42857.099999999991</v>
      </c>
      <c r="M101" s="28">
        <v>42100</v>
      </c>
      <c r="N101" s="28">
        <v>41400</v>
      </c>
      <c r="O101" s="39">
        <v>11730</v>
      </c>
      <c r="P101" s="40">
        <v>-2.1276595744680851E-2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44833</v>
      </c>
      <c r="E102" s="37">
        <v>140</v>
      </c>
      <c r="F102" s="37">
        <v>140.28333333333333</v>
      </c>
      <c r="G102" s="38">
        <v>136.16666666666666</v>
      </c>
      <c r="H102" s="38">
        <v>132.33333333333331</v>
      </c>
      <c r="I102" s="38">
        <v>128.21666666666664</v>
      </c>
      <c r="J102" s="38">
        <v>144.11666666666667</v>
      </c>
      <c r="K102" s="38">
        <v>148.23333333333335</v>
      </c>
      <c r="L102" s="38">
        <v>152.06666666666669</v>
      </c>
      <c r="M102" s="28">
        <v>144.4</v>
      </c>
      <c r="N102" s="28">
        <v>136.44999999999999</v>
      </c>
      <c r="O102" s="39">
        <v>43656000</v>
      </c>
      <c r="P102" s="40">
        <v>9.8429951690821263E-2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44833</v>
      </c>
      <c r="E103" s="37">
        <v>905.2</v>
      </c>
      <c r="F103" s="37">
        <v>907.38333333333333</v>
      </c>
      <c r="G103" s="38">
        <v>899.9666666666667</v>
      </c>
      <c r="H103" s="38">
        <v>894.73333333333335</v>
      </c>
      <c r="I103" s="38">
        <v>887.31666666666672</v>
      </c>
      <c r="J103" s="38">
        <v>912.61666666666667</v>
      </c>
      <c r="K103" s="38">
        <v>920.03333333333342</v>
      </c>
      <c r="L103" s="38">
        <v>925.26666666666665</v>
      </c>
      <c r="M103" s="28">
        <v>914.8</v>
      </c>
      <c r="N103" s="28">
        <v>902.15</v>
      </c>
      <c r="O103" s="39">
        <v>81140125</v>
      </c>
      <c r="P103" s="40">
        <v>1.2126097694840835E-2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44833</v>
      </c>
      <c r="E104" s="37">
        <v>1228.45</v>
      </c>
      <c r="F104" s="37">
        <v>1232.3666666666666</v>
      </c>
      <c r="G104" s="38">
        <v>1210.9833333333331</v>
      </c>
      <c r="H104" s="38">
        <v>1193.5166666666667</v>
      </c>
      <c r="I104" s="38">
        <v>1172.1333333333332</v>
      </c>
      <c r="J104" s="38">
        <v>1249.833333333333</v>
      </c>
      <c r="K104" s="38">
        <v>1271.2166666666667</v>
      </c>
      <c r="L104" s="38">
        <v>1288.6833333333329</v>
      </c>
      <c r="M104" s="28">
        <v>1253.75</v>
      </c>
      <c r="N104" s="28">
        <v>1214.9000000000001</v>
      </c>
      <c r="O104" s="39">
        <v>4152250</v>
      </c>
      <c r="P104" s="40">
        <v>7.6320132013201324E-3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44833</v>
      </c>
      <c r="E105" s="37">
        <v>584.79999999999995</v>
      </c>
      <c r="F105" s="37">
        <v>586.94999999999993</v>
      </c>
      <c r="G105" s="38">
        <v>580.14999999999986</v>
      </c>
      <c r="H105" s="38">
        <v>575.49999999999989</v>
      </c>
      <c r="I105" s="38">
        <v>568.69999999999982</v>
      </c>
      <c r="J105" s="38">
        <v>591.59999999999991</v>
      </c>
      <c r="K105" s="38">
        <v>598.39999999999986</v>
      </c>
      <c r="L105" s="38">
        <v>603.04999999999995</v>
      </c>
      <c r="M105" s="28">
        <v>593.75</v>
      </c>
      <c r="N105" s="28">
        <v>582.29999999999995</v>
      </c>
      <c r="O105" s="39">
        <v>8638500</v>
      </c>
      <c r="P105" s="40">
        <v>-7.7532736044107512E-3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44833</v>
      </c>
      <c r="E106" s="37">
        <v>9.6</v>
      </c>
      <c r="F106" s="37">
        <v>9.7166666666666668</v>
      </c>
      <c r="G106" s="38">
        <v>9.3833333333333329</v>
      </c>
      <c r="H106" s="38">
        <v>9.1666666666666661</v>
      </c>
      <c r="I106" s="38">
        <v>8.8333333333333321</v>
      </c>
      <c r="J106" s="38">
        <v>9.9333333333333336</v>
      </c>
      <c r="K106" s="38">
        <v>10.266666666666666</v>
      </c>
      <c r="L106" s="38">
        <v>10.483333333333334</v>
      </c>
      <c r="M106" s="28">
        <v>10.050000000000001</v>
      </c>
      <c r="N106" s="28">
        <v>9.5</v>
      </c>
      <c r="O106" s="39">
        <v>668010000</v>
      </c>
      <c r="P106" s="40">
        <v>-6.3515201999167015E-3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44833</v>
      </c>
      <c r="E107" s="37">
        <v>69</v>
      </c>
      <c r="F107" s="37">
        <v>69.516666666666666</v>
      </c>
      <c r="G107" s="38">
        <v>68.133333333333326</v>
      </c>
      <c r="H107" s="38">
        <v>67.266666666666666</v>
      </c>
      <c r="I107" s="38">
        <v>65.883333333333326</v>
      </c>
      <c r="J107" s="38">
        <v>70.383333333333326</v>
      </c>
      <c r="K107" s="38">
        <v>71.76666666666668</v>
      </c>
      <c r="L107" s="38">
        <v>72.633333333333326</v>
      </c>
      <c r="M107" s="28">
        <v>70.900000000000006</v>
      </c>
      <c r="N107" s="28">
        <v>68.650000000000006</v>
      </c>
      <c r="O107" s="39">
        <v>127560000</v>
      </c>
      <c r="P107" s="40">
        <v>-4.2931855436734055E-3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44833</v>
      </c>
      <c r="E108" s="37">
        <v>50.6</v>
      </c>
      <c r="F108" s="37">
        <v>50.883333333333333</v>
      </c>
      <c r="G108" s="38">
        <v>49.916666666666664</v>
      </c>
      <c r="H108" s="38">
        <v>49.233333333333334</v>
      </c>
      <c r="I108" s="38">
        <v>48.266666666666666</v>
      </c>
      <c r="J108" s="38">
        <v>51.566666666666663</v>
      </c>
      <c r="K108" s="38">
        <v>52.533333333333331</v>
      </c>
      <c r="L108" s="38">
        <v>53.216666666666661</v>
      </c>
      <c r="M108" s="28">
        <v>51.85</v>
      </c>
      <c r="N108" s="28">
        <v>50.2</v>
      </c>
      <c r="O108" s="39">
        <v>157020000</v>
      </c>
      <c r="P108" s="40">
        <v>-3.7118111735033785E-3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44833</v>
      </c>
      <c r="E109" s="37">
        <v>160.35</v>
      </c>
      <c r="F109" s="37">
        <v>161.05000000000001</v>
      </c>
      <c r="G109" s="38">
        <v>159.35000000000002</v>
      </c>
      <c r="H109" s="38">
        <v>158.35000000000002</v>
      </c>
      <c r="I109" s="38">
        <v>156.65000000000003</v>
      </c>
      <c r="J109" s="38">
        <v>162.05000000000001</v>
      </c>
      <c r="K109" s="38">
        <v>163.75</v>
      </c>
      <c r="L109" s="38">
        <v>164.75</v>
      </c>
      <c r="M109" s="28">
        <v>162.75</v>
      </c>
      <c r="N109" s="28">
        <v>160.05000000000001</v>
      </c>
      <c r="O109" s="39">
        <v>64631250</v>
      </c>
      <c r="P109" s="40">
        <v>6.7172897196261681E-3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44833</v>
      </c>
      <c r="E110" s="37">
        <v>415.7</v>
      </c>
      <c r="F110" s="37">
        <v>416.38333333333338</v>
      </c>
      <c r="G110" s="38">
        <v>407.76666666666677</v>
      </c>
      <c r="H110" s="38">
        <v>399.83333333333337</v>
      </c>
      <c r="I110" s="38">
        <v>391.21666666666675</v>
      </c>
      <c r="J110" s="38">
        <v>424.31666666666678</v>
      </c>
      <c r="K110" s="38">
        <v>432.93333333333345</v>
      </c>
      <c r="L110" s="38">
        <v>440.86666666666679</v>
      </c>
      <c r="M110" s="28">
        <v>425</v>
      </c>
      <c r="N110" s="28">
        <v>408.45</v>
      </c>
      <c r="O110" s="39">
        <v>14521375</v>
      </c>
      <c r="P110" s="40">
        <v>3.2759632309798552E-2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44833</v>
      </c>
      <c r="E111" s="37">
        <v>314.35000000000002</v>
      </c>
      <c r="F111" s="37">
        <v>313.89999999999998</v>
      </c>
      <c r="G111" s="38">
        <v>311.34999999999997</v>
      </c>
      <c r="H111" s="38">
        <v>308.34999999999997</v>
      </c>
      <c r="I111" s="38">
        <v>305.79999999999995</v>
      </c>
      <c r="J111" s="38">
        <v>316.89999999999998</v>
      </c>
      <c r="K111" s="38">
        <v>319.44999999999993</v>
      </c>
      <c r="L111" s="38">
        <v>322.45</v>
      </c>
      <c r="M111" s="28">
        <v>316.45</v>
      </c>
      <c r="N111" s="28">
        <v>310.89999999999998</v>
      </c>
      <c r="O111" s="39">
        <v>26673904</v>
      </c>
      <c r="P111" s="40">
        <v>2.9174425822470516E-2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44833</v>
      </c>
      <c r="E112" s="37">
        <v>233.9</v>
      </c>
      <c r="F112" s="37">
        <v>236.51666666666665</v>
      </c>
      <c r="G112" s="38">
        <v>230.3833333333333</v>
      </c>
      <c r="H112" s="38">
        <v>226.86666666666665</v>
      </c>
      <c r="I112" s="38">
        <v>220.73333333333329</v>
      </c>
      <c r="J112" s="38">
        <v>240.0333333333333</v>
      </c>
      <c r="K112" s="38">
        <v>246.16666666666663</v>
      </c>
      <c r="L112" s="38">
        <v>249.68333333333331</v>
      </c>
      <c r="M112" s="28">
        <v>242.65</v>
      </c>
      <c r="N112" s="28">
        <v>233</v>
      </c>
      <c r="O112" s="39">
        <v>14279600</v>
      </c>
      <c r="P112" s="40">
        <v>-1.1641910879164994E-2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44833</v>
      </c>
      <c r="E113" s="37">
        <v>4787.7</v>
      </c>
      <c r="F113" s="37">
        <v>4798.2833333333338</v>
      </c>
      <c r="G113" s="38">
        <v>4751.5666666666675</v>
      </c>
      <c r="H113" s="38">
        <v>4715.4333333333334</v>
      </c>
      <c r="I113" s="38">
        <v>4668.7166666666672</v>
      </c>
      <c r="J113" s="38">
        <v>4834.4166666666679</v>
      </c>
      <c r="K113" s="38">
        <v>4881.1333333333332</v>
      </c>
      <c r="L113" s="38">
        <v>4917.2666666666682</v>
      </c>
      <c r="M113" s="28">
        <v>4845</v>
      </c>
      <c r="N113" s="28">
        <v>4762.1499999999996</v>
      </c>
      <c r="O113" s="39">
        <v>380700</v>
      </c>
      <c r="P113" s="40">
        <v>-9.7541943035505275E-3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44833</v>
      </c>
      <c r="E114" s="37">
        <v>1938.8</v>
      </c>
      <c r="F114" s="37">
        <v>1945.3166666666666</v>
      </c>
      <c r="G114" s="38">
        <v>1926.2833333333333</v>
      </c>
      <c r="H114" s="38">
        <v>1913.7666666666667</v>
      </c>
      <c r="I114" s="38">
        <v>1894.7333333333333</v>
      </c>
      <c r="J114" s="38">
        <v>1957.8333333333333</v>
      </c>
      <c r="K114" s="38">
        <v>1976.8666666666666</v>
      </c>
      <c r="L114" s="38">
        <v>1989.3833333333332</v>
      </c>
      <c r="M114" s="28">
        <v>1964.35</v>
      </c>
      <c r="N114" s="28">
        <v>1932.8</v>
      </c>
      <c r="O114" s="39">
        <v>4944900</v>
      </c>
      <c r="P114" s="40">
        <v>-4.1964545190351643E-2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44833</v>
      </c>
      <c r="E115" s="37">
        <v>1139.8</v>
      </c>
      <c r="F115" s="37">
        <v>1137.55</v>
      </c>
      <c r="G115" s="38">
        <v>1120.75</v>
      </c>
      <c r="H115" s="38">
        <v>1101.7</v>
      </c>
      <c r="I115" s="38">
        <v>1084.9000000000001</v>
      </c>
      <c r="J115" s="38">
        <v>1156.5999999999999</v>
      </c>
      <c r="K115" s="38">
        <v>1173.3999999999996</v>
      </c>
      <c r="L115" s="38">
        <v>1192.4499999999998</v>
      </c>
      <c r="M115" s="28">
        <v>1154.3499999999999</v>
      </c>
      <c r="N115" s="28">
        <v>1118.5</v>
      </c>
      <c r="O115" s="39">
        <v>23776200</v>
      </c>
      <c r="P115" s="40">
        <v>5.212891442486968E-3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44833</v>
      </c>
      <c r="E116" s="37">
        <v>204.4</v>
      </c>
      <c r="F116" s="37">
        <v>205.1</v>
      </c>
      <c r="G116" s="38">
        <v>203.04999999999998</v>
      </c>
      <c r="H116" s="38">
        <v>201.7</v>
      </c>
      <c r="I116" s="38">
        <v>199.64999999999998</v>
      </c>
      <c r="J116" s="38">
        <v>206.45</v>
      </c>
      <c r="K116" s="38">
        <v>208.5</v>
      </c>
      <c r="L116" s="38">
        <v>209.85</v>
      </c>
      <c r="M116" s="28">
        <v>207.15</v>
      </c>
      <c r="N116" s="28">
        <v>203.75</v>
      </c>
      <c r="O116" s="39">
        <v>15394400</v>
      </c>
      <c r="P116" s="40">
        <v>-3.4082923401264932E-2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44833</v>
      </c>
      <c r="E117" s="37">
        <v>1515.95</v>
      </c>
      <c r="F117" s="37">
        <v>1507.0166666666664</v>
      </c>
      <c r="G117" s="38">
        <v>1491.5333333333328</v>
      </c>
      <c r="H117" s="38">
        <v>1467.1166666666663</v>
      </c>
      <c r="I117" s="38">
        <v>1451.6333333333328</v>
      </c>
      <c r="J117" s="38">
        <v>1531.4333333333329</v>
      </c>
      <c r="K117" s="38">
        <v>1546.9166666666665</v>
      </c>
      <c r="L117" s="38">
        <v>1571.333333333333</v>
      </c>
      <c r="M117" s="28">
        <v>1522.5</v>
      </c>
      <c r="N117" s="28">
        <v>1482.6</v>
      </c>
      <c r="O117" s="39">
        <v>36091500</v>
      </c>
      <c r="P117" s="40">
        <v>-5.3469288203869363E-2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44833</v>
      </c>
      <c r="E118" s="37">
        <v>619.85</v>
      </c>
      <c r="F118" s="37">
        <v>616.0333333333333</v>
      </c>
      <c r="G118" s="38">
        <v>607.71666666666658</v>
      </c>
      <c r="H118" s="38">
        <v>595.58333333333326</v>
      </c>
      <c r="I118" s="38">
        <v>587.26666666666654</v>
      </c>
      <c r="J118" s="38">
        <v>628.16666666666663</v>
      </c>
      <c r="K118" s="38">
        <v>636.48333333333323</v>
      </c>
      <c r="L118" s="38">
        <v>648.61666666666667</v>
      </c>
      <c r="M118" s="28">
        <v>624.35</v>
      </c>
      <c r="N118" s="28">
        <v>603.9</v>
      </c>
      <c r="O118" s="39">
        <v>1855500</v>
      </c>
      <c r="P118" s="40">
        <v>-6.4257028112449802E-3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44833</v>
      </c>
      <c r="E119" s="37">
        <v>73</v>
      </c>
      <c r="F119" s="37">
        <v>73.149999999999991</v>
      </c>
      <c r="G119" s="38">
        <v>72.649999999999977</v>
      </c>
      <c r="H119" s="38">
        <v>72.299999999999983</v>
      </c>
      <c r="I119" s="38">
        <v>71.799999999999969</v>
      </c>
      <c r="J119" s="38">
        <v>73.499999999999986</v>
      </c>
      <c r="K119" s="38">
        <v>74.000000000000014</v>
      </c>
      <c r="L119" s="38">
        <v>74.349999999999994</v>
      </c>
      <c r="M119" s="28">
        <v>73.650000000000006</v>
      </c>
      <c r="N119" s="28">
        <v>72.8</v>
      </c>
      <c r="O119" s="39">
        <v>96827250</v>
      </c>
      <c r="P119" s="40">
        <v>1.0994604499643693E-2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44833</v>
      </c>
      <c r="E120" s="37">
        <v>874.9</v>
      </c>
      <c r="F120" s="37">
        <v>883.5</v>
      </c>
      <c r="G120" s="38">
        <v>864.05</v>
      </c>
      <c r="H120" s="38">
        <v>853.19999999999993</v>
      </c>
      <c r="I120" s="38">
        <v>833.74999999999989</v>
      </c>
      <c r="J120" s="38">
        <v>894.35</v>
      </c>
      <c r="K120" s="38">
        <v>913.80000000000007</v>
      </c>
      <c r="L120" s="38">
        <v>924.65000000000009</v>
      </c>
      <c r="M120" s="28">
        <v>902.95</v>
      </c>
      <c r="N120" s="28">
        <v>872.65</v>
      </c>
      <c r="O120" s="39">
        <v>1545700</v>
      </c>
      <c r="P120" s="40">
        <v>4.2069835927639884E-4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44833</v>
      </c>
      <c r="E121" s="37">
        <v>712.55</v>
      </c>
      <c r="F121" s="37">
        <v>714.0333333333333</v>
      </c>
      <c r="G121" s="38">
        <v>708.06666666666661</v>
      </c>
      <c r="H121" s="38">
        <v>703.58333333333326</v>
      </c>
      <c r="I121" s="38">
        <v>697.61666666666656</v>
      </c>
      <c r="J121" s="38">
        <v>718.51666666666665</v>
      </c>
      <c r="K121" s="38">
        <v>724.48333333333335</v>
      </c>
      <c r="L121" s="38">
        <v>728.9666666666667</v>
      </c>
      <c r="M121" s="28">
        <v>720</v>
      </c>
      <c r="N121" s="28">
        <v>709.55</v>
      </c>
      <c r="O121" s="39">
        <v>13258000</v>
      </c>
      <c r="P121" s="40">
        <v>-8.5723705901747445E-4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44833</v>
      </c>
      <c r="E122" s="37">
        <v>331.2</v>
      </c>
      <c r="F122" s="37">
        <v>331.90000000000003</v>
      </c>
      <c r="G122" s="38">
        <v>330.00000000000006</v>
      </c>
      <c r="H122" s="38">
        <v>328.8</v>
      </c>
      <c r="I122" s="38">
        <v>326.90000000000003</v>
      </c>
      <c r="J122" s="38">
        <v>333.10000000000008</v>
      </c>
      <c r="K122" s="38">
        <v>335.00000000000006</v>
      </c>
      <c r="L122" s="38">
        <v>336.2000000000001</v>
      </c>
      <c r="M122" s="28">
        <v>333.8</v>
      </c>
      <c r="N122" s="28">
        <v>330.7</v>
      </c>
      <c r="O122" s="39">
        <v>83779200</v>
      </c>
      <c r="P122" s="40">
        <v>-1.6232668244842745E-2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44833</v>
      </c>
      <c r="E123" s="37">
        <v>430.15</v>
      </c>
      <c r="F123" s="37">
        <v>429.7833333333333</v>
      </c>
      <c r="G123" s="38">
        <v>422.36666666666662</v>
      </c>
      <c r="H123" s="38">
        <v>414.58333333333331</v>
      </c>
      <c r="I123" s="38">
        <v>407.16666666666663</v>
      </c>
      <c r="J123" s="38">
        <v>437.56666666666661</v>
      </c>
      <c r="K123" s="38">
        <v>444.98333333333335</v>
      </c>
      <c r="L123" s="38">
        <v>452.76666666666659</v>
      </c>
      <c r="M123" s="28">
        <v>437.2</v>
      </c>
      <c r="N123" s="28">
        <v>422</v>
      </c>
      <c r="O123" s="39">
        <v>28121250</v>
      </c>
      <c r="P123" s="40">
        <v>-1.3981416549789622E-2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44833</v>
      </c>
      <c r="E124" s="37">
        <v>2853.65</v>
      </c>
      <c r="F124" s="37">
        <v>2894.35</v>
      </c>
      <c r="G124" s="38">
        <v>2798.95</v>
      </c>
      <c r="H124" s="38">
        <v>2744.25</v>
      </c>
      <c r="I124" s="38">
        <v>2648.85</v>
      </c>
      <c r="J124" s="38">
        <v>2949.0499999999997</v>
      </c>
      <c r="K124" s="38">
        <v>3044.4500000000003</v>
      </c>
      <c r="L124" s="38">
        <v>3099.1499999999996</v>
      </c>
      <c r="M124" s="28">
        <v>2989.75</v>
      </c>
      <c r="N124" s="28">
        <v>2839.65</v>
      </c>
      <c r="O124" s="39">
        <v>334750</v>
      </c>
      <c r="P124" s="40">
        <v>2.1357742181540809E-2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44833</v>
      </c>
      <c r="E125" s="37">
        <v>688.75</v>
      </c>
      <c r="F125" s="37">
        <v>693.41666666666663</v>
      </c>
      <c r="G125" s="38">
        <v>682.23333333333323</v>
      </c>
      <c r="H125" s="38">
        <v>675.71666666666658</v>
      </c>
      <c r="I125" s="38">
        <v>664.53333333333319</v>
      </c>
      <c r="J125" s="38">
        <v>699.93333333333328</v>
      </c>
      <c r="K125" s="38">
        <v>711.11666666666667</v>
      </c>
      <c r="L125" s="38">
        <v>717.63333333333333</v>
      </c>
      <c r="M125" s="28">
        <v>704.6</v>
      </c>
      <c r="N125" s="28">
        <v>686.9</v>
      </c>
      <c r="O125" s="39">
        <v>31756050</v>
      </c>
      <c r="P125" s="40">
        <v>-1.7213285982870273E-2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44833</v>
      </c>
      <c r="E126" s="37">
        <v>602.65</v>
      </c>
      <c r="F126" s="37">
        <v>605.88333333333333</v>
      </c>
      <c r="G126" s="38">
        <v>596.91666666666663</v>
      </c>
      <c r="H126" s="38">
        <v>591.18333333333328</v>
      </c>
      <c r="I126" s="38">
        <v>582.21666666666658</v>
      </c>
      <c r="J126" s="38">
        <v>611.61666666666667</v>
      </c>
      <c r="K126" s="38">
        <v>620.58333333333337</v>
      </c>
      <c r="L126" s="38">
        <v>626.31666666666672</v>
      </c>
      <c r="M126" s="28">
        <v>614.85</v>
      </c>
      <c r="N126" s="28">
        <v>600.15</v>
      </c>
      <c r="O126" s="39">
        <v>11191250</v>
      </c>
      <c r="P126" s="40">
        <v>1.347068145800317E-2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44833</v>
      </c>
      <c r="E127" s="37">
        <v>1932.15</v>
      </c>
      <c r="F127" s="37">
        <v>1936.6000000000001</v>
      </c>
      <c r="G127" s="38">
        <v>1918.3000000000002</v>
      </c>
      <c r="H127" s="38">
        <v>1904.45</v>
      </c>
      <c r="I127" s="38">
        <v>1886.15</v>
      </c>
      <c r="J127" s="38">
        <v>1950.4500000000003</v>
      </c>
      <c r="K127" s="38">
        <v>1968.75</v>
      </c>
      <c r="L127" s="38">
        <v>1982.6000000000004</v>
      </c>
      <c r="M127" s="28">
        <v>1954.9</v>
      </c>
      <c r="N127" s="28">
        <v>1922.75</v>
      </c>
      <c r="O127" s="39">
        <v>19647600</v>
      </c>
      <c r="P127" s="40">
        <v>-2.0773110583919778E-2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44833</v>
      </c>
      <c r="E128" s="37">
        <v>79.5</v>
      </c>
      <c r="F128" s="37">
        <v>80.066666666666663</v>
      </c>
      <c r="G128" s="38">
        <v>78.683333333333323</v>
      </c>
      <c r="H128" s="38">
        <v>77.86666666666666</v>
      </c>
      <c r="I128" s="38">
        <v>76.48333333333332</v>
      </c>
      <c r="J128" s="38">
        <v>80.883333333333326</v>
      </c>
      <c r="K128" s="38">
        <v>82.266666666666652</v>
      </c>
      <c r="L128" s="38">
        <v>83.083333333333329</v>
      </c>
      <c r="M128" s="28">
        <v>81.45</v>
      </c>
      <c r="N128" s="28">
        <v>79.25</v>
      </c>
      <c r="O128" s="39">
        <v>57184992</v>
      </c>
      <c r="P128" s="40">
        <v>1.4887551472917327E-2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44833</v>
      </c>
      <c r="E129" s="37">
        <v>2374.1999999999998</v>
      </c>
      <c r="F129" s="37">
        <v>2408.5499999999997</v>
      </c>
      <c r="G129" s="38">
        <v>2334.6499999999996</v>
      </c>
      <c r="H129" s="38">
        <v>2295.1</v>
      </c>
      <c r="I129" s="38">
        <v>2221.1999999999998</v>
      </c>
      <c r="J129" s="38">
        <v>2448.0999999999995</v>
      </c>
      <c r="K129" s="38">
        <v>2522</v>
      </c>
      <c r="L129" s="38">
        <v>2561.5499999999993</v>
      </c>
      <c r="M129" s="28">
        <v>2482.4499999999998</v>
      </c>
      <c r="N129" s="28">
        <v>2369</v>
      </c>
      <c r="O129" s="39">
        <v>1463250</v>
      </c>
      <c r="P129" s="40">
        <v>6.4181818181818187E-2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44833</v>
      </c>
      <c r="E130" s="37">
        <v>557.15</v>
      </c>
      <c r="F130" s="37">
        <v>562.19999999999993</v>
      </c>
      <c r="G130" s="38">
        <v>550.69999999999982</v>
      </c>
      <c r="H130" s="38">
        <v>544.24999999999989</v>
      </c>
      <c r="I130" s="38">
        <v>532.74999999999977</v>
      </c>
      <c r="J130" s="38">
        <v>568.64999999999986</v>
      </c>
      <c r="K130" s="38">
        <v>580.15000000000009</v>
      </c>
      <c r="L130" s="38">
        <v>586.59999999999991</v>
      </c>
      <c r="M130" s="28">
        <v>573.70000000000005</v>
      </c>
      <c r="N130" s="28">
        <v>555.75</v>
      </c>
      <c r="O130" s="39">
        <v>5637600</v>
      </c>
      <c r="P130" s="40">
        <v>1.7543859649122806E-2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44833</v>
      </c>
      <c r="E131" s="37">
        <v>430.1</v>
      </c>
      <c r="F131" s="37">
        <v>429.51666666666671</v>
      </c>
      <c r="G131" s="38">
        <v>426.23333333333341</v>
      </c>
      <c r="H131" s="38">
        <v>422.36666666666667</v>
      </c>
      <c r="I131" s="38">
        <v>419.08333333333337</v>
      </c>
      <c r="J131" s="38">
        <v>433.38333333333344</v>
      </c>
      <c r="K131" s="38">
        <v>436.66666666666674</v>
      </c>
      <c r="L131" s="38">
        <v>440.53333333333347</v>
      </c>
      <c r="M131" s="28">
        <v>432.8</v>
      </c>
      <c r="N131" s="28">
        <v>425.65</v>
      </c>
      <c r="O131" s="39">
        <v>14984000</v>
      </c>
      <c r="P131" s="40">
        <v>-1.2000527495714097E-2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44833</v>
      </c>
      <c r="E132" s="37">
        <v>1958.3</v>
      </c>
      <c r="F132" s="37">
        <v>1965.6333333333332</v>
      </c>
      <c r="G132" s="38">
        <v>1945.0666666666664</v>
      </c>
      <c r="H132" s="38">
        <v>1931.8333333333333</v>
      </c>
      <c r="I132" s="38">
        <v>1911.2666666666664</v>
      </c>
      <c r="J132" s="38">
        <v>1978.8666666666663</v>
      </c>
      <c r="K132" s="38">
        <v>1999.4333333333329</v>
      </c>
      <c r="L132" s="38">
        <v>2012.6666666666663</v>
      </c>
      <c r="M132" s="28">
        <v>1986.2</v>
      </c>
      <c r="N132" s="28">
        <v>1952.4</v>
      </c>
      <c r="O132" s="39">
        <v>10177200</v>
      </c>
      <c r="P132" s="40">
        <v>-1.0962099125364432E-2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44833</v>
      </c>
      <c r="E133" s="37">
        <v>4685.1000000000004</v>
      </c>
      <c r="F133" s="37">
        <v>4640.666666666667</v>
      </c>
      <c r="G133" s="38">
        <v>4569.3833333333341</v>
      </c>
      <c r="H133" s="38">
        <v>4453.666666666667</v>
      </c>
      <c r="I133" s="38">
        <v>4382.3833333333341</v>
      </c>
      <c r="J133" s="38">
        <v>4756.3833333333341</v>
      </c>
      <c r="K133" s="38">
        <v>4827.666666666667</v>
      </c>
      <c r="L133" s="38">
        <v>4943.3833333333341</v>
      </c>
      <c r="M133" s="28">
        <v>4711.95</v>
      </c>
      <c r="N133" s="28">
        <v>4524.95</v>
      </c>
      <c r="O133" s="39">
        <v>1430400</v>
      </c>
      <c r="P133" s="40">
        <v>4.6354825115887061E-3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44833</v>
      </c>
      <c r="E134" s="37">
        <v>3769.25</v>
      </c>
      <c r="F134" s="37">
        <v>3732.3666666666668</v>
      </c>
      <c r="G134" s="38">
        <v>3660.7833333333338</v>
      </c>
      <c r="H134" s="38">
        <v>3552.3166666666671</v>
      </c>
      <c r="I134" s="38">
        <v>3480.733333333334</v>
      </c>
      <c r="J134" s="38">
        <v>3840.8333333333335</v>
      </c>
      <c r="K134" s="38">
        <v>3912.4166666666665</v>
      </c>
      <c r="L134" s="38">
        <v>4020.8833333333332</v>
      </c>
      <c r="M134" s="28">
        <v>3803.95</v>
      </c>
      <c r="N134" s="28">
        <v>3623.9</v>
      </c>
      <c r="O134" s="39">
        <v>1018400</v>
      </c>
      <c r="P134" s="40">
        <v>9.694097371822491E-2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44833</v>
      </c>
      <c r="E135" s="37">
        <v>670.45</v>
      </c>
      <c r="F135" s="37">
        <v>671.23333333333335</v>
      </c>
      <c r="G135" s="38">
        <v>666.9666666666667</v>
      </c>
      <c r="H135" s="38">
        <v>663.48333333333335</v>
      </c>
      <c r="I135" s="38">
        <v>659.2166666666667</v>
      </c>
      <c r="J135" s="38">
        <v>674.7166666666667</v>
      </c>
      <c r="K135" s="38">
        <v>678.98333333333335</v>
      </c>
      <c r="L135" s="38">
        <v>682.4666666666667</v>
      </c>
      <c r="M135" s="28">
        <v>675.5</v>
      </c>
      <c r="N135" s="28">
        <v>667.75</v>
      </c>
      <c r="O135" s="39">
        <v>8680200</v>
      </c>
      <c r="P135" s="40">
        <v>-3.4156338440519177E-3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44833</v>
      </c>
      <c r="E136" s="37">
        <v>1305</v>
      </c>
      <c r="F136" s="37">
        <v>1313.6333333333332</v>
      </c>
      <c r="G136" s="38">
        <v>1287.0666666666664</v>
      </c>
      <c r="H136" s="38">
        <v>1269.1333333333332</v>
      </c>
      <c r="I136" s="38">
        <v>1242.5666666666664</v>
      </c>
      <c r="J136" s="38">
        <v>1331.5666666666664</v>
      </c>
      <c r="K136" s="38">
        <v>1358.133333333333</v>
      </c>
      <c r="L136" s="38">
        <v>1376.0666666666664</v>
      </c>
      <c r="M136" s="28">
        <v>1340.2</v>
      </c>
      <c r="N136" s="28">
        <v>1295.7</v>
      </c>
      <c r="O136" s="39">
        <v>11434500</v>
      </c>
      <c r="P136" s="40">
        <v>8.0285695390516498E-2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44833</v>
      </c>
      <c r="E137" s="37">
        <v>225.1</v>
      </c>
      <c r="F137" s="37">
        <v>224.64999999999998</v>
      </c>
      <c r="G137" s="38">
        <v>221.59999999999997</v>
      </c>
      <c r="H137" s="38">
        <v>218.1</v>
      </c>
      <c r="I137" s="38">
        <v>215.04999999999998</v>
      </c>
      <c r="J137" s="38">
        <v>228.14999999999995</v>
      </c>
      <c r="K137" s="38">
        <v>231.19999999999996</v>
      </c>
      <c r="L137" s="38">
        <v>234.69999999999993</v>
      </c>
      <c r="M137" s="28">
        <v>227.7</v>
      </c>
      <c r="N137" s="28">
        <v>221.15</v>
      </c>
      <c r="O137" s="39">
        <v>21188000</v>
      </c>
      <c r="P137" s="40">
        <v>2.4602573807721425E-3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44833</v>
      </c>
      <c r="E138" s="37">
        <v>105.95</v>
      </c>
      <c r="F138" s="37">
        <v>106.25</v>
      </c>
      <c r="G138" s="38">
        <v>105.05</v>
      </c>
      <c r="H138" s="38">
        <v>104.14999999999999</v>
      </c>
      <c r="I138" s="38">
        <v>102.94999999999999</v>
      </c>
      <c r="J138" s="38">
        <v>107.15</v>
      </c>
      <c r="K138" s="38">
        <v>108.35</v>
      </c>
      <c r="L138" s="38">
        <v>109.25000000000001</v>
      </c>
      <c r="M138" s="28">
        <v>107.45</v>
      </c>
      <c r="N138" s="28">
        <v>105.35</v>
      </c>
      <c r="O138" s="39">
        <v>33708000</v>
      </c>
      <c r="P138" s="40">
        <v>1.2982329606923909E-2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44833</v>
      </c>
      <c r="E139" s="37">
        <v>523.54999999999995</v>
      </c>
      <c r="F139" s="37">
        <v>524.48333333333323</v>
      </c>
      <c r="G139" s="38">
        <v>521.66666666666652</v>
      </c>
      <c r="H139" s="38">
        <v>519.7833333333333</v>
      </c>
      <c r="I139" s="38">
        <v>516.96666666666658</v>
      </c>
      <c r="J139" s="38">
        <v>526.36666666666645</v>
      </c>
      <c r="K139" s="38">
        <v>529.18333333333328</v>
      </c>
      <c r="L139" s="38">
        <v>531.06666666666638</v>
      </c>
      <c r="M139" s="28">
        <v>527.29999999999995</v>
      </c>
      <c r="N139" s="28">
        <v>522.6</v>
      </c>
      <c r="O139" s="39">
        <v>8188800</v>
      </c>
      <c r="P139" s="40">
        <v>4.5635212718975419E-3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44833</v>
      </c>
      <c r="E140" s="37">
        <v>8990.5</v>
      </c>
      <c r="F140" s="37">
        <v>8932.8666666666668</v>
      </c>
      <c r="G140" s="38">
        <v>8828.7833333333328</v>
      </c>
      <c r="H140" s="38">
        <v>8667.0666666666657</v>
      </c>
      <c r="I140" s="38">
        <v>8562.9833333333318</v>
      </c>
      <c r="J140" s="38">
        <v>9094.5833333333339</v>
      </c>
      <c r="K140" s="38">
        <v>9198.6666666666661</v>
      </c>
      <c r="L140" s="38">
        <v>9360.383333333335</v>
      </c>
      <c r="M140" s="28">
        <v>9036.9500000000007</v>
      </c>
      <c r="N140" s="28">
        <v>8771.15</v>
      </c>
      <c r="O140" s="39">
        <v>4042400</v>
      </c>
      <c r="P140" s="40">
        <v>-3.0335166596788914E-3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44833</v>
      </c>
      <c r="E141" s="37">
        <v>812.15</v>
      </c>
      <c r="F141" s="37">
        <v>812.30000000000007</v>
      </c>
      <c r="G141" s="38">
        <v>805.00000000000011</v>
      </c>
      <c r="H141" s="38">
        <v>797.85</v>
      </c>
      <c r="I141" s="38">
        <v>790.55000000000007</v>
      </c>
      <c r="J141" s="38">
        <v>819.45000000000016</v>
      </c>
      <c r="K141" s="38">
        <v>826.75000000000011</v>
      </c>
      <c r="L141" s="38">
        <v>833.9000000000002</v>
      </c>
      <c r="M141" s="28">
        <v>819.6</v>
      </c>
      <c r="N141" s="28">
        <v>805.15</v>
      </c>
      <c r="O141" s="39">
        <v>16811250</v>
      </c>
      <c r="P141" s="40">
        <v>-4.1834808041168415E-3</v>
      </c>
    </row>
    <row r="142" spans="1:16" ht="12.75" customHeight="1">
      <c r="A142" s="28">
        <v>132</v>
      </c>
      <c r="B142" s="29" t="s">
        <v>44</v>
      </c>
      <c r="C142" s="30" t="s">
        <v>433</v>
      </c>
      <c r="D142" s="31">
        <v>44833</v>
      </c>
      <c r="E142" s="37">
        <v>1252.6500000000001</v>
      </c>
      <c r="F142" s="37">
        <v>1250</v>
      </c>
      <c r="G142" s="38">
        <v>1235.7</v>
      </c>
      <c r="H142" s="38">
        <v>1218.75</v>
      </c>
      <c r="I142" s="38">
        <v>1204.45</v>
      </c>
      <c r="J142" s="38">
        <v>1266.95</v>
      </c>
      <c r="K142" s="38">
        <v>1281.2500000000002</v>
      </c>
      <c r="L142" s="38">
        <v>1298.2</v>
      </c>
      <c r="M142" s="28">
        <v>1264.3</v>
      </c>
      <c r="N142" s="28">
        <v>1233.05</v>
      </c>
      <c r="O142" s="39">
        <v>3590400</v>
      </c>
      <c r="P142" s="40">
        <v>1.0355695632597929E-2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44833</v>
      </c>
      <c r="E143" s="37">
        <v>1487.65</v>
      </c>
      <c r="F143" s="37">
        <v>1486.1500000000003</v>
      </c>
      <c r="G143" s="38">
        <v>1468.6000000000006</v>
      </c>
      <c r="H143" s="38">
        <v>1449.5500000000002</v>
      </c>
      <c r="I143" s="38">
        <v>1432.0000000000005</v>
      </c>
      <c r="J143" s="38">
        <v>1505.2000000000007</v>
      </c>
      <c r="K143" s="38">
        <v>1522.7500000000005</v>
      </c>
      <c r="L143" s="38">
        <v>1541.8000000000009</v>
      </c>
      <c r="M143" s="28">
        <v>1503.7</v>
      </c>
      <c r="N143" s="28">
        <v>1467.1</v>
      </c>
      <c r="O143" s="39">
        <v>1213200</v>
      </c>
      <c r="P143" s="40">
        <v>-4.6451308653619426E-2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44833</v>
      </c>
      <c r="E144" s="37">
        <v>798.35</v>
      </c>
      <c r="F144" s="37">
        <v>802.9</v>
      </c>
      <c r="G144" s="38">
        <v>790.19999999999993</v>
      </c>
      <c r="H144" s="38">
        <v>782.05</v>
      </c>
      <c r="I144" s="38">
        <v>769.34999999999991</v>
      </c>
      <c r="J144" s="38">
        <v>811.05</v>
      </c>
      <c r="K144" s="38">
        <v>823.75</v>
      </c>
      <c r="L144" s="38">
        <v>831.9</v>
      </c>
      <c r="M144" s="28">
        <v>815.6</v>
      </c>
      <c r="N144" s="28">
        <v>794.75</v>
      </c>
      <c r="O144" s="39">
        <v>1769950</v>
      </c>
      <c r="P144" s="40">
        <v>-2.4364027230383375E-2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44833</v>
      </c>
      <c r="E145" s="37">
        <v>885.2</v>
      </c>
      <c r="F145" s="37">
        <v>889</v>
      </c>
      <c r="G145" s="38">
        <v>875.05</v>
      </c>
      <c r="H145" s="38">
        <v>864.9</v>
      </c>
      <c r="I145" s="38">
        <v>850.94999999999993</v>
      </c>
      <c r="J145" s="38">
        <v>899.15</v>
      </c>
      <c r="K145" s="38">
        <v>913.1</v>
      </c>
      <c r="L145" s="38">
        <v>923.25</v>
      </c>
      <c r="M145" s="28">
        <v>902.95</v>
      </c>
      <c r="N145" s="28">
        <v>878.85</v>
      </c>
      <c r="O145" s="39">
        <v>2785600</v>
      </c>
      <c r="P145" s="40">
        <v>5.547135495604729E-2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44833</v>
      </c>
      <c r="E146" s="37">
        <v>3321.4</v>
      </c>
      <c r="F146" s="37">
        <v>3291.9833333333336</v>
      </c>
      <c r="G146" s="38">
        <v>3245.6166666666672</v>
      </c>
      <c r="H146" s="38">
        <v>3169.8333333333335</v>
      </c>
      <c r="I146" s="38">
        <v>3123.4666666666672</v>
      </c>
      <c r="J146" s="38">
        <v>3367.7666666666673</v>
      </c>
      <c r="K146" s="38">
        <v>3414.1333333333341</v>
      </c>
      <c r="L146" s="38">
        <v>3489.9166666666674</v>
      </c>
      <c r="M146" s="28">
        <v>3338.35</v>
      </c>
      <c r="N146" s="28">
        <v>3216.2</v>
      </c>
      <c r="O146" s="39">
        <v>2928000</v>
      </c>
      <c r="P146" s="40">
        <v>1.3990857459481922E-2</v>
      </c>
    </row>
    <row r="147" spans="1:16" ht="12.75" customHeight="1">
      <c r="A147" s="28">
        <v>137</v>
      </c>
      <c r="B147" s="29" t="s">
        <v>49</v>
      </c>
      <c r="C147" s="30" t="s">
        <v>829</v>
      </c>
      <c r="D147" s="31">
        <v>44833</v>
      </c>
      <c r="E147" s="37">
        <v>124.2</v>
      </c>
      <c r="F147" s="37">
        <v>124.7</v>
      </c>
      <c r="G147" s="38">
        <v>123.15</v>
      </c>
      <c r="H147" s="38">
        <v>122.10000000000001</v>
      </c>
      <c r="I147" s="38">
        <v>120.55000000000001</v>
      </c>
      <c r="J147" s="38">
        <v>125.75</v>
      </c>
      <c r="K147" s="38">
        <v>127.29999999999998</v>
      </c>
      <c r="L147" s="38">
        <v>128.35</v>
      </c>
      <c r="M147" s="28">
        <v>126.25</v>
      </c>
      <c r="N147" s="28">
        <v>123.65</v>
      </c>
      <c r="O147" s="39">
        <v>48240000</v>
      </c>
      <c r="P147" s="40">
        <v>-1.4615313907528266E-2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44833</v>
      </c>
      <c r="E148" s="37">
        <v>2153.4499999999998</v>
      </c>
      <c r="F148" s="37">
        <v>2139.6</v>
      </c>
      <c r="G148" s="38">
        <v>2110.4499999999998</v>
      </c>
      <c r="H148" s="38">
        <v>2067.4499999999998</v>
      </c>
      <c r="I148" s="38">
        <v>2038.2999999999997</v>
      </c>
      <c r="J148" s="38">
        <v>2182.6</v>
      </c>
      <c r="K148" s="38">
        <v>2211.7500000000005</v>
      </c>
      <c r="L148" s="38">
        <v>2254.75</v>
      </c>
      <c r="M148" s="28">
        <v>2168.75</v>
      </c>
      <c r="N148" s="28">
        <v>2096.6</v>
      </c>
      <c r="O148" s="39">
        <v>2246825</v>
      </c>
      <c r="P148" s="40">
        <v>-2.8231910384498942E-2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44833</v>
      </c>
      <c r="E149" s="37">
        <v>84401.4</v>
      </c>
      <c r="F149" s="37">
        <v>84792.616666666669</v>
      </c>
      <c r="G149" s="38">
        <v>83761.183333333334</v>
      </c>
      <c r="H149" s="38">
        <v>83120.96666666666</v>
      </c>
      <c r="I149" s="38">
        <v>82089.533333333326</v>
      </c>
      <c r="J149" s="38">
        <v>85432.833333333343</v>
      </c>
      <c r="K149" s="38">
        <v>86464.266666666692</v>
      </c>
      <c r="L149" s="38">
        <v>87104.483333333352</v>
      </c>
      <c r="M149" s="28">
        <v>85824.05</v>
      </c>
      <c r="N149" s="28">
        <v>84152.4</v>
      </c>
      <c r="O149" s="39">
        <v>64140</v>
      </c>
      <c r="P149" s="40">
        <v>4.1741107682312817E-2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44833</v>
      </c>
      <c r="E150" s="37">
        <v>1039.8499999999999</v>
      </c>
      <c r="F150" s="37">
        <v>1041.7833333333333</v>
      </c>
      <c r="G150" s="38">
        <v>1033.1666666666665</v>
      </c>
      <c r="H150" s="38">
        <v>1026.4833333333331</v>
      </c>
      <c r="I150" s="38">
        <v>1017.8666666666663</v>
      </c>
      <c r="J150" s="38">
        <v>1048.4666666666667</v>
      </c>
      <c r="K150" s="38">
        <v>1057.0833333333335</v>
      </c>
      <c r="L150" s="38">
        <v>1063.7666666666669</v>
      </c>
      <c r="M150" s="28">
        <v>1050.4000000000001</v>
      </c>
      <c r="N150" s="28">
        <v>1035.0999999999999</v>
      </c>
      <c r="O150" s="39">
        <v>5965500</v>
      </c>
      <c r="P150" s="40">
        <v>-6.285750204286881E-5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44833</v>
      </c>
      <c r="E151" s="37">
        <v>78.900000000000006</v>
      </c>
      <c r="F151" s="37">
        <v>79.36666666666666</v>
      </c>
      <c r="G151" s="38">
        <v>78.133333333333326</v>
      </c>
      <c r="H151" s="38">
        <v>77.36666666666666</v>
      </c>
      <c r="I151" s="38">
        <v>76.133333333333326</v>
      </c>
      <c r="J151" s="38">
        <v>80.133333333333326</v>
      </c>
      <c r="K151" s="38">
        <v>81.366666666666646</v>
      </c>
      <c r="L151" s="38">
        <v>82.133333333333326</v>
      </c>
      <c r="M151" s="28">
        <v>80.599999999999994</v>
      </c>
      <c r="N151" s="28">
        <v>78.599999999999994</v>
      </c>
      <c r="O151" s="39">
        <v>63652250</v>
      </c>
      <c r="P151" s="40">
        <v>-1.2670045345425447E-3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44833</v>
      </c>
      <c r="E152" s="37">
        <v>4311.2</v>
      </c>
      <c r="F152" s="37">
        <v>4283.95</v>
      </c>
      <c r="G152" s="38">
        <v>4222.8999999999996</v>
      </c>
      <c r="H152" s="38">
        <v>4134.5999999999995</v>
      </c>
      <c r="I152" s="38">
        <v>4073.5499999999993</v>
      </c>
      <c r="J152" s="38">
        <v>4372.25</v>
      </c>
      <c r="K152" s="38">
        <v>4433.3000000000011</v>
      </c>
      <c r="L152" s="38">
        <v>4521.6000000000004</v>
      </c>
      <c r="M152" s="28">
        <v>4345</v>
      </c>
      <c r="N152" s="28">
        <v>4195.6499999999996</v>
      </c>
      <c r="O152" s="39">
        <v>1854000</v>
      </c>
      <c r="P152" s="40">
        <v>6.7741703261104319E-2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44833</v>
      </c>
      <c r="E153" s="37">
        <v>4392.75</v>
      </c>
      <c r="F153" s="37">
        <v>4409.55</v>
      </c>
      <c r="G153" s="38">
        <v>4340.3500000000004</v>
      </c>
      <c r="H153" s="38">
        <v>4287.95</v>
      </c>
      <c r="I153" s="38">
        <v>4218.75</v>
      </c>
      <c r="J153" s="38">
        <v>4461.9500000000007</v>
      </c>
      <c r="K153" s="38">
        <v>4531.1499999999996</v>
      </c>
      <c r="L153" s="38">
        <v>4583.5500000000011</v>
      </c>
      <c r="M153" s="28">
        <v>4478.75</v>
      </c>
      <c r="N153" s="28">
        <v>4357.1499999999996</v>
      </c>
      <c r="O153" s="39">
        <v>569025</v>
      </c>
      <c r="P153" s="40">
        <v>-1.0950332420805632E-2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44833</v>
      </c>
      <c r="E154" s="37">
        <v>19147.2</v>
      </c>
      <c r="F154" s="37">
        <v>19210.666666666668</v>
      </c>
      <c r="G154" s="38">
        <v>19026.533333333336</v>
      </c>
      <c r="H154" s="38">
        <v>18905.866666666669</v>
      </c>
      <c r="I154" s="38">
        <v>18721.733333333337</v>
      </c>
      <c r="J154" s="38">
        <v>19331.333333333336</v>
      </c>
      <c r="K154" s="38">
        <v>19515.466666666667</v>
      </c>
      <c r="L154" s="38">
        <v>19636.133333333335</v>
      </c>
      <c r="M154" s="28">
        <v>19394.8</v>
      </c>
      <c r="N154" s="28">
        <v>19090</v>
      </c>
      <c r="O154" s="39">
        <v>310440</v>
      </c>
      <c r="P154" s="40">
        <v>-3.3388981636060101E-3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44833</v>
      </c>
      <c r="E155" s="37">
        <v>124.25</v>
      </c>
      <c r="F155" s="37">
        <v>124.51666666666667</v>
      </c>
      <c r="G155" s="38">
        <v>123.13333333333333</v>
      </c>
      <c r="H155" s="38">
        <v>122.01666666666667</v>
      </c>
      <c r="I155" s="38">
        <v>120.63333333333333</v>
      </c>
      <c r="J155" s="38">
        <v>125.63333333333333</v>
      </c>
      <c r="K155" s="38">
        <v>127.01666666666668</v>
      </c>
      <c r="L155" s="38">
        <v>128.13333333333333</v>
      </c>
      <c r="M155" s="28">
        <v>125.9</v>
      </c>
      <c r="N155" s="28">
        <v>123.4</v>
      </c>
      <c r="O155" s="39">
        <v>56226400</v>
      </c>
      <c r="P155" s="40">
        <v>-2.2481071636575423E-2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44833</v>
      </c>
      <c r="E156" s="37">
        <v>167.1</v>
      </c>
      <c r="F156" s="37">
        <v>167.86666666666665</v>
      </c>
      <c r="G156" s="38">
        <v>165.93333333333328</v>
      </c>
      <c r="H156" s="38">
        <v>164.76666666666662</v>
      </c>
      <c r="I156" s="38">
        <v>162.83333333333326</v>
      </c>
      <c r="J156" s="38">
        <v>169.0333333333333</v>
      </c>
      <c r="K156" s="38">
        <v>170.96666666666664</v>
      </c>
      <c r="L156" s="38">
        <v>172.13333333333333</v>
      </c>
      <c r="M156" s="28">
        <v>169.8</v>
      </c>
      <c r="N156" s="28">
        <v>166.7</v>
      </c>
      <c r="O156" s="39">
        <v>88885800</v>
      </c>
      <c r="P156" s="40">
        <v>-2.3727540224128218E-2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44833</v>
      </c>
      <c r="E157" s="37">
        <v>1025.05</v>
      </c>
      <c r="F157" s="37">
        <v>1036.3</v>
      </c>
      <c r="G157" s="38">
        <v>1008.75</v>
      </c>
      <c r="H157" s="38">
        <v>992.45</v>
      </c>
      <c r="I157" s="38">
        <v>964.90000000000009</v>
      </c>
      <c r="J157" s="38">
        <v>1052.5999999999999</v>
      </c>
      <c r="K157" s="38">
        <v>1080.1499999999996</v>
      </c>
      <c r="L157" s="38">
        <v>1096.4499999999998</v>
      </c>
      <c r="M157" s="28">
        <v>1063.8499999999999</v>
      </c>
      <c r="N157" s="28">
        <v>1020</v>
      </c>
      <c r="O157" s="39">
        <v>4964400</v>
      </c>
      <c r="P157" s="40">
        <v>1.911194137088662E-2</v>
      </c>
    </row>
    <row r="158" spans="1:16" ht="12.75" customHeight="1">
      <c r="A158" s="28">
        <v>148</v>
      </c>
      <c r="B158" s="29" t="s">
        <v>86</v>
      </c>
      <c r="C158" s="30" t="s">
        <v>442</v>
      </c>
      <c r="D158" s="31">
        <v>44833</v>
      </c>
      <c r="E158" s="37">
        <v>3190.35</v>
      </c>
      <c r="F158" s="37">
        <v>3172.9333333333329</v>
      </c>
      <c r="G158" s="38">
        <v>3137.8666666666659</v>
      </c>
      <c r="H158" s="38">
        <v>3085.3833333333328</v>
      </c>
      <c r="I158" s="38">
        <v>3050.3166666666657</v>
      </c>
      <c r="J158" s="38">
        <v>3225.4166666666661</v>
      </c>
      <c r="K158" s="38">
        <v>3260.4833333333327</v>
      </c>
      <c r="L158" s="38">
        <v>3312.9666666666662</v>
      </c>
      <c r="M158" s="28">
        <v>3208</v>
      </c>
      <c r="N158" s="28">
        <v>3120.45</v>
      </c>
      <c r="O158" s="39">
        <v>597200</v>
      </c>
      <c r="P158" s="40">
        <v>5.5123674911660779E-2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44833</v>
      </c>
      <c r="E159" s="37">
        <v>134.55000000000001</v>
      </c>
      <c r="F159" s="37">
        <v>134.01666666666668</v>
      </c>
      <c r="G159" s="38">
        <v>133.13333333333335</v>
      </c>
      <c r="H159" s="38">
        <v>131.71666666666667</v>
      </c>
      <c r="I159" s="38">
        <v>130.83333333333334</v>
      </c>
      <c r="J159" s="38">
        <v>135.43333333333337</v>
      </c>
      <c r="K159" s="38">
        <v>136.31666666666669</v>
      </c>
      <c r="L159" s="38">
        <v>137.73333333333338</v>
      </c>
      <c r="M159" s="28">
        <v>134.9</v>
      </c>
      <c r="N159" s="28">
        <v>132.6</v>
      </c>
      <c r="O159" s="39">
        <v>52529400</v>
      </c>
      <c r="P159" s="40">
        <v>6.8629621430152752E-3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44833</v>
      </c>
      <c r="E160" s="37">
        <v>49238.55</v>
      </c>
      <c r="F160" s="37">
        <v>49413.666666666664</v>
      </c>
      <c r="G160" s="38">
        <v>48847.333333333328</v>
      </c>
      <c r="H160" s="38">
        <v>48456.116666666661</v>
      </c>
      <c r="I160" s="38">
        <v>47889.783333333326</v>
      </c>
      <c r="J160" s="38">
        <v>49804.883333333331</v>
      </c>
      <c r="K160" s="38">
        <v>50371.21666666666</v>
      </c>
      <c r="L160" s="38">
        <v>50762.433333333334</v>
      </c>
      <c r="M160" s="28">
        <v>49980</v>
      </c>
      <c r="N160" s="28">
        <v>49022.45</v>
      </c>
      <c r="O160" s="39">
        <v>94815</v>
      </c>
      <c r="P160" s="40">
        <v>-1.9543973941368076E-2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44833</v>
      </c>
      <c r="E161" s="37">
        <v>1019.55</v>
      </c>
      <c r="F161" s="37">
        <v>1017.4166666666666</v>
      </c>
      <c r="G161" s="38">
        <v>1010.8333333333333</v>
      </c>
      <c r="H161" s="38">
        <v>1002.1166666666667</v>
      </c>
      <c r="I161" s="38">
        <v>995.5333333333333</v>
      </c>
      <c r="J161" s="38">
        <v>1026.1333333333332</v>
      </c>
      <c r="K161" s="38">
        <v>1032.7166666666665</v>
      </c>
      <c r="L161" s="38">
        <v>1041.4333333333332</v>
      </c>
      <c r="M161" s="28">
        <v>1024</v>
      </c>
      <c r="N161" s="28">
        <v>1008.7</v>
      </c>
      <c r="O161" s="39">
        <v>6976750</v>
      </c>
      <c r="P161" s="40">
        <v>1.2451113416872855E-2</v>
      </c>
    </row>
    <row r="162" spans="1:16" ht="12.75" customHeight="1">
      <c r="A162" s="28">
        <v>152</v>
      </c>
      <c r="B162" s="29" t="s">
        <v>86</v>
      </c>
      <c r="C162" s="30" t="s">
        <v>447</v>
      </c>
      <c r="D162" s="31">
        <v>44833</v>
      </c>
      <c r="E162" s="37">
        <v>3409.5</v>
      </c>
      <c r="F162" s="37">
        <v>3376.7833333333333</v>
      </c>
      <c r="G162" s="38">
        <v>3327.6166666666668</v>
      </c>
      <c r="H162" s="38">
        <v>3245.7333333333336</v>
      </c>
      <c r="I162" s="38">
        <v>3196.5666666666671</v>
      </c>
      <c r="J162" s="38">
        <v>3458.6666666666665</v>
      </c>
      <c r="K162" s="38">
        <v>3507.8333333333335</v>
      </c>
      <c r="L162" s="38">
        <v>3589.7166666666662</v>
      </c>
      <c r="M162" s="28">
        <v>3425.95</v>
      </c>
      <c r="N162" s="28">
        <v>3294.9</v>
      </c>
      <c r="O162" s="39">
        <v>766200</v>
      </c>
      <c r="P162" s="40">
        <v>-1.4470383947520741E-2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44833</v>
      </c>
      <c r="E163" s="37">
        <v>218.85</v>
      </c>
      <c r="F163" s="37">
        <v>219.43333333333331</v>
      </c>
      <c r="G163" s="38">
        <v>217.66666666666663</v>
      </c>
      <c r="H163" s="38">
        <v>216.48333333333332</v>
      </c>
      <c r="I163" s="38">
        <v>214.71666666666664</v>
      </c>
      <c r="J163" s="38">
        <v>220.61666666666662</v>
      </c>
      <c r="K163" s="38">
        <v>222.38333333333333</v>
      </c>
      <c r="L163" s="38">
        <v>223.56666666666661</v>
      </c>
      <c r="M163" s="28">
        <v>221.2</v>
      </c>
      <c r="N163" s="28">
        <v>218.25</v>
      </c>
      <c r="O163" s="39">
        <v>14544000</v>
      </c>
      <c r="P163" s="40">
        <v>8.2576383154417832E-4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44833</v>
      </c>
      <c r="E164" s="37">
        <v>116.75</v>
      </c>
      <c r="F164" s="37">
        <v>116.66666666666667</v>
      </c>
      <c r="G164" s="38">
        <v>114.98333333333335</v>
      </c>
      <c r="H164" s="38">
        <v>113.21666666666668</v>
      </c>
      <c r="I164" s="38">
        <v>111.53333333333336</v>
      </c>
      <c r="J164" s="38">
        <v>118.43333333333334</v>
      </c>
      <c r="K164" s="38">
        <v>120.11666666666665</v>
      </c>
      <c r="L164" s="38">
        <v>121.88333333333333</v>
      </c>
      <c r="M164" s="28">
        <v>118.35</v>
      </c>
      <c r="N164" s="28">
        <v>114.9</v>
      </c>
      <c r="O164" s="39">
        <v>56389000</v>
      </c>
      <c r="P164" s="40">
        <v>6.7613569667801382E-2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44833</v>
      </c>
      <c r="E165" s="37">
        <v>2856.45</v>
      </c>
      <c r="F165" s="37">
        <v>2866.6666666666665</v>
      </c>
      <c r="G165" s="38">
        <v>2839.6833333333329</v>
      </c>
      <c r="H165" s="38">
        <v>2822.9166666666665</v>
      </c>
      <c r="I165" s="38">
        <v>2795.9333333333329</v>
      </c>
      <c r="J165" s="38">
        <v>2883.4333333333329</v>
      </c>
      <c r="K165" s="38">
        <v>2910.4166666666665</v>
      </c>
      <c r="L165" s="38">
        <v>2927.1833333333329</v>
      </c>
      <c r="M165" s="28">
        <v>2893.65</v>
      </c>
      <c r="N165" s="28">
        <v>2849.9</v>
      </c>
      <c r="O165" s="39">
        <v>2661000</v>
      </c>
      <c r="P165" s="40">
        <v>5.0042488905674629E-3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44833</v>
      </c>
      <c r="E166" s="37">
        <v>3255.1</v>
      </c>
      <c r="F166" s="37">
        <v>3265.1166666666668</v>
      </c>
      <c r="G166" s="38">
        <v>3229.5833333333335</v>
      </c>
      <c r="H166" s="38">
        <v>3204.0666666666666</v>
      </c>
      <c r="I166" s="38">
        <v>3168.5333333333333</v>
      </c>
      <c r="J166" s="38">
        <v>3290.6333333333337</v>
      </c>
      <c r="K166" s="38">
        <v>3326.1666666666665</v>
      </c>
      <c r="L166" s="38">
        <v>3351.6833333333338</v>
      </c>
      <c r="M166" s="28">
        <v>3300.65</v>
      </c>
      <c r="N166" s="28">
        <v>3239.6</v>
      </c>
      <c r="O166" s="39">
        <v>1666250</v>
      </c>
      <c r="P166" s="40">
        <v>2.3652280755644295E-2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44833</v>
      </c>
      <c r="E167" s="37">
        <v>39.200000000000003</v>
      </c>
      <c r="F167" s="37">
        <v>39.200000000000003</v>
      </c>
      <c r="G167" s="38">
        <v>38.550000000000004</v>
      </c>
      <c r="H167" s="38">
        <v>37.9</v>
      </c>
      <c r="I167" s="38">
        <v>37.25</v>
      </c>
      <c r="J167" s="38">
        <v>39.850000000000009</v>
      </c>
      <c r="K167" s="38">
        <v>40.500000000000014</v>
      </c>
      <c r="L167" s="38">
        <v>41.150000000000013</v>
      </c>
      <c r="M167" s="28">
        <v>39.85</v>
      </c>
      <c r="N167" s="28">
        <v>38.549999999999997</v>
      </c>
      <c r="O167" s="39">
        <v>240896000</v>
      </c>
      <c r="P167" s="40">
        <v>1.4897202561509943E-2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44833</v>
      </c>
      <c r="E168" s="37">
        <v>2533.4</v>
      </c>
      <c r="F168" s="37">
        <v>2535.1833333333338</v>
      </c>
      <c r="G168" s="38">
        <v>2510.3166666666675</v>
      </c>
      <c r="H168" s="38">
        <v>2487.2333333333336</v>
      </c>
      <c r="I168" s="38">
        <v>2462.3666666666672</v>
      </c>
      <c r="J168" s="38">
        <v>2558.2666666666678</v>
      </c>
      <c r="K168" s="38">
        <v>2583.1333333333337</v>
      </c>
      <c r="L168" s="38">
        <v>2606.2166666666681</v>
      </c>
      <c r="M168" s="28">
        <v>2560.0500000000002</v>
      </c>
      <c r="N168" s="28">
        <v>2512.1</v>
      </c>
      <c r="O168" s="39">
        <v>867300</v>
      </c>
      <c r="P168" s="40">
        <v>-5.5228758169934639E-2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44833</v>
      </c>
      <c r="E169" s="37">
        <v>224.1</v>
      </c>
      <c r="F169" s="37">
        <v>224.95000000000002</v>
      </c>
      <c r="G169" s="38">
        <v>222.90000000000003</v>
      </c>
      <c r="H169" s="38">
        <v>221.70000000000002</v>
      </c>
      <c r="I169" s="38">
        <v>219.65000000000003</v>
      </c>
      <c r="J169" s="38">
        <v>226.15000000000003</v>
      </c>
      <c r="K169" s="38">
        <v>228.20000000000005</v>
      </c>
      <c r="L169" s="38">
        <v>229.40000000000003</v>
      </c>
      <c r="M169" s="28">
        <v>227</v>
      </c>
      <c r="N169" s="28">
        <v>223.75</v>
      </c>
      <c r="O169" s="39">
        <v>47268900</v>
      </c>
      <c r="P169" s="40">
        <v>8.525836741747797E-3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44833</v>
      </c>
      <c r="E170" s="37">
        <v>1809.7</v>
      </c>
      <c r="F170" s="37">
        <v>1838.7166666666665</v>
      </c>
      <c r="G170" s="38">
        <v>1750.883333333333</v>
      </c>
      <c r="H170" s="38">
        <v>1692.0666666666666</v>
      </c>
      <c r="I170" s="38">
        <v>1604.2333333333331</v>
      </c>
      <c r="J170" s="38">
        <v>1897.5333333333328</v>
      </c>
      <c r="K170" s="38">
        <v>1985.3666666666663</v>
      </c>
      <c r="L170" s="38">
        <v>2044.1833333333327</v>
      </c>
      <c r="M170" s="28">
        <v>1926.55</v>
      </c>
      <c r="N170" s="28">
        <v>1779.9</v>
      </c>
      <c r="O170" s="39">
        <v>3680908</v>
      </c>
      <c r="P170" s="40">
        <v>0.26897712922688366</v>
      </c>
    </row>
    <row r="171" spans="1:16" ht="12.75" customHeight="1">
      <c r="A171" s="28">
        <v>161</v>
      </c>
      <c r="B171" s="29" t="s">
        <v>44</v>
      </c>
      <c r="C171" s="30" t="s">
        <v>459</v>
      </c>
      <c r="D171" s="31">
        <v>44833</v>
      </c>
      <c r="E171" s="37">
        <v>186.25</v>
      </c>
      <c r="F171" s="37">
        <v>190.21666666666667</v>
      </c>
      <c r="G171" s="38">
        <v>180.93333333333334</v>
      </c>
      <c r="H171" s="38">
        <v>175.61666666666667</v>
      </c>
      <c r="I171" s="38">
        <v>166.33333333333334</v>
      </c>
      <c r="J171" s="38">
        <v>195.53333333333333</v>
      </c>
      <c r="K171" s="38">
        <v>204.81666666666669</v>
      </c>
      <c r="L171" s="38">
        <v>210.13333333333333</v>
      </c>
      <c r="M171" s="28">
        <v>199.5</v>
      </c>
      <c r="N171" s="28">
        <v>184.9</v>
      </c>
      <c r="O171" s="39">
        <v>12061000</v>
      </c>
      <c r="P171" s="40">
        <v>4.3926083005149955E-2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44833</v>
      </c>
      <c r="E172" s="37">
        <v>774.95</v>
      </c>
      <c r="F172" s="37">
        <v>781</v>
      </c>
      <c r="G172" s="38">
        <v>766.4</v>
      </c>
      <c r="H172" s="38">
        <v>757.85</v>
      </c>
      <c r="I172" s="38">
        <v>743.25</v>
      </c>
      <c r="J172" s="38">
        <v>789.55</v>
      </c>
      <c r="K172" s="38">
        <v>804.14999999999986</v>
      </c>
      <c r="L172" s="38">
        <v>812.69999999999993</v>
      </c>
      <c r="M172" s="28">
        <v>795.6</v>
      </c>
      <c r="N172" s="28">
        <v>772.45</v>
      </c>
      <c r="O172" s="39">
        <v>4937650</v>
      </c>
      <c r="P172" s="40">
        <v>-3.6020583190394511E-3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44833</v>
      </c>
      <c r="E173" s="37">
        <v>129.35</v>
      </c>
      <c r="F173" s="37">
        <v>128.26666666666668</v>
      </c>
      <c r="G173" s="38">
        <v>126.03333333333336</v>
      </c>
      <c r="H173" s="38">
        <v>122.71666666666668</v>
      </c>
      <c r="I173" s="38">
        <v>120.48333333333336</v>
      </c>
      <c r="J173" s="38">
        <v>131.58333333333337</v>
      </c>
      <c r="K173" s="38">
        <v>133.81666666666666</v>
      </c>
      <c r="L173" s="38">
        <v>137.13333333333335</v>
      </c>
      <c r="M173" s="28">
        <v>130.5</v>
      </c>
      <c r="N173" s="28">
        <v>124.95</v>
      </c>
      <c r="O173" s="39">
        <v>60460000</v>
      </c>
      <c r="P173" s="40">
        <v>9.025335857902804E-2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44833</v>
      </c>
      <c r="E174" s="37">
        <v>105.95</v>
      </c>
      <c r="F174" s="37">
        <v>106.23333333333333</v>
      </c>
      <c r="G174" s="38">
        <v>105.21666666666667</v>
      </c>
      <c r="H174" s="38">
        <v>104.48333333333333</v>
      </c>
      <c r="I174" s="38">
        <v>103.46666666666667</v>
      </c>
      <c r="J174" s="38">
        <v>106.96666666666667</v>
      </c>
      <c r="K174" s="38">
        <v>107.98333333333335</v>
      </c>
      <c r="L174" s="38">
        <v>108.71666666666667</v>
      </c>
      <c r="M174" s="28">
        <v>107.25</v>
      </c>
      <c r="N174" s="28">
        <v>105.5</v>
      </c>
      <c r="O174" s="39">
        <v>33040000</v>
      </c>
      <c r="P174" s="40">
        <v>2.0256916996047432E-2</v>
      </c>
    </row>
    <row r="175" spans="1:16" ht="12.75" customHeight="1">
      <c r="A175" s="28">
        <v>165</v>
      </c>
      <c r="B175" s="227" t="s">
        <v>79</v>
      </c>
      <c r="C175" s="30" t="s">
        <v>185</v>
      </c>
      <c r="D175" s="31">
        <v>44833</v>
      </c>
      <c r="E175" s="37">
        <v>2580.5500000000002</v>
      </c>
      <c r="F175" s="37">
        <v>2590.5166666666669</v>
      </c>
      <c r="G175" s="38">
        <v>2566.0333333333338</v>
      </c>
      <c r="H175" s="38">
        <v>2551.5166666666669</v>
      </c>
      <c r="I175" s="38">
        <v>2527.0333333333338</v>
      </c>
      <c r="J175" s="38">
        <v>2605.0333333333338</v>
      </c>
      <c r="K175" s="38">
        <v>2629.5166666666664</v>
      </c>
      <c r="L175" s="38">
        <v>2644.0333333333338</v>
      </c>
      <c r="M175" s="28">
        <v>2615</v>
      </c>
      <c r="N175" s="28">
        <v>2576</v>
      </c>
      <c r="O175" s="39">
        <v>35569250</v>
      </c>
      <c r="P175" s="40">
        <v>7.4847755275456737E-3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44833</v>
      </c>
      <c r="E176" s="37">
        <v>82.6</v>
      </c>
      <c r="F176" s="37">
        <v>82.5</v>
      </c>
      <c r="G176" s="38">
        <v>81.849999999999994</v>
      </c>
      <c r="H176" s="38">
        <v>81.099999999999994</v>
      </c>
      <c r="I176" s="38">
        <v>80.449999999999989</v>
      </c>
      <c r="J176" s="38">
        <v>83.25</v>
      </c>
      <c r="K176" s="38">
        <v>83.9</v>
      </c>
      <c r="L176" s="38">
        <v>84.65</v>
      </c>
      <c r="M176" s="28">
        <v>83.15</v>
      </c>
      <c r="N176" s="28">
        <v>81.75</v>
      </c>
      <c r="O176" s="39">
        <v>107214000</v>
      </c>
      <c r="P176" s="40">
        <v>2.2997531972178595E-3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44833</v>
      </c>
      <c r="E177" s="37">
        <v>948.15</v>
      </c>
      <c r="F177" s="37">
        <v>954.78333333333342</v>
      </c>
      <c r="G177" s="38">
        <v>939.81666666666683</v>
      </c>
      <c r="H177" s="38">
        <v>931.48333333333346</v>
      </c>
      <c r="I177" s="38">
        <v>916.51666666666688</v>
      </c>
      <c r="J177" s="38">
        <v>963.11666666666679</v>
      </c>
      <c r="K177" s="38">
        <v>978.08333333333326</v>
      </c>
      <c r="L177" s="38">
        <v>986.41666666666674</v>
      </c>
      <c r="M177" s="28">
        <v>969.75</v>
      </c>
      <c r="N177" s="28">
        <v>946.45</v>
      </c>
      <c r="O177" s="39">
        <v>5152000</v>
      </c>
      <c r="P177" s="40">
        <v>-3.7128712871287127E-3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44833</v>
      </c>
      <c r="E178" s="37">
        <v>1302.9000000000001</v>
      </c>
      <c r="F178" s="37">
        <v>1310.6333333333334</v>
      </c>
      <c r="G178" s="38">
        <v>1292.2666666666669</v>
      </c>
      <c r="H178" s="38">
        <v>1281.6333333333334</v>
      </c>
      <c r="I178" s="38">
        <v>1263.2666666666669</v>
      </c>
      <c r="J178" s="38">
        <v>1321.2666666666669</v>
      </c>
      <c r="K178" s="38">
        <v>1339.6333333333332</v>
      </c>
      <c r="L178" s="38">
        <v>1350.2666666666669</v>
      </c>
      <c r="M178" s="28">
        <v>1329</v>
      </c>
      <c r="N178" s="28">
        <v>1300</v>
      </c>
      <c r="O178" s="39">
        <v>5577750</v>
      </c>
      <c r="P178" s="40">
        <v>-4.0263259775454897E-2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44833</v>
      </c>
      <c r="E179" s="37">
        <v>554.70000000000005</v>
      </c>
      <c r="F179" s="37">
        <v>554.26666666666677</v>
      </c>
      <c r="G179" s="38">
        <v>549.53333333333353</v>
      </c>
      <c r="H179" s="38">
        <v>544.36666666666679</v>
      </c>
      <c r="I179" s="38">
        <v>539.63333333333355</v>
      </c>
      <c r="J179" s="38">
        <v>559.43333333333351</v>
      </c>
      <c r="K179" s="38">
        <v>564.16666666666686</v>
      </c>
      <c r="L179" s="38">
        <v>569.33333333333348</v>
      </c>
      <c r="M179" s="28">
        <v>559</v>
      </c>
      <c r="N179" s="28">
        <v>549.1</v>
      </c>
      <c r="O179" s="39">
        <v>52038000</v>
      </c>
      <c r="P179" s="40">
        <v>4.3117445426664264E-2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44833</v>
      </c>
      <c r="E180" s="37">
        <v>24281.7</v>
      </c>
      <c r="F180" s="37">
        <v>24516.283333333336</v>
      </c>
      <c r="G180" s="38">
        <v>23837.116666666672</v>
      </c>
      <c r="H180" s="38">
        <v>23392.533333333336</v>
      </c>
      <c r="I180" s="38">
        <v>22713.366666666672</v>
      </c>
      <c r="J180" s="38">
        <v>24960.866666666672</v>
      </c>
      <c r="K180" s="38">
        <v>25640.033333333336</v>
      </c>
      <c r="L180" s="38">
        <v>26084.616666666672</v>
      </c>
      <c r="M180" s="28">
        <v>25195.45</v>
      </c>
      <c r="N180" s="28">
        <v>24071.7</v>
      </c>
      <c r="O180" s="39">
        <v>449200</v>
      </c>
      <c r="P180" s="40">
        <v>0.15616755678527766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44833</v>
      </c>
      <c r="E181" s="37">
        <v>2935.1</v>
      </c>
      <c r="F181" s="37">
        <v>2942.35</v>
      </c>
      <c r="G181" s="38">
        <v>2904.75</v>
      </c>
      <c r="H181" s="38">
        <v>2874.4</v>
      </c>
      <c r="I181" s="38">
        <v>2836.8</v>
      </c>
      <c r="J181" s="38">
        <v>2972.7</v>
      </c>
      <c r="K181" s="38">
        <v>3010.2999999999993</v>
      </c>
      <c r="L181" s="38">
        <v>3040.6499999999996</v>
      </c>
      <c r="M181" s="28">
        <v>2979.95</v>
      </c>
      <c r="N181" s="28">
        <v>2912</v>
      </c>
      <c r="O181" s="39">
        <v>1764400</v>
      </c>
      <c r="P181" s="40">
        <v>1.8089495398286259E-2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44833</v>
      </c>
      <c r="E182" s="37">
        <v>2650.2</v>
      </c>
      <c r="F182" s="37">
        <v>2616.7333333333331</v>
      </c>
      <c r="G182" s="38">
        <v>2558.4666666666662</v>
      </c>
      <c r="H182" s="38">
        <v>2466.7333333333331</v>
      </c>
      <c r="I182" s="38">
        <v>2408.4666666666662</v>
      </c>
      <c r="J182" s="38">
        <v>2708.4666666666662</v>
      </c>
      <c r="K182" s="38">
        <v>2766.7333333333336</v>
      </c>
      <c r="L182" s="38">
        <v>2858.4666666666662</v>
      </c>
      <c r="M182" s="28">
        <v>2675</v>
      </c>
      <c r="N182" s="28">
        <v>2525</v>
      </c>
      <c r="O182" s="39">
        <v>3352875</v>
      </c>
      <c r="P182" s="40">
        <v>1.5099909173478655E-2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44833</v>
      </c>
      <c r="E183" s="37">
        <v>1326.85</v>
      </c>
      <c r="F183" s="37">
        <v>1344.9666666666665</v>
      </c>
      <c r="G183" s="38">
        <v>1303.9333333333329</v>
      </c>
      <c r="H183" s="38">
        <v>1281.0166666666664</v>
      </c>
      <c r="I183" s="38">
        <v>1239.9833333333329</v>
      </c>
      <c r="J183" s="38">
        <v>1367.883333333333</v>
      </c>
      <c r="K183" s="38">
        <v>1408.9166666666663</v>
      </c>
      <c r="L183" s="38">
        <v>1431.833333333333</v>
      </c>
      <c r="M183" s="28">
        <v>1386</v>
      </c>
      <c r="N183" s="28">
        <v>1322.05</v>
      </c>
      <c r="O183" s="39">
        <v>3967200</v>
      </c>
      <c r="P183" s="40">
        <v>-1.8115942028985507E-3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44833</v>
      </c>
      <c r="E184" s="37">
        <v>893.85</v>
      </c>
      <c r="F184" s="37">
        <v>896.54999999999984</v>
      </c>
      <c r="G184" s="38">
        <v>889.09999999999968</v>
      </c>
      <c r="H184" s="38">
        <v>884.3499999999998</v>
      </c>
      <c r="I184" s="38">
        <v>876.89999999999964</v>
      </c>
      <c r="J184" s="38">
        <v>901.29999999999973</v>
      </c>
      <c r="K184" s="38">
        <v>908.74999999999977</v>
      </c>
      <c r="L184" s="38">
        <v>913.49999999999977</v>
      </c>
      <c r="M184" s="28">
        <v>904</v>
      </c>
      <c r="N184" s="28">
        <v>891.8</v>
      </c>
      <c r="O184" s="39">
        <v>22682100</v>
      </c>
      <c r="P184" s="40">
        <v>-7.5346871267113844E-3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44833</v>
      </c>
      <c r="E185" s="37">
        <v>513.45000000000005</v>
      </c>
      <c r="F185" s="37">
        <v>512.80000000000007</v>
      </c>
      <c r="G185" s="38">
        <v>508.30000000000018</v>
      </c>
      <c r="H185" s="38">
        <v>503.15000000000009</v>
      </c>
      <c r="I185" s="38">
        <v>498.6500000000002</v>
      </c>
      <c r="J185" s="38">
        <v>517.95000000000016</v>
      </c>
      <c r="K185" s="38">
        <v>522.44999999999993</v>
      </c>
      <c r="L185" s="38">
        <v>527.60000000000014</v>
      </c>
      <c r="M185" s="28">
        <v>517.29999999999995</v>
      </c>
      <c r="N185" s="28">
        <v>507.65</v>
      </c>
      <c r="O185" s="39">
        <v>10680000</v>
      </c>
      <c r="P185" s="40">
        <v>9.8411359482637414E-4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44833</v>
      </c>
      <c r="E186" s="37">
        <v>572.70000000000005</v>
      </c>
      <c r="F186" s="37">
        <v>574.69999999999993</v>
      </c>
      <c r="G186" s="38">
        <v>568.99999999999989</v>
      </c>
      <c r="H186" s="38">
        <v>565.29999999999995</v>
      </c>
      <c r="I186" s="38">
        <v>559.59999999999991</v>
      </c>
      <c r="J186" s="38">
        <v>578.39999999999986</v>
      </c>
      <c r="K186" s="38">
        <v>584.09999999999991</v>
      </c>
      <c r="L186" s="38">
        <v>587.79999999999984</v>
      </c>
      <c r="M186" s="28">
        <v>580.4</v>
      </c>
      <c r="N186" s="28">
        <v>571</v>
      </c>
      <c r="O186" s="39">
        <v>4599000</v>
      </c>
      <c r="P186" s="40">
        <v>-1.8146883005977797E-2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44833</v>
      </c>
      <c r="E187" s="37">
        <v>1119.3</v>
      </c>
      <c r="F187" s="37">
        <v>1122.1000000000001</v>
      </c>
      <c r="G187" s="38">
        <v>1111.2000000000003</v>
      </c>
      <c r="H187" s="38">
        <v>1103.1000000000001</v>
      </c>
      <c r="I187" s="38">
        <v>1092.2000000000003</v>
      </c>
      <c r="J187" s="38">
        <v>1130.2000000000003</v>
      </c>
      <c r="K187" s="38">
        <v>1141.1000000000004</v>
      </c>
      <c r="L187" s="38">
        <v>1149.2000000000003</v>
      </c>
      <c r="M187" s="28">
        <v>1133</v>
      </c>
      <c r="N187" s="28">
        <v>1114</v>
      </c>
      <c r="O187" s="39">
        <v>7656000</v>
      </c>
      <c r="P187" s="40">
        <v>1.9440745672436751E-2</v>
      </c>
    </row>
    <row r="188" spans="1:16" ht="12.75" customHeight="1">
      <c r="A188" s="28">
        <v>178</v>
      </c>
      <c r="B188" s="29" t="s">
        <v>74</v>
      </c>
      <c r="C188" s="30" t="s">
        <v>502</v>
      </c>
      <c r="D188" s="31">
        <v>44833</v>
      </c>
      <c r="E188" s="37">
        <v>1255.25</v>
      </c>
      <c r="F188" s="37">
        <v>1254</v>
      </c>
      <c r="G188" s="38">
        <v>1244</v>
      </c>
      <c r="H188" s="38">
        <v>1232.75</v>
      </c>
      <c r="I188" s="38">
        <v>1222.75</v>
      </c>
      <c r="J188" s="38">
        <v>1265.25</v>
      </c>
      <c r="K188" s="38">
        <v>1275.25</v>
      </c>
      <c r="L188" s="38">
        <v>1286.5</v>
      </c>
      <c r="M188" s="28">
        <v>1264</v>
      </c>
      <c r="N188" s="28">
        <v>1242.75</v>
      </c>
      <c r="O188" s="39">
        <v>3123500</v>
      </c>
      <c r="P188" s="40">
        <v>-1.4824160227093519E-2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44833</v>
      </c>
      <c r="E189" s="37">
        <v>819.2</v>
      </c>
      <c r="F189" s="37">
        <v>821.53333333333342</v>
      </c>
      <c r="G189" s="38">
        <v>813.21666666666681</v>
      </c>
      <c r="H189" s="38">
        <v>807.23333333333335</v>
      </c>
      <c r="I189" s="38">
        <v>798.91666666666674</v>
      </c>
      <c r="J189" s="38">
        <v>827.51666666666688</v>
      </c>
      <c r="K189" s="38">
        <v>835.83333333333348</v>
      </c>
      <c r="L189" s="38">
        <v>841.81666666666695</v>
      </c>
      <c r="M189" s="28">
        <v>829.85</v>
      </c>
      <c r="N189" s="28">
        <v>815.55</v>
      </c>
      <c r="O189" s="39">
        <v>8072100</v>
      </c>
      <c r="P189" s="40">
        <v>-1.5045025258071601E-2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44833</v>
      </c>
      <c r="E190" s="37">
        <v>447.25</v>
      </c>
      <c r="F190" s="37">
        <v>446.51666666666665</v>
      </c>
      <c r="G190" s="38">
        <v>442.0333333333333</v>
      </c>
      <c r="H190" s="38">
        <v>436.81666666666666</v>
      </c>
      <c r="I190" s="38">
        <v>432.33333333333331</v>
      </c>
      <c r="J190" s="38">
        <v>451.73333333333329</v>
      </c>
      <c r="K190" s="38">
        <v>456.21666666666664</v>
      </c>
      <c r="L190" s="38">
        <v>461.43333333333328</v>
      </c>
      <c r="M190" s="28">
        <v>451</v>
      </c>
      <c r="N190" s="28">
        <v>441.3</v>
      </c>
      <c r="O190" s="39">
        <v>73242150</v>
      </c>
      <c r="P190" s="40">
        <v>8.8721391277038434E-3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44833</v>
      </c>
      <c r="E191" s="37">
        <v>243.1</v>
      </c>
      <c r="F191" s="37">
        <v>244.16666666666666</v>
      </c>
      <c r="G191" s="38">
        <v>240.68333333333331</v>
      </c>
      <c r="H191" s="38">
        <v>238.26666666666665</v>
      </c>
      <c r="I191" s="38">
        <v>234.7833333333333</v>
      </c>
      <c r="J191" s="38">
        <v>246.58333333333331</v>
      </c>
      <c r="K191" s="38">
        <v>250.06666666666666</v>
      </c>
      <c r="L191" s="38">
        <v>252.48333333333332</v>
      </c>
      <c r="M191" s="28">
        <v>247.65</v>
      </c>
      <c r="N191" s="28">
        <v>241.75</v>
      </c>
      <c r="O191" s="39">
        <v>106569000</v>
      </c>
      <c r="P191" s="40">
        <v>1.3448021311422795E-2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44833</v>
      </c>
      <c r="E192" s="37">
        <v>106.25</v>
      </c>
      <c r="F192" s="37">
        <v>106.71666666666665</v>
      </c>
      <c r="G192" s="38">
        <v>105.5333333333333</v>
      </c>
      <c r="H192" s="38">
        <v>104.81666666666665</v>
      </c>
      <c r="I192" s="38">
        <v>103.6333333333333</v>
      </c>
      <c r="J192" s="38">
        <v>107.43333333333331</v>
      </c>
      <c r="K192" s="38">
        <v>108.61666666666667</v>
      </c>
      <c r="L192" s="38">
        <v>109.33333333333331</v>
      </c>
      <c r="M192" s="28">
        <v>107.9</v>
      </c>
      <c r="N192" s="28">
        <v>106</v>
      </c>
      <c r="O192" s="39">
        <v>256151750</v>
      </c>
      <c r="P192" s="40">
        <v>4.0860029358431915E-2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44833</v>
      </c>
      <c r="E193" s="37">
        <v>3228.4</v>
      </c>
      <c r="F193" s="37">
        <v>3216.1999999999994</v>
      </c>
      <c r="G193" s="38">
        <v>3188.3999999999987</v>
      </c>
      <c r="H193" s="38">
        <v>3148.3999999999992</v>
      </c>
      <c r="I193" s="38">
        <v>3120.5999999999985</v>
      </c>
      <c r="J193" s="38">
        <v>3256.1999999999989</v>
      </c>
      <c r="K193" s="38">
        <v>3283.9999999999991</v>
      </c>
      <c r="L193" s="38">
        <v>3323.9999999999991</v>
      </c>
      <c r="M193" s="28">
        <v>3244</v>
      </c>
      <c r="N193" s="28">
        <v>3176.2</v>
      </c>
      <c r="O193" s="39">
        <v>11840400</v>
      </c>
      <c r="P193" s="40">
        <v>-4.5650583873489874E-3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44833</v>
      </c>
      <c r="E194" s="37">
        <v>1131.8499999999999</v>
      </c>
      <c r="F194" s="37">
        <v>1120.05</v>
      </c>
      <c r="G194" s="38">
        <v>1101.8</v>
      </c>
      <c r="H194" s="38">
        <v>1071.75</v>
      </c>
      <c r="I194" s="38">
        <v>1053.5</v>
      </c>
      <c r="J194" s="38">
        <v>1150.0999999999999</v>
      </c>
      <c r="K194" s="38">
        <v>1168.3499999999999</v>
      </c>
      <c r="L194" s="38">
        <v>1198.3999999999999</v>
      </c>
      <c r="M194" s="28">
        <v>1138.3</v>
      </c>
      <c r="N194" s="28">
        <v>1090</v>
      </c>
      <c r="O194" s="39">
        <v>16950000</v>
      </c>
      <c r="P194" s="40">
        <v>1.1022833011237564E-2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44833</v>
      </c>
      <c r="E195" s="37">
        <v>2614.9499999999998</v>
      </c>
      <c r="F195" s="37">
        <v>2627.35</v>
      </c>
      <c r="G195" s="38">
        <v>2594.7999999999997</v>
      </c>
      <c r="H195" s="38">
        <v>2574.6499999999996</v>
      </c>
      <c r="I195" s="38">
        <v>2542.0999999999995</v>
      </c>
      <c r="J195" s="38">
        <v>2647.5</v>
      </c>
      <c r="K195" s="38">
        <v>2680.05</v>
      </c>
      <c r="L195" s="38">
        <v>2700.2000000000003</v>
      </c>
      <c r="M195" s="28">
        <v>2659.9</v>
      </c>
      <c r="N195" s="28">
        <v>2607.1999999999998</v>
      </c>
      <c r="O195" s="39">
        <v>4302750</v>
      </c>
      <c r="P195" s="40">
        <v>1.2977840557958859E-2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44833</v>
      </c>
      <c r="E196" s="37">
        <v>1527.1</v>
      </c>
      <c r="F196" s="37">
        <v>1525.9833333333333</v>
      </c>
      <c r="G196" s="38">
        <v>1517.1166666666668</v>
      </c>
      <c r="H196" s="38">
        <v>1507.1333333333334</v>
      </c>
      <c r="I196" s="38">
        <v>1498.2666666666669</v>
      </c>
      <c r="J196" s="38">
        <v>1535.9666666666667</v>
      </c>
      <c r="K196" s="38">
        <v>1544.833333333333</v>
      </c>
      <c r="L196" s="38">
        <v>1554.8166666666666</v>
      </c>
      <c r="M196" s="28">
        <v>1534.85</v>
      </c>
      <c r="N196" s="28">
        <v>1516</v>
      </c>
      <c r="O196" s="39">
        <v>1510500</v>
      </c>
      <c r="P196" s="40">
        <v>-1.6523463317911435E-3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44833</v>
      </c>
      <c r="E197" s="37">
        <v>568.85</v>
      </c>
      <c r="F197" s="37">
        <v>571.58333333333337</v>
      </c>
      <c r="G197" s="38">
        <v>563.76666666666677</v>
      </c>
      <c r="H197" s="38">
        <v>558.68333333333339</v>
      </c>
      <c r="I197" s="38">
        <v>550.86666666666679</v>
      </c>
      <c r="J197" s="38">
        <v>576.66666666666674</v>
      </c>
      <c r="K197" s="38">
        <v>584.48333333333335</v>
      </c>
      <c r="L197" s="38">
        <v>589.56666666666672</v>
      </c>
      <c r="M197" s="28">
        <v>579.4</v>
      </c>
      <c r="N197" s="28">
        <v>566.5</v>
      </c>
      <c r="O197" s="39">
        <v>3531000</v>
      </c>
      <c r="P197" s="40">
        <v>8.5689802913453302E-3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44833</v>
      </c>
      <c r="E198" s="37">
        <v>1384.2</v>
      </c>
      <c r="F198" s="37">
        <v>1396.2333333333333</v>
      </c>
      <c r="G198" s="38">
        <v>1364.4666666666667</v>
      </c>
      <c r="H198" s="38">
        <v>1344.7333333333333</v>
      </c>
      <c r="I198" s="38">
        <v>1312.9666666666667</v>
      </c>
      <c r="J198" s="38">
        <v>1415.9666666666667</v>
      </c>
      <c r="K198" s="38">
        <v>1447.7333333333336</v>
      </c>
      <c r="L198" s="38">
        <v>1467.4666666666667</v>
      </c>
      <c r="M198" s="28">
        <v>1428</v>
      </c>
      <c r="N198" s="28">
        <v>1376.5</v>
      </c>
      <c r="O198" s="39">
        <v>4329700</v>
      </c>
      <c r="P198" s="40">
        <v>-1.6792887718142906E-2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44833</v>
      </c>
      <c r="E199" s="37">
        <v>1053</v>
      </c>
      <c r="F199" s="37">
        <v>1050.6500000000001</v>
      </c>
      <c r="G199" s="38">
        <v>1043.7500000000002</v>
      </c>
      <c r="H199" s="38">
        <v>1034.5000000000002</v>
      </c>
      <c r="I199" s="38">
        <v>1027.6000000000004</v>
      </c>
      <c r="J199" s="38">
        <v>1059.9000000000001</v>
      </c>
      <c r="K199" s="38">
        <v>1066.7999999999997</v>
      </c>
      <c r="L199" s="38">
        <v>1076.05</v>
      </c>
      <c r="M199" s="28">
        <v>1057.55</v>
      </c>
      <c r="N199" s="28">
        <v>1041.4000000000001</v>
      </c>
      <c r="O199" s="39">
        <v>7802200</v>
      </c>
      <c r="P199" s="40">
        <v>-1.7973568281938326E-2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44833</v>
      </c>
      <c r="E200" s="37">
        <v>1679.35</v>
      </c>
      <c r="F200" s="37">
        <v>1687.7666666666667</v>
      </c>
      <c r="G200" s="38">
        <v>1666.5833333333333</v>
      </c>
      <c r="H200" s="38">
        <v>1653.8166666666666</v>
      </c>
      <c r="I200" s="38">
        <v>1632.6333333333332</v>
      </c>
      <c r="J200" s="38">
        <v>1700.5333333333333</v>
      </c>
      <c r="K200" s="38">
        <v>1721.7166666666667</v>
      </c>
      <c r="L200" s="38">
        <v>1734.4833333333333</v>
      </c>
      <c r="M200" s="28">
        <v>1708.95</v>
      </c>
      <c r="N200" s="28">
        <v>1675</v>
      </c>
      <c r="O200" s="39">
        <v>1226800</v>
      </c>
      <c r="P200" s="40">
        <v>-1.2556342562781713E-2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44833</v>
      </c>
      <c r="E201" s="37">
        <v>6807.85</v>
      </c>
      <c r="F201" s="37">
        <v>6888.583333333333</v>
      </c>
      <c r="G201" s="38">
        <v>6714.2166666666662</v>
      </c>
      <c r="H201" s="38">
        <v>6620.583333333333</v>
      </c>
      <c r="I201" s="38">
        <v>6446.2166666666662</v>
      </c>
      <c r="J201" s="38">
        <v>6982.2166666666662</v>
      </c>
      <c r="K201" s="38">
        <v>7156.583333333333</v>
      </c>
      <c r="L201" s="38">
        <v>7250.2166666666662</v>
      </c>
      <c r="M201" s="28">
        <v>7062.95</v>
      </c>
      <c r="N201" s="28">
        <v>6794.95</v>
      </c>
      <c r="O201" s="39">
        <v>2094400</v>
      </c>
      <c r="P201" s="40">
        <v>-1.1982262477592225E-2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44833</v>
      </c>
      <c r="E202" s="37">
        <v>745.7</v>
      </c>
      <c r="F202" s="37">
        <v>750.15</v>
      </c>
      <c r="G202" s="38">
        <v>739.59999999999991</v>
      </c>
      <c r="H202" s="38">
        <v>733.49999999999989</v>
      </c>
      <c r="I202" s="38">
        <v>722.94999999999982</v>
      </c>
      <c r="J202" s="38">
        <v>756.25</v>
      </c>
      <c r="K202" s="38">
        <v>766.8</v>
      </c>
      <c r="L202" s="38">
        <v>772.90000000000009</v>
      </c>
      <c r="M202" s="28">
        <v>760.7</v>
      </c>
      <c r="N202" s="28">
        <v>744.05</v>
      </c>
      <c r="O202" s="39">
        <v>24447800</v>
      </c>
      <c r="P202" s="40">
        <v>1.412855910267472E-2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44833</v>
      </c>
      <c r="E203" s="37">
        <v>267.60000000000002</v>
      </c>
      <c r="F203" s="37">
        <v>267.76666666666665</v>
      </c>
      <c r="G203" s="38">
        <v>264.33333333333331</v>
      </c>
      <c r="H203" s="38">
        <v>261.06666666666666</v>
      </c>
      <c r="I203" s="38">
        <v>257.63333333333333</v>
      </c>
      <c r="J203" s="38">
        <v>271.0333333333333</v>
      </c>
      <c r="K203" s="38">
        <v>274.4666666666667</v>
      </c>
      <c r="L203" s="38">
        <v>277.73333333333329</v>
      </c>
      <c r="M203" s="28">
        <v>271.2</v>
      </c>
      <c r="N203" s="28">
        <v>264.5</v>
      </c>
      <c r="O203" s="39">
        <v>39511050</v>
      </c>
      <c r="P203" s="40">
        <v>7.0319598625212341E-3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44833</v>
      </c>
      <c r="E204" s="37">
        <v>970.6</v>
      </c>
      <c r="F204" s="37">
        <v>975.16666666666663</v>
      </c>
      <c r="G204" s="38">
        <v>960.43333333333328</v>
      </c>
      <c r="H204" s="38">
        <v>950.26666666666665</v>
      </c>
      <c r="I204" s="38">
        <v>935.5333333333333</v>
      </c>
      <c r="J204" s="38">
        <v>985.33333333333326</v>
      </c>
      <c r="K204" s="38">
        <v>1000.0666666666666</v>
      </c>
      <c r="L204" s="38">
        <v>1010.2333333333332</v>
      </c>
      <c r="M204" s="28">
        <v>989.9</v>
      </c>
      <c r="N204" s="28">
        <v>965</v>
      </c>
      <c r="O204" s="39">
        <v>4872500</v>
      </c>
      <c r="P204" s="40">
        <v>0.10475002834145788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44833</v>
      </c>
      <c r="E205" s="37">
        <v>1757.55</v>
      </c>
      <c r="F205" s="37">
        <v>1769.3500000000001</v>
      </c>
      <c r="G205" s="38">
        <v>1717.7000000000003</v>
      </c>
      <c r="H205" s="38">
        <v>1677.8500000000001</v>
      </c>
      <c r="I205" s="38">
        <v>1626.2000000000003</v>
      </c>
      <c r="J205" s="38">
        <v>1809.2000000000003</v>
      </c>
      <c r="K205" s="38">
        <v>1860.8500000000004</v>
      </c>
      <c r="L205" s="38">
        <v>1900.7000000000003</v>
      </c>
      <c r="M205" s="28">
        <v>1821</v>
      </c>
      <c r="N205" s="28">
        <v>1729.5</v>
      </c>
      <c r="O205" s="39">
        <v>684250</v>
      </c>
      <c r="P205" s="40">
        <v>-8.086506817113305E-2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44833</v>
      </c>
      <c r="E206" s="37">
        <v>419.2</v>
      </c>
      <c r="F206" s="37">
        <v>417.7</v>
      </c>
      <c r="G206" s="38">
        <v>413.79999999999995</v>
      </c>
      <c r="H206" s="38">
        <v>408.4</v>
      </c>
      <c r="I206" s="38">
        <v>404.49999999999994</v>
      </c>
      <c r="J206" s="38">
        <v>423.09999999999997</v>
      </c>
      <c r="K206" s="38">
        <v>426.99999999999994</v>
      </c>
      <c r="L206" s="38">
        <v>432.4</v>
      </c>
      <c r="M206" s="28">
        <v>421.6</v>
      </c>
      <c r="N206" s="28">
        <v>412.3</v>
      </c>
      <c r="O206" s="39">
        <v>44815000</v>
      </c>
      <c r="P206" s="40">
        <v>7.6900591370044746E-3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44833</v>
      </c>
      <c r="E207" s="37">
        <v>261.8</v>
      </c>
      <c r="F207" s="37">
        <v>258.61666666666667</v>
      </c>
      <c r="G207" s="38">
        <v>254.33333333333337</v>
      </c>
      <c r="H207" s="38">
        <v>246.8666666666667</v>
      </c>
      <c r="I207" s="38">
        <v>242.5833333333334</v>
      </c>
      <c r="J207" s="38">
        <v>266.08333333333337</v>
      </c>
      <c r="K207" s="38">
        <v>270.36666666666667</v>
      </c>
      <c r="L207" s="38">
        <v>277.83333333333331</v>
      </c>
      <c r="M207" s="28">
        <v>262.89999999999998</v>
      </c>
      <c r="N207" s="28">
        <v>251.15</v>
      </c>
      <c r="O207" s="39">
        <v>98874000</v>
      </c>
      <c r="P207" s="40">
        <v>8.9698454002755251E-3</v>
      </c>
    </row>
    <row r="208" spans="1:16" ht="12.75" customHeight="1">
      <c r="A208" s="28">
        <v>198</v>
      </c>
      <c r="B208" s="29" t="s">
        <v>47</v>
      </c>
      <c r="C208" s="30" t="s">
        <v>825</v>
      </c>
      <c r="D208" s="31">
        <v>44833</v>
      </c>
      <c r="E208" s="37">
        <v>376.3</v>
      </c>
      <c r="F208" s="37">
        <v>378.26666666666671</v>
      </c>
      <c r="G208" s="38">
        <v>373.43333333333339</v>
      </c>
      <c r="H208" s="38">
        <v>370.56666666666666</v>
      </c>
      <c r="I208" s="38">
        <v>365.73333333333335</v>
      </c>
      <c r="J208" s="38">
        <v>381.13333333333344</v>
      </c>
      <c r="K208" s="38">
        <v>385.96666666666681</v>
      </c>
      <c r="L208" s="38">
        <v>388.83333333333348</v>
      </c>
      <c r="M208" s="28">
        <v>383.1</v>
      </c>
      <c r="N208" s="28">
        <v>375.4</v>
      </c>
      <c r="O208" s="39">
        <v>13426200</v>
      </c>
      <c r="P208" s="40">
        <v>8.0504494834294919E-4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72"/>
      <c r="C211" s="251"/>
      <c r="D211" s="273"/>
      <c r="E211" s="252"/>
      <c r="F211" s="252"/>
      <c r="G211" s="274"/>
      <c r="H211" s="274"/>
      <c r="I211" s="274"/>
      <c r="J211" s="274"/>
      <c r="K211" s="274"/>
      <c r="L211" s="274"/>
      <c r="M211" s="251"/>
      <c r="N211" s="251"/>
      <c r="O211" s="275"/>
      <c r="P211" s="276"/>
    </row>
    <row r="212" spans="1:16" ht="12.75" customHeight="1">
      <c r="A212" s="28"/>
      <c r="B212" s="272"/>
      <c r="C212" s="251"/>
      <c r="D212" s="273"/>
      <c r="E212" s="252"/>
      <c r="F212" s="252"/>
      <c r="G212" s="274"/>
      <c r="H212" s="274"/>
      <c r="I212" s="274"/>
      <c r="J212" s="274"/>
      <c r="K212" s="274"/>
      <c r="L212" s="274"/>
      <c r="M212" s="251"/>
      <c r="N212" s="251"/>
      <c r="O212" s="275"/>
      <c r="P212" s="276"/>
    </row>
    <row r="213" spans="1:16" ht="12.75" customHeight="1">
      <c r="A213" s="251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5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0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4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44816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22" t="s">
        <v>16</v>
      </c>
      <c r="B8" s="424"/>
      <c r="C8" s="428" t="s">
        <v>20</v>
      </c>
      <c r="D8" s="428" t="s">
        <v>21</v>
      </c>
      <c r="E8" s="419" t="s">
        <v>22</v>
      </c>
      <c r="F8" s="420"/>
      <c r="G8" s="421"/>
      <c r="H8" s="419" t="s">
        <v>23</v>
      </c>
      <c r="I8" s="420"/>
      <c r="J8" s="421"/>
      <c r="K8" s="23"/>
      <c r="L8" s="50"/>
      <c r="M8" s="50"/>
      <c r="N8" s="1"/>
      <c r="O8" s="1"/>
    </row>
    <row r="9" spans="1:15" ht="36" customHeight="1">
      <c r="A9" s="426"/>
      <c r="B9" s="427"/>
      <c r="C9" s="427"/>
      <c r="D9" s="42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17833.349999999999</v>
      </c>
      <c r="D10" s="32">
        <v>17848.433333333334</v>
      </c>
      <c r="E10" s="32">
        <v>17770.916666666668</v>
      </c>
      <c r="F10" s="32">
        <v>17708.483333333334</v>
      </c>
      <c r="G10" s="32">
        <v>17630.966666666667</v>
      </c>
      <c r="H10" s="32">
        <v>17910.866666666669</v>
      </c>
      <c r="I10" s="32">
        <v>17988.383333333331</v>
      </c>
      <c r="J10" s="32">
        <v>18050.816666666669</v>
      </c>
      <c r="K10" s="34">
        <v>17925.95</v>
      </c>
      <c r="L10" s="34">
        <v>17786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40415.699999999997</v>
      </c>
      <c r="D11" s="37">
        <v>40460.65</v>
      </c>
      <c r="E11" s="37">
        <v>40235.350000000006</v>
      </c>
      <c r="F11" s="37">
        <v>40055.000000000007</v>
      </c>
      <c r="G11" s="37">
        <v>39829.700000000012</v>
      </c>
      <c r="H11" s="37">
        <v>40641</v>
      </c>
      <c r="I11" s="37">
        <v>40866.300000000003</v>
      </c>
      <c r="J11" s="37">
        <v>41046.649999999994</v>
      </c>
      <c r="K11" s="28">
        <v>40685.949999999997</v>
      </c>
      <c r="L11" s="28">
        <v>40280.300000000003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2737.55</v>
      </c>
      <c r="D12" s="37">
        <v>2739.1999999999994</v>
      </c>
      <c r="E12" s="37">
        <v>2727.2999999999988</v>
      </c>
      <c r="F12" s="37">
        <v>2717.0499999999993</v>
      </c>
      <c r="G12" s="37">
        <v>2705.1499999999987</v>
      </c>
      <c r="H12" s="37">
        <v>2749.4499999999989</v>
      </c>
      <c r="I12" s="37">
        <v>2761.3499999999995</v>
      </c>
      <c r="J12" s="37">
        <v>2771.599999999999</v>
      </c>
      <c r="K12" s="28">
        <v>2751.1</v>
      </c>
      <c r="L12" s="28">
        <v>2728.95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5205.25</v>
      </c>
      <c r="D13" s="37">
        <v>5221.9000000000005</v>
      </c>
      <c r="E13" s="37">
        <v>5180.8500000000013</v>
      </c>
      <c r="F13" s="37">
        <v>5156.4500000000007</v>
      </c>
      <c r="G13" s="37">
        <v>5115.4000000000015</v>
      </c>
      <c r="H13" s="37">
        <v>5246.3000000000011</v>
      </c>
      <c r="I13" s="37">
        <v>5287.35</v>
      </c>
      <c r="J13" s="37">
        <v>5311.7500000000009</v>
      </c>
      <c r="K13" s="28">
        <v>5262.95</v>
      </c>
      <c r="L13" s="28">
        <v>5197.5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28724</v>
      </c>
      <c r="D14" s="37">
        <v>28566.616666666669</v>
      </c>
      <c r="E14" s="37">
        <v>28284.833333333336</v>
      </c>
      <c r="F14" s="37">
        <v>27845.666666666668</v>
      </c>
      <c r="G14" s="37">
        <v>27563.883333333335</v>
      </c>
      <c r="H14" s="37">
        <v>29005.783333333336</v>
      </c>
      <c r="I14" s="37">
        <v>29287.566666666669</v>
      </c>
      <c r="J14" s="37">
        <v>29726.733333333337</v>
      </c>
      <c r="K14" s="28">
        <v>28848.400000000001</v>
      </c>
      <c r="L14" s="28">
        <v>28127.45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4269.2</v>
      </c>
      <c r="D15" s="37">
        <v>4272.3999999999996</v>
      </c>
      <c r="E15" s="37">
        <v>4254.4499999999989</v>
      </c>
      <c r="F15" s="37">
        <v>4239.6999999999989</v>
      </c>
      <c r="G15" s="37">
        <v>4221.7499999999982</v>
      </c>
      <c r="H15" s="37">
        <v>4287.1499999999996</v>
      </c>
      <c r="I15" s="37">
        <v>4305.1000000000004</v>
      </c>
      <c r="J15" s="37">
        <v>4319.8500000000004</v>
      </c>
      <c r="K15" s="28">
        <v>4290.3500000000004</v>
      </c>
      <c r="L15" s="28">
        <v>4257.6499999999996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8735.6</v>
      </c>
      <c r="D16" s="37">
        <v>8738.1333333333332</v>
      </c>
      <c r="E16" s="37">
        <v>8691.6166666666668</v>
      </c>
      <c r="F16" s="37">
        <v>8647.6333333333332</v>
      </c>
      <c r="G16" s="37">
        <v>8601.1166666666668</v>
      </c>
      <c r="H16" s="37">
        <v>8782.1166666666668</v>
      </c>
      <c r="I16" s="37">
        <v>8828.6333333333332</v>
      </c>
      <c r="J16" s="37">
        <v>8872.6166666666668</v>
      </c>
      <c r="K16" s="28">
        <v>8784.65</v>
      </c>
      <c r="L16" s="28">
        <v>8694.15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3314.65</v>
      </c>
      <c r="D17" s="37">
        <v>3325.5333333333333</v>
      </c>
      <c r="E17" s="37">
        <v>3294.1166666666668</v>
      </c>
      <c r="F17" s="37">
        <v>3273.5833333333335</v>
      </c>
      <c r="G17" s="37">
        <v>3242.166666666667</v>
      </c>
      <c r="H17" s="37">
        <v>3346.0666666666666</v>
      </c>
      <c r="I17" s="37">
        <v>3377.4833333333336</v>
      </c>
      <c r="J17" s="37">
        <v>3398.0166666666664</v>
      </c>
      <c r="K17" s="28">
        <v>3356.95</v>
      </c>
      <c r="L17" s="28">
        <v>3305</v>
      </c>
      <c r="M17" s="28">
        <v>2.1570800000000001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2365.6</v>
      </c>
      <c r="D18" s="37">
        <v>2408.5333333333333</v>
      </c>
      <c r="E18" s="37">
        <v>2309.1166666666668</v>
      </c>
      <c r="F18" s="37">
        <v>2252.6333333333337</v>
      </c>
      <c r="G18" s="37">
        <v>2153.2166666666672</v>
      </c>
      <c r="H18" s="37">
        <v>2465.0166666666664</v>
      </c>
      <c r="I18" s="37">
        <v>2564.4333333333334</v>
      </c>
      <c r="J18" s="37">
        <v>2620.9166666666661</v>
      </c>
      <c r="K18" s="28">
        <v>2507.9499999999998</v>
      </c>
      <c r="L18" s="28">
        <v>2352.0500000000002</v>
      </c>
      <c r="M18" s="28">
        <v>16.903369999999999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652.6</v>
      </c>
      <c r="D19" s="37">
        <v>656.36666666666667</v>
      </c>
      <c r="E19" s="37">
        <v>644.73333333333335</v>
      </c>
      <c r="F19" s="37">
        <v>636.86666666666667</v>
      </c>
      <c r="G19" s="37">
        <v>625.23333333333335</v>
      </c>
      <c r="H19" s="37">
        <v>664.23333333333335</v>
      </c>
      <c r="I19" s="37">
        <v>675.86666666666679</v>
      </c>
      <c r="J19" s="37">
        <v>683.73333333333335</v>
      </c>
      <c r="K19" s="28">
        <v>668</v>
      </c>
      <c r="L19" s="28">
        <v>648.5</v>
      </c>
      <c r="M19" s="28">
        <v>24.017669999999999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18276.400000000001</v>
      </c>
      <c r="D20" s="37">
        <v>18255.133333333335</v>
      </c>
      <c r="E20" s="37">
        <v>18126.26666666667</v>
      </c>
      <c r="F20" s="37">
        <v>17976.133333333335</v>
      </c>
      <c r="G20" s="37">
        <v>17847.26666666667</v>
      </c>
      <c r="H20" s="37">
        <v>18405.26666666667</v>
      </c>
      <c r="I20" s="37">
        <v>18534.133333333331</v>
      </c>
      <c r="J20" s="37">
        <v>18684.26666666667</v>
      </c>
      <c r="K20" s="28">
        <v>18384</v>
      </c>
      <c r="L20" s="28">
        <v>18105</v>
      </c>
      <c r="M20" s="28">
        <v>0.26150000000000001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3451.2</v>
      </c>
      <c r="D21" s="37">
        <v>3458.1</v>
      </c>
      <c r="E21" s="37">
        <v>3408.25</v>
      </c>
      <c r="F21" s="37">
        <v>3365.3</v>
      </c>
      <c r="G21" s="37">
        <v>3315.4500000000003</v>
      </c>
      <c r="H21" s="37">
        <v>3501.0499999999997</v>
      </c>
      <c r="I21" s="37">
        <v>3550.8999999999992</v>
      </c>
      <c r="J21" s="37">
        <v>3593.8499999999995</v>
      </c>
      <c r="K21" s="28">
        <v>3507.95</v>
      </c>
      <c r="L21" s="28">
        <v>3415.15</v>
      </c>
      <c r="M21" s="28">
        <v>16.146339999999999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2315.9</v>
      </c>
      <c r="D22" s="37">
        <v>2331.8000000000002</v>
      </c>
      <c r="E22" s="37">
        <v>2285.6500000000005</v>
      </c>
      <c r="F22" s="37">
        <v>2255.4000000000005</v>
      </c>
      <c r="G22" s="37">
        <v>2209.2500000000009</v>
      </c>
      <c r="H22" s="37">
        <v>2362.0500000000002</v>
      </c>
      <c r="I22" s="37">
        <v>2408.1999999999998</v>
      </c>
      <c r="J22" s="37">
        <v>2438.4499999999998</v>
      </c>
      <c r="K22" s="28">
        <v>2377.9499999999998</v>
      </c>
      <c r="L22" s="28">
        <v>2301.5500000000002</v>
      </c>
      <c r="M22" s="28">
        <v>12.64789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906.85</v>
      </c>
      <c r="D23" s="37">
        <v>906.2833333333333</v>
      </c>
      <c r="E23" s="37">
        <v>887.56666666666661</v>
      </c>
      <c r="F23" s="37">
        <v>868.2833333333333</v>
      </c>
      <c r="G23" s="37">
        <v>849.56666666666661</v>
      </c>
      <c r="H23" s="37">
        <v>925.56666666666661</v>
      </c>
      <c r="I23" s="37">
        <v>944.2833333333333</v>
      </c>
      <c r="J23" s="37">
        <v>963.56666666666661</v>
      </c>
      <c r="K23" s="28">
        <v>925</v>
      </c>
      <c r="L23" s="28">
        <v>887</v>
      </c>
      <c r="M23" s="28">
        <v>183.69176999999999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3633.3</v>
      </c>
      <c r="D24" s="37">
        <v>3646.7666666666664</v>
      </c>
      <c r="E24" s="37">
        <v>3598.5333333333328</v>
      </c>
      <c r="F24" s="37">
        <v>3563.7666666666664</v>
      </c>
      <c r="G24" s="37">
        <v>3515.5333333333328</v>
      </c>
      <c r="H24" s="37">
        <v>3681.5333333333328</v>
      </c>
      <c r="I24" s="37">
        <v>3729.7666666666664</v>
      </c>
      <c r="J24" s="37">
        <v>3764.5333333333328</v>
      </c>
      <c r="K24" s="28">
        <v>3695</v>
      </c>
      <c r="L24" s="28">
        <v>3612</v>
      </c>
      <c r="M24" s="28">
        <v>2.0458400000000001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3931.1</v>
      </c>
      <c r="D25" s="37">
        <v>3932.0333333333333</v>
      </c>
      <c r="E25" s="37">
        <v>3904.0666666666666</v>
      </c>
      <c r="F25" s="37">
        <v>3877.0333333333333</v>
      </c>
      <c r="G25" s="37">
        <v>3849.0666666666666</v>
      </c>
      <c r="H25" s="37">
        <v>3959.0666666666666</v>
      </c>
      <c r="I25" s="37">
        <v>3987.0333333333328</v>
      </c>
      <c r="J25" s="37">
        <v>4014.0666666666666</v>
      </c>
      <c r="K25" s="28">
        <v>3960</v>
      </c>
      <c r="L25" s="28">
        <v>3905</v>
      </c>
      <c r="M25" s="28">
        <v>4.1499899999999998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115.1</v>
      </c>
      <c r="D26" s="37">
        <v>115.86666666666667</v>
      </c>
      <c r="E26" s="37">
        <v>113.88333333333335</v>
      </c>
      <c r="F26" s="37">
        <v>112.66666666666669</v>
      </c>
      <c r="G26" s="37">
        <v>110.68333333333337</v>
      </c>
      <c r="H26" s="37">
        <v>117.08333333333334</v>
      </c>
      <c r="I26" s="37">
        <v>119.06666666666666</v>
      </c>
      <c r="J26" s="37">
        <v>120.28333333333333</v>
      </c>
      <c r="K26" s="28">
        <v>117.85</v>
      </c>
      <c r="L26" s="28">
        <v>114.65</v>
      </c>
      <c r="M26" s="28">
        <v>29.228960000000001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324.95</v>
      </c>
      <c r="D27" s="37">
        <v>324.73333333333329</v>
      </c>
      <c r="E27" s="37">
        <v>321.86666666666656</v>
      </c>
      <c r="F27" s="37">
        <v>318.78333333333325</v>
      </c>
      <c r="G27" s="37">
        <v>315.91666666666652</v>
      </c>
      <c r="H27" s="37">
        <v>327.81666666666661</v>
      </c>
      <c r="I27" s="37">
        <v>330.68333333333328</v>
      </c>
      <c r="J27" s="37">
        <v>333.76666666666665</v>
      </c>
      <c r="K27" s="28">
        <v>327.60000000000002</v>
      </c>
      <c r="L27" s="28">
        <v>321.64999999999998</v>
      </c>
      <c r="M27" s="28">
        <v>25.86674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636</v>
      </c>
      <c r="D28" s="37">
        <v>636.33333333333337</v>
      </c>
      <c r="E28" s="37">
        <v>633.66666666666674</v>
      </c>
      <c r="F28" s="37">
        <v>631.33333333333337</v>
      </c>
      <c r="G28" s="37">
        <v>628.66666666666674</v>
      </c>
      <c r="H28" s="37">
        <v>638.66666666666674</v>
      </c>
      <c r="I28" s="37">
        <v>641.33333333333348</v>
      </c>
      <c r="J28" s="37">
        <v>643.66666666666674</v>
      </c>
      <c r="K28" s="28">
        <v>639</v>
      </c>
      <c r="L28" s="28">
        <v>634</v>
      </c>
      <c r="M28" s="28">
        <v>0.93491999999999997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3198.65</v>
      </c>
      <c r="D29" s="37">
        <v>3199.2166666666667</v>
      </c>
      <c r="E29" s="37">
        <v>3167.4333333333334</v>
      </c>
      <c r="F29" s="37">
        <v>3136.2166666666667</v>
      </c>
      <c r="G29" s="37">
        <v>3104.4333333333334</v>
      </c>
      <c r="H29" s="37">
        <v>3230.4333333333334</v>
      </c>
      <c r="I29" s="37">
        <v>3262.2166666666672</v>
      </c>
      <c r="J29" s="37">
        <v>3293.4333333333334</v>
      </c>
      <c r="K29" s="28">
        <v>3231</v>
      </c>
      <c r="L29" s="28">
        <v>3168</v>
      </c>
      <c r="M29" s="28">
        <v>0.95823000000000003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454.7</v>
      </c>
      <c r="D30" s="37">
        <v>463.75</v>
      </c>
      <c r="E30" s="37">
        <v>442.8</v>
      </c>
      <c r="F30" s="37">
        <v>430.90000000000003</v>
      </c>
      <c r="G30" s="37">
        <v>409.95000000000005</v>
      </c>
      <c r="H30" s="37">
        <v>475.65</v>
      </c>
      <c r="I30" s="37">
        <v>496.6</v>
      </c>
      <c r="J30" s="37">
        <v>508.49999999999994</v>
      </c>
      <c r="K30" s="28">
        <v>484.7</v>
      </c>
      <c r="L30" s="28">
        <v>451.85</v>
      </c>
      <c r="M30" s="28">
        <v>294.29692999999997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4460.3500000000004</v>
      </c>
      <c r="D31" s="37">
        <v>4450.083333333333</v>
      </c>
      <c r="E31" s="37">
        <v>4425.2666666666664</v>
      </c>
      <c r="F31" s="37">
        <v>4390.1833333333334</v>
      </c>
      <c r="G31" s="37">
        <v>4365.3666666666668</v>
      </c>
      <c r="H31" s="37">
        <v>4485.1666666666661</v>
      </c>
      <c r="I31" s="37">
        <v>4509.9833333333336</v>
      </c>
      <c r="J31" s="37">
        <v>4545.0666666666657</v>
      </c>
      <c r="K31" s="28">
        <v>4474.8999999999996</v>
      </c>
      <c r="L31" s="28">
        <v>4415</v>
      </c>
      <c r="M31" s="28">
        <v>4.7621000000000002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273.60000000000002</v>
      </c>
      <c r="D32" s="37">
        <v>275.38333333333338</v>
      </c>
      <c r="E32" s="37">
        <v>270.96666666666675</v>
      </c>
      <c r="F32" s="37">
        <v>268.33333333333337</v>
      </c>
      <c r="G32" s="37">
        <v>263.91666666666674</v>
      </c>
      <c r="H32" s="37">
        <v>278.01666666666677</v>
      </c>
      <c r="I32" s="37">
        <v>282.43333333333339</v>
      </c>
      <c r="J32" s="37">
        <v>285.06666666666678</v>
      </c>
      <c r="K32" s="28">
        <v>279.8</v>
      </c>
      <c r="L32" s="28">
        <v>272.75</v>
      </c>
      <c r="M32" s="28">
        <v>26.009930000000001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166.55</v>
      </c>
      <c r="D33" s="37">
        <v>166.31666666666669</v>
      </c>
      <c r="E33" s="37">
        <v>165.13333333333338</v>
      </c>
      <c r="F33" s="37">
        <v>163.7166666666667</v>
      </c>
      <c r="G33" s="37">
        <v>162.53333333333339</v>
      </c>
      <c r="H33" s="37">
        <v>167.73333333333338</v>
      </c>
      <c r="I33" s="37">
        <v>168.91666666666671</v>
      </c>
      <c r="J33" s="37">
        <v>170.33333333333337</v>
      </c>
      <c r="K33" s="28">
        <v>167.5</v>
      </c>
      <c r="L33" s="28">
        <v>164.9</v>
      </c>
      <c r="M33" s="28">
        <v>136.94614999999999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3441.85</v>
      </c>
      <c r="D34" s="37">
        <v>3453</v>
      </c>
      <c r="E34" s="37">
        <v>3422.3</v>
      </c>
      <c r="F34" s="37">
        <v>3402.75</v>
      </c>
      <c r="G34" s="37">
        <v>3372.05</v>
      </c>
      <c r="H34" s="37">
        <v>3472.55</v>
      </c>
      <c r="I34" s="37">
        <v>3503.25</v>
      </c>
      <c r="J34" s="37">
        <v>3522.8</v>
      </c>
      <c r="K34" s="28">
        <v>3483.7</v>
      </c>
      <c r="L34" s="28">
        <v>3433.45</v>
      </c>
      <c r="M34" s="28">
        <v>7.0280500000000004</v>
      </c>
      <c r="N34" s="1"/>
      <c r="O34" s="1"/>
    </row>
    <row r="35" spans="1:15" ht="12.75" customHeight="1">
      <c r="A35" s="53">
        <v>26</v>
      </c>
      <c r="B35" s="28" t="s">
        <v>302</v>
      </c>
      <c r="C35" s="28">
        <v>2594.15</v>
      </c>
      <c r="D35" s="37">
        <v>2576.2833333333333</v>
      </c>
      <c r="E35" s="37">
        <v>2497.7666666666664</v>
      </c>
      <c r="F35" s="37">
        <v>2401.3833333333332</v>
      </c>
      <c r="G35" s="37">
        <v>2322.8666666666663</v>
      </c>
      <c r="H35" s="37">
        <v>2672.6666666666665</v>
      </c>
      <c r="I35" s="37">
        <v>2751.1833333333338</v>
      </c>
      <c r="J35" s="37">
        <v>2847.5666666666666</v>
      </c>
      <c r="K35" s="28">
        <v>2654.8</v>
      </c>
      <c r="L35" s="28">
        <v>2479.9</v>
      </c>
      <c r="M35" s="28">
        <v>17.22541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542.29999999999995</v>
      </c>
      <c r="D36" s="37">
        <v>545.06666666666661</v>
      </c>
      <c r="E36" s="37">
        <v>538.23333333333323</v>
      </c>
      <c r="F36" s="37">
        <v>534.16666666666663</v>
      </c>
      <c r="G36" s="37">
        <v>527.33333333333326</v>
      </c>
      <c r="H36" s="37">
        <v>549.13333333333321</v>
      </c>
      <c r="I36" s="37">
        <v>555.9666666666667</v>
      </c>
      <c r="J36" s="37">
        <v>560.03333333333319</v>
      </c>
      <c r="K36" s="28">
        <v>551.9</v>
      </c>
      <c r="L36" s="28">
        <v>541</v>
      </c>
      <c r="M36" s="28">
        <v>10.779780000000001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4386.1000000000004</v>
      </c>
      <c r="D37" s="37">
        <v>4401.55</v>
      </c>
      <c r="E37" s="37">
        <v>4354.55</v>
      </c>
      <c r="F37" s="37">
        <v>4323</v>
      </c>
      <c r="G37" s="37">
        <v>4276</v>
      </c>
      <c r="H37" s="37">
        <v>4433.1000000000004</v>
      </c>
      <c r="I37" s="37">
        <v>4480.1000000000004</v>
      </c>
      <c r="J37" s="37">
        <v>4511.6500000000005</v>
      </c>
      <c r="K37" s="28">
        <v>4448.55</v>
      </c>
      <c r="L37" s="28">
        <v>4370</v>
      </c>
      <c r="M37" s="28">
        <v>2.1059600000000001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784.85</v>
      </c>
      <c r="D38" s="37">
        <v>784.26666666666677</v>
      </c>
      <c r="E38" s="37">
        <v>780.58333333333348</v>
      </c>
      <c r="F38" s="37">
        <v>776.31666666666672</v>
      </c>
      <c r="G38" s="37">
        <v>772.63333333333344</v>
      </c>
      <c r="H38" s="37">
        <v>788.53333333333353</v>
      </c>
      <c r="I38" s="37">
        <v>792.2166666666667</v>
      </c>
      <c r="J38" s="37">
        <v>796.48333333333358</v>
      </c>
      <c r="K38" s="28">
        <v>787.95</v>
      </c>
      <c r="L38" s="28">
        <v>780</v>
      </c>
      <c r="M38" s="28">
        <v>87.32302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3848.6</v>
      </c>
      <c r="D39" s="37">
        <v>3854.5333333333333</v>
      </c>
      <c r="E39" s="37">
        <v>3829.0666666666666</v>
      </c>
      <c r="F39" s="37">
        <v>3809.5333333333333</v>
      </c>
      <c r="G39" s="37">
        <v>3784.0666666666666</v>
      </c>
      <c r="H39" s="37">
        <v>3874.0666666666666</v>
      </c>
      <c r="I39" s="37">
        <v>3899.5333333333328</v>
      </c>
      <c r="J39" s="37">
        <v>3919.0666666666666</v>
      </c>
      <c r="K39" s="28">
        <v>3880</v>
      </c>
      <c r="L39" s="28">
        <v>3835</v>
      </c>
      <c r="M39" s="28">
        <v>4.8561300000000003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7180.9</v>
      </c>
      <c r="D40" s="37">
        <v>7223.3</v>
      </c>
      <c r="E40" s="37">
        <v>7122.6</v>
      </c>
      <c r="F40" s="37">
        <v>7064.3</v>
      </c>
      <c r="G40" s="37">
        <v>6963.6</v>
      </c>
      <c r="H40" s="37">
        <v>7281.6</v>
      </c>
      <c r="I40" s="37">
        <v>7382.2999999999993</v>
      </c>
      <c r="J40" s="37">
        <v>7440.6</v>
      </c>
      <c r="K40" s="28">
        <v>7324</v>
      </c>
      <c r="L40" s="28">
        <v>7165</v>
      </c>
      <c r="M40" s="28">
        <v>6.4960699999999996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17205.650000000001</v>
      </c>
      <c r="D41" s="37">
        <v>17314.899999999998</v>
      </c>
      <c r="E41" s="37">
        <v>17044.799999999996</v>
      </c>
      <c r="F41" s="37">
        <v>16883.949999999997</v>
      </c>
      <c r="G41" s="37">
        <v>16613.849999999995</v>
      </c>
      <c r="H41" s="37">
        <v>17475.749999999996</v>
      </c>
      <c r="I41" s="37">
        <v>17745.849999999995</v>
      </c>
      <c r="J41" s="37">
        <v>17906.699999999997</v>
      </c>
      <c r="K41" s="28">
        <v>17585</v>
      </c>
      <c r="L41" s="28">
        <v>17154.05</v>
      </c>
      <c r="M41" s="28">
        <v>3.9573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6660.65</v>
      </c>
      <c r="D42" s="37">
        <v>6671.9333333333334</v>
      </c>
      <c r="E42" s="37">
        <v>6514.8666666666668</v>
      </c>
      <c r="F42" s="37">
        <v>6369.083333333333</v>
      </c>
      <c r="G42" s="37">
        <v>6212.0166666666664</v>
      </c>
      <c r="H42" s="37">
        <v>6817.7166666666672</v>
      </c>
      <c r="I42" s="37">
        <v>6974.7833333333347</v>
      </c>
      <c r="J42" s="37">
        <v>7120.5666666666675</v>
      </c>
      <c r="K42" s="28">
        <v>6829</v>
      </c>
      <c r="L42" s="28">
        <v>6526.15</v>
      </c>
      <c r="M42" s="28">
        <v>5.5665100000000001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1989.8</v>
      </c>
      <c r="D43" s="37">
        <v>1994.9666666666665</v>
      </c>
      <c r="E43" s="37">
        <v>1979.9333333333329</v>
      </c>
      <c r="F43" s="37">
        <v>1970.0666666666664</v>
      </c>
      <c r="G43" s="37">
        <v>1955.0333333333328</v>
      </c>
      <c r="H43" s="37">
        <v>2004.833333333333</v>
      </c>
      <c r="I43" s="37">
        <v>2019.8666666666663</v>
      </c>
      <c r="J43" s="37">
        <v>2029.7333333333331</v>
      </c>
      <c r="K43" s="28">
        <v>2010</v>
      </c>
      <c r="L43" s="28">
        <v>1985.1</v>
      </c>
      <c r="M43" s="28">
        <v>2.76451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293.5</v>
      </c>
      <c r="D44" s="37">
        <v>294.18333333333334</v>
      </c>
      <c r="E44" s="37">
        <v>291.16666666666669</v>
      </c>
      <c r="F44" s="37">
        <v>288.83333333333337</v>
      </c>
      <c r="G44" s="37">
        <v>285.81666666666672</v>
      </c>
      <c r="H44" s="37">
        <v>296.51666666666665</v>
      </c>
      <c r="I44" s="37">
        <v>299.5333333333333</v>
      </c>
      <c r="J44" s="37">
        <v>301.86666666666662</v>
      </c>
      <c r="K44" s="28">
        <v>297.2</v>
      </c>
      <c r="L44" s="28">
        <v>291.85000000000002</v>
      </c>
      <c r="M44" s="28">
        <v>84.137180000000001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138.05000000000001</v>
      </c>
      <c r="D45" s="37">
        <v>139.13333333333333</v>
      </c>
      <c r="E45" s="37">
        <v>136.56666666666666</v>
      </c>
      <c r="F45" s="37">
        <v>135.08333333333334</v>
      </c>
      <c r="G45" s="37">
        <v>132.51666666666668</v>
      </c>
      <c r="H45" s="37">
        <v>140.61666666666665</v>
      </c>
      <c r="I45" s="37">
        <v>143.18333333333331</v>
      </c>
      <c r="J45" s="37">
        <v>144.66666666666663</v>
      </c>
      <c r="K45" s="28">
        <v>141.69999999999999</v>
      </c>
      <c r="L45" s="28">
        <v>137.65</v>
      </c>
      <c r="M45" s="28">
        <v>277.75277999999997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52.05</v>
      </c>
      <c r="D46" s="37">
        <v>52.383333333333326</v>
      </c>
      <c r="E46" s="37">
        <v>51.366666666666653</v>
      </c>
      <c r="F46" s="37">
        <v>50.68333333333333</v>
      </c>
      <c r="G46" s="37">
        <v>49.666666666666657</v>
      </c>
      <c r="H46" s="37">
        <v>53.066666666666649</v>
      </c>
      <c r="I46" s="37">
        <v>54.083333333333329</v>
      </c>
      <c r="J46" s="37">
        <v>54.766666666666644</v>
      </c>
      <c r="K46" s="28">
        <v>53.4</v>
      </c>
      <c r="L46" s="28">
        <v>51.7</v>
      </c>
      <c r="M46" s="28">
        <v>46.808889999999998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1899.2</v>
      </c>
      <c r="D47" s="37">
        <v>1909.7833333333335</v>
      </c>
      <c r="E47" s="37">
        <v>1880.866666666667</v>
      </c>
      <c r="F47" s="37">
        <v>1862.5333333333335</v>
      </c>
      <c r="G47" s="37">
        <v>1833.616666666667</v>
      </c>
      <c r="H47" s="37">
        <v>1928.116666666667</v>
      </c>
      <c r="I47" s="37">
        <v>1957.0333333333335</v>
      </c>
      <c r="J47" s="37">
        <v>1975.366666666667</v>
      </c>
      <c r="K47" s="28">
        <v>1938.7</v>
      </c>
      <c r="L47" s="28">
        <v>1891.45</v>
      </c>
      <c r="M47" s="28">
        <v>1.6680600000000001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664</v>
      </c>
      <c r="D48" s="37">
        <v>666.33333333333337</v>
      </c>
      <c r="E48" s="37">
        <v>657.66666666666674</v>
      </c>
      <c r="F48" s="37">
        <v>651.33333333333337</v>
      </c>
      <c r="G48" s="37">
        <v>642.66666666666674</v>
      </c>
      <c r="H48" s="37">
        <v>672.66666666666674</v>
      </c>
      <c r="I48" s="37">
        <v>681.33333333333348</v>
      </c>
      <c r="J48" s="37">
        <v>687.66666666666674</v>
      </c>
      <c r="K48" s="28">
        <v>675</v>
      </c>
      <c r="L48" s="28">
        <v>660</v>
      </c>
      <c r="M48" s="28">
        <v>8.34877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328.15</v>
      </c>
      <c r="D49" s="37">
        <v>329.55</v>
      </c>
      <c r="E49" s="37">
        <v>326.3</v>
      </c>
      <c r="F49" s="37">
        <v>324.45</v>
      </c>
      <c r="G49" s="37">
        <v>321.2</v>
      </c>
      <c r="H49" s="37">
        <v>331.40000000000003</v>
      </c>
      <c r="I49" s="37">
        <v>334.65000000000003</v>
      </c>
      <c r="J49" s="37">
        <v>336.50000000000006</v>
      </c>
      <c r="K49" s="28">
        <v>332.8</v>
      </c>
      <c r="L49" s="28">
        <v>327.7</v>
      </c>
      <c r="M49" s="28">
        <v>55.778790000000001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787.65</v>
      </c>
      <c r="D50" s="37">
        <v>782.05000000000007</v>
      </c>
      <c r="E50" s="37">
        <v>771.60000000000014</v>
      </c>
      <c r="F50" s="37">
        <v>755.55000000000007</v>
      </c>
      <c r="G50" s="37">
        <v>745.10000000000014</v>
      </c>
      <c r="H50" s="37">
        <v>798.10000000000014</v>
      </c>
      <c r="I50" s="37">
        <v>808.55000000000018</v>
      </c>
      <c r="J50" s="37">
        <v>824.60000000000014</v>
      </c>
      <c r="K50" s="28">
        <v>792.5</v>
      </c>
      <c r="L50" s="28">
        <v>766</v>
      </c>
      <c r="M50" s="28">
        <v>24.06973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64.2</v>
      </c>
      <c r="D51" s="37">
        <v>64.25</v>
      </c>
      <c r="E51" s="37">
        <v>63.400000000000006</v>
      </c>
      <c r="F51" s="37">
        <v>62.600000000000009</v>
      </c>
      <c r="G51" s="37">
        <v>61.750000000000014</v>
      </c>
      <c r="H51" s="37">
        <v>65.05</v>
      </c>
      <c r="I51" s="37">
        <v>65.899999999999991</v>
      </c>
      <c r="J51" s="37">
        <v>66.699999999999989</v>
      </c>
      <c r="K51" s="28">
        <v>65.099999999999994</v>
      </c>
      <c r="L51" s="28">
        <v>63.45</v>
      </c>
      <c r="M51" s="28">
        <v>586.24534000000006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338.5</v>
      </c>
      <c r="D52" s="37">
        <v>338.7</v>
      </c>
      <c r="E52" s="37">
        <v>335.84999999999997</v>
      </c>
      <c r="F52" s="37">
        <v>333.2</v>
      </c>
      <c r="G52" s="37">
        <v>330.34999999999997</v>
      </c>
      <c r="H52" s="37">
        <v>341.34999999999997</v>
      </c>
      <c r="I52" s="37">
        <v>344.2</v>
      </c>
      <c r="J52" s="37">
        <v>346.84999999999997</v>
      </c>
      <c r="K52" s="28">
        <v>341.55</v>
      </c>
      <c r="L52" s="28">
        <v>336.05</v>
      </c>
      <c r="M52" s="28">
        <v>34.671309999999998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765.75</v>
      </c>
      <c r="D53" s="37">
        <v>767.81666666666661</v>
      </c>
      <c r="E53" s="37">
        <v>760.83333333333326</v>
      </c>
      <c r="F53" s="37">
        <v>755.91666666666663</v>
      </c>
      <c r="G53" s="37">
        <v>748.93333333333328</v>
      </c>
      <c r="H53" s="37">
        <v>772.73333333333323</v>
      </c>
      <c r="I53" s="37">
        <v>779.71666666666658</v>
      </c>
      <c r="J53" s="37">
        <v>784.63333333333321</v>
      </c>
      <c r="K53" s="28">
        <v>774.8</v>
      </c>
      <c r="L53" s="28">
        <v>762.9</v>
      </c>
      <c r="M53" s="28">
        <v>46.279049999999998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302.14999999999998</v>
      </c>
      <c r="D54" s="37">
        <v>302.38333333333333</v>
      </c>
      <c r="E54" s="37">
        <v>300.01666666666665</v>
      </c>
      <c r="F54" s="37">
        <v>297.88333333333333</v>
      </c>
      <c r="G54" s="37">
        <v>295.51666666666665</v>
      </c>
      <c r="H54" s="37">
        <v>304.51666666666665</v>
      </c>
      <c r="I54" s="37">
        <v>306.88333333333333</v>
      </c>
      <c r="J54" s="37">
        <v>309.01666666666665</v>
      </c>
      <c r="K54" s="28">
        <v>304.75</v>
      </c>
      <c r="L54" s="28">
        <v>300.25</v>
      </c>
      <c r="M54" s="28">
        <v>11.164249999999999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17181.5</v>
      </c>
      <c r="D55" s="37">
        <v>17256.816666666666</v>
      </c>
      <c r="E55" s="37">
        <v>17064.683333333331</v>
      </c>
      <c r="F55" s="37">
        <v>16947.866666666665</v>
      </c>
      <c r="G55" s="37">
        <v>16755.73333333333</v>
      </c>
      <c r="H55" s="37">
        <v>17373.633333333331</v>
      </c>
      <c r="I55" s="37">
        <v>17565.766666666663</v>
      </c>
      <c r="J55" s="37">
        <v>17682.583333333332</v>
      </c>
      <c r="K55" s="28">
        <v>17448.95</v>
      </c>
      <c r="L55" s="28">
        <v>17140</v>
      </c>
      <c r="M55" s="28">
        <v>0.35222999999999999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3649.5</v>
      </c>
      <c r="D56" s="37">
        <v>3663.7833333333333</v>
      </c>
      <c r="E56" s="37">
        <v>3627.5666666666666</v>
      </c>
      <c r="F56" s="37">
        <v>3605.6333333333332</v>
      </c>
      <c r="G56" s="37">
        <v>3569.4166666666665</v>
      </c>
      <c r="H56" s="37">
        <v>3685.7166666666667</v>
      </c>
      <c r="I56" s="37">
        <v>3721.9333333333329</v>
      </c>
      <c r="J56" s="37">
        <v>3743.8666666666668</v>
      </c>
      <c r="K56" s="28">
        <v>3700</v>
      </c>
      <c r="L56" s="28">
        <v>3641.85</v>
      </c>
      <c r="M56" s="28">
        <v>1.34487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243.55</v>
      </c>
      <c r="D57" s="37">
        <v>245.43333333333331</v>
      </c>
      <c r="E57" s="37">
        <v>241.16666666666663</v>
      </c>
      <c r="F57" s="37">
        <v>238.78333333333333</v>
      </c>
      <c r="G57" s="37">
        <v>234.51666666666665</v>
      </c>
      <c r="H57" s="37">
        <v>247.81666666666661</v>
      </c>
      <c r="I57" s="37">
        <v>252.08333333333331</v>
      </c>
      <c r="J57" s="37">
        <v>254.46666666666658</v>
      </c>
      <c r="K57" s="28">
        <v>249.7</v>
      </c>
      <c r="L57" s="28">
        <v>243.05</v>
      </c>
      <c r="M57" s="28">
        <v>113.97817000000001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790.75</v>
      </c>
      <c r="D58" s="37">
        <v>795.25</v>
      </c>
      <c r="E58" s="37">
        <v>782.55</v>
      </c>
      <c r="F58" s="37">
        <v>774.34999999999991</v>
      </c>
      <c r="G58" s="37">
        <v>761.64999999999986</v>
      </c>
      <c r="H58" s="37">
        <v>803.45</v>
      </c>
      <c r="I58" s="37">
        <v>816.15000000000009</v>
      </c>
      <c r="J58" s="37">
        <v>824.35000000000014</v>
      </c>
      <c r="K58" s="28">
        <v>807.95</v>
      </c>
      <c r="L58" s="28">
        <v>787.05</v>
      </c>
      <c r="M58" s="28">
        <v>5.0771899999999999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1058.3</v>
      </c>
      <c r="D59" s="37">
        <v>1059.75</v>
      </c>
      <c r="E59" s="37">
        <v>1053.55</v>
      </c>
      <c r="F59" s="37">
        <v>1048.8</v>
      </c>
      <c r="G59" s="37">
        <v>1042.5999999999999</v>
      </c>
      <c r="H59" s="37">
        <v>1064.5</v>
      </c>
      <c r="I59" s="37">
        <v>1070.6999999999998</v>
      </c>
      <c r="J59" s="37">
        <v>1075.45</v>
      </c>
      <c r="K59" s="28">
        <v>1065.95</v>
      </c>
      <c r="L59" s="28">
        <v>1055</v>
      </c>
      <c r="M59" s="28">
        <v>10.92235</v>
      </c>
      <c r="N59" s="1"/>
      <c r="O59" s="1"/>
    </row>
    <row r="60" spans="1:15" ht="12.75" customHeight="1">
      <c r="A60" s="53">
        <v>51</v>
      </c>
      <c r="B60" s="28" t="s">
        <v>830</v>
      </c>
      <c r="C60" s="28">
        <v>1920.1</v>
      </c>
      <c r="D60" s="37">
        <v>1912.6166666666668</v>
      </c>
      <c r="E60" s="37">
        <v>1890.2333333333336</v>
      </c>
      <c r="F60" s="37">
        <v>1860.3666666666668</v>
      </c>
      <c r="G60" s="37">
        <v>1837.9833333333336</v>
      </c>
      <c r="H60" s="37">
        <v>1942.4833333333336</v>
      </c>
      <c r="I60" s="37">
        <v>1964.8666666666668</v>
      </c>
      <c r="J60" s="37">
        <v>1994.7333333333336</v>
      </c>
      <c r="K60" s="28">
        <v>1935</v>
      </c>
      <c r="L60" s="28">
        <v>1882.75</v>
      </c>
      <c r="M60" s="28">
        <v>2.57707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237.6</v>
      </c>
      <c r="D61" s="37">
        <v>236.31666666666669</v>
      </c>
      <c r="E61" s="37">
        <v>234.63333333333338</v>
      </c>
      <c r="F61" s="37">
        <v>231.66666666666669</v>
      </c>
      <c r="G61" s="37">
        <v>229.98333333333338</v>
      </c>
      <c r="H61" s="37">
        <v>239.28333333333339</v>
      </c>
      <c r="I61" s="37">
        <v>240.96666666666673</v>
      </c>
      <c r="J61" s="37">
        <v>243.93333333333339</v>
      </c>
      <c r="K61" s="28">
        <v>238</v>
      </c>
      <c r="L61" s="28">
        <v>233.35</v>
      </c>
      <c r="M61" s="28">
        <v>84.362799999999993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3567.95</v>
      </c>
      <c r="D62" s="37">
        <v>3551.4333333333329</v>
      </c>
      <c r="E62" s="37">
        <v>3507.8666666666659</v>
      </c>
      <c r="F62" s="37">
        <v>3447.7833333333328</v>
      </c>
      <c r="G62" s="37">
        <v>3404.2166666666658</v>
      </c>
      <c r="H62" s="37">
        <v>3611.516666666666</v>
      </c>
      <c r="I62" s="37">
        <v>3655.0833333333326</v>
      </c>
      <c r="J62" s="37">
        <v>3715.1666666666661</v>
      </c>
      <c r="K62" s="28">
        <v>3595</v>
      </c>
      <c r="L62" s="28">
        <v>3491.35</v>
      </c>
      <c r="M62" s="28">
        <v>3.1699799999999998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1634.85</v>
      </c>
      <c r="D63" s="37">
        <v>1641.2833333333335</v>
      </c>
      <c r="E63" s="37">
        <v>1623.5666666666671</v>
      </c>
      <c r="F63" s="37">
        <v>1612.2833333333335</v>
      </c>
      <c r="G63" s="37">
        <v>1594.5666666666671</v>
      </c>
      <c r="H63" s="37">
        <v>1652.5666666666671</v>
      </c>
      <c r="I63" s="37">
        <v>1670.2833333333338</v>
      </c>
      <c r="J63" s="37">
        <v>1681.5666666666671</v>
      </c>
      <c r="K63" s="28">
        <v>1659</v>
      </c>
      <c r="L63" s="28">
        <v>1630</v>
      </c>
      <c r="M63" s="28">
        <v>1.77891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752.7</v>
      </c>
      <c r="D64" s="37">
        <v>750.25</v>
      </c>
      <c r="E64" s="37">
        <v>728.5</v>
      </c>
      <c r="F64" s="37">
        <v>704.3</v>
      </c>
      <c r="G64" s="37">
        <v>682.55</v>
      </c>
      <c r="H64" s="37">
        <v>774.45</v>
      </c>
      <c r="I64" s="37">
        <v>796.2</v>
      </c>
      <c r="J64" s="37">
        <v>820.40000000000009</v>
      </c>
      <c r="K64" s="28">
        <v>772</v>
      </c>
      <c r="L64" s="28">
        <v>726.05</v>
      </c>
      <c r="M64" s="28">
        <v>64.162369999999996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1043.8</v>
      </c>
      <c r="D65" s="37">
        <v>1045.7499999999998</v>
      </c>
      <c r="E65" s="37">
        <v>1035.8999999999996</v>
      </c>
      <c r="F65" s="37">
        <v>1027.9999999999998</v>
      </c>
      <c r="G65" s="37">
        <v>1018.1499999999996</v>
      </c>
      <c r="H65" s="37">
        <v>1053.6499999999996</v>
      </c>
      <c r="I65" s="37">
        <v>1063.4999999999995</v>
      </c>
      <c r="J65" s="37">
        <v>1071.3999999999996</v>
      </c>
      <c r="K65" s="28">
        <v>1055.5999999999999</v>
      </c>
      <c r="L65" s="28">
        <v>1037.8499999999999</v>
      </c>
      <c r="M65" s="28">
        <v>3.2063000000000001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417.15</v>
      </c>
      <c r="D66" s="37">
        <v>417.43333333333334</v>
      </c>
      <c r="E66" s="37">
        <v>413.11666666666667</v>
      </c>
      <c r="F66" s="37">
        <v>409.08333333333331</v>
      </c>
      <c r="G66" s="37">
        <v>404.76666666666665</v>
      </c>
      <c r="H66" s="37">
        <v>421.4666666666667</v>
      </c>
      <c r="I66" s="37">
        <v>425.78333333333342</v>
      </c>
      <c r="J66" s="37">
        <v>429.81666666666672</v>
      </c>
      <c r="K66" s="28">
        <v>421.75</v>
      </c>
      <c r="L66" s="28">
        <v>413.4</v>
      </c>
      <c r="M66" s="28">
        <v>11.792680000000001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1219.9000000000001</v>
      </c>
      <c r="D67" s="37">
        <v>1225.6500000000001</v>
      </c>
      <c r="E67" s="37">
        <v>1203.8500000000001</v>
      </c>
      <c r="F67" s="37">
        <v>1187.8</v>
      </c>
      <c r="G67" s="37">
        <v>1166</v>
      </c>
      <c r="H67" s="37">
        <v>1241.7000000000003</v>
      </c>
      <c r="I67" s="37">
        <v>1263.5000000000005</v>
      </c>
      <c r="J67" s="37">
        <v>1279.5500000000004</v>
      </c>
      <c r="K67" s="28">
        <v>1247.45</v>
      </c>
      <c r="L67" s="28">
        <v>1209.5999999999999</v>
      </c>
      <c r="M67" s="28">
        <v>3.7661699999999998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396.9</v>
      </c>
      <c r="D68" s="37">
        <v>397.7833333333333</v>
      </c>
      <c r="E68" s="37">
        <v>392.11666666666662</v>
      </c>
      <c r="F68" s="37">
        <v>387.33333333333331</v>
      </c>
      <c r="G68" s="37">
        <v>381.66666666666663</v>
      </c>
      <c r="H68" s="37">
        <v>402.56666666666661</v>
      </c>
      <c r="I68" s="37">
        <v>408.23333333333335</v>
      </c>
      <c r="J68" s="37">
        <v>413.01666666666659</v>
      </c>
      <c r="K68" s="28">
        <v>403.45</v>
      </c>
      <c r="L68" s="28">
        <v>393</v>
      </c>
      <c r="M68" s="28">
        <v>55.363329999999998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574.9</v>
      </c>
      <c r="D69" s="37">
        <v>574.08333333333337</v>
      </c>
      <c r="E69" s="37">
        <v>570.31666666666672</v>
      </c>
      <c r="F69" s="37">
        <v>565.73333333333335</v>
      </c>
      <c r="G69" s="37">
        <v>561.9666666666667</v>
      </c>
      <c r="H69" s="37">
        <v>578.66666666666674</v>
      </c>
      <c r="I69" s="37">
        <v>582.43333333333339</v>
      </c>
      <c r="J69" s="37">
        <v>587.01666666666677</v>
      </c>
      <c r="K69" s="28">
        <v>577.85</v>
      </c>
      <c r="L69" s="28">
        <v>569.5</v>
      </c>
      <c r="M69" s="28">
        <v>9.6557600000000008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1660.25</v>
      </c>
      <c r="D70" s="37">
        <v>1678.2666666666664</v>
      </c>
      <c r="E70" s="37">
        <v>1633.0833333333328</v>
      </c>
      <c r="F70" s="37">
        <v>1605.9166666666663</v>
      </c>
      <c r="G70" s="37">
        <v>1560.7333333333327</v>
      </c>
      <c r="H70" s="37">
        <v>1705.4333333333329</v>
      </c>
      <c r="I70" s="37">
        <v>1750.6166666666663</v>
      </c>
      <c r="J70" s="37">
        <v>1777.7833333333331</v>
      </c>
      <c r="K70" s="28">
        <v>1723.45</v>
      </c>
      <c r="L70" s="28">
        <v>1651.1</v>
      </c>
      <c r="M70" s="28">
        <v>6.2503299999999999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2044.75</v>
      </c>
      <c r="D71" s="37">
        <v>2045.5666666666666</v>
      </c>
      <c r="E71" s="37">
        <v>2031.1333333333332</v>
      </c>
      <c r="F71" s="37">
        <v>2017.5166666666667</v>
      </c>
      <c r="G71" s="37">
        <v>2003.0833333333333</v>
      </c>
      <c r="H71" s="37">
        <v>2059.1833333333334</v>
      </c>
      <c r="I71" s="37">
        <v>2073.6166666666668</v>
      </c>
      <c r="J71" s="37">
        <v>2087.2333333333331</v>
      </c>
      <c r="K71" s="28">
        <v>2060</v>
      </c>
      <c r="L71" s="28">
        <v>2031.95</v>
      </c>
      <c r="M71" s="28">
        <v>5.0828600000000002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3603</v>
      </c>
      <c r="D72" s="37">
        <v>3597.9333333333329</v>
      </c>
      <c r="E72" s="37">
        <v>3576.0666666666657</v>
      </c>
      <c r="F72" s="37">
        <v>3549.1333333333328</v>
      </c>
      <c r="G72" s="37">
        <v>3527.2666666666655</v>
      </c>
      <c r="H72" s="37">
        <v>3624.8666666666659</v>
      </c>
      <c r="I72" s="37">
        <v>3646.7333333333336</v>
      </c>
      <c r="J72" s="37">
        <v>3673.6666666666661</v>
      </c>
      <c r="K72" s="28">
        <v>3619.8</v>
      </c>
      <c r="L72" s="28">
        <v>3571</v>
      </c>
      <c r="M72" s="28">
        <v>2.92875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4540.05</v>
      </c>
      <c r="D73" s="37">
        <v>4506.3499999999995</v>
      </c>
      <c r="E73" s="37">
        <v>4453.6999999999989</v>
      </c>
      <c r="F73" s="37">
        <v>4367.3499999999995</v>
      </c>
      <c r="G73" s="37">
        <v>4314.6999999999989</v>
      </c>
      <c r="H73" s="37">
        <v>4592.6999999999989</v>
      </c>
      <c r="I73" s="37">
        <v>4645.3499999999985</v>
      </c>
      <c r="J73" s="37">
        <v>4731.6999999999989</v>
      </c>
      <c r="K73" s="28">
        <v>4559</v>
      </c>
      <c r="L73" s="28">
        <v>4420</v>
      </c>
      <c r="M73" s="28">
        <v>8.2288700000000006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2532.0500000000002</v>
      </c>
      <c r="D74" s="37">
        <v>2557.65</v>
      </c>
      <c r="E74" s="37">
        <v>2490.3000000000002</v>
      </c>
      <c r="F74" s="37">
        <v>2448.5500000000002</v>
      </c>
      <c r="G74" s="37">
        <v>2381.2000000000003</v>
      </c>
      <c r="H74" s="37">
        <v>2599.4</v>
      </c>
      <c r="I74" s="37">
        <v>2666.7499999999995</v>
      </c>
      <c r="J74" s="37">
        <v>2708.5</v>
      </c>
      <c r="K74" s="28">
        <v>2625</v>
      </c>
      <c r="L74" s="28">
        <v>2515.9</v>
      </c>
      <c r="M74" s="28">
        <v>4.1150599999999997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4255.1000000000004</v>
      </c>
      <c r="D75" s="37">
        <v>4273.55</v>
      </c>
      <c r="E75" s="37">
        <v>4227.6000000000004</v>
      </c>
      <c r="F75" s="37">
        <v>4200.1000000000004</v>
      </c>
      <c r="G75" s="37">
        <v>4154.1500000000005</v>
      </c>
      <c r="H75" s="37">
        <v>4301.05</v>
      </c>
      <c r="I75" s="37">
        <v>4346.9999999999991</v>
      </c>
      <c r="J75" s="37">
        <v>4374.5</v>
      </c>
      <c r="K75" s="28">
        <v>4319.5</v>
      </c>
      <c r="L75" s="28">
        <v>4246.05</v>
      </c>
      <c r="M75" s="28">
        <v>3.1412599999999999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3473.15</v>
      </c>
      <c r="D76" s="37">
        <v>3461.0666666666671</v>
      </c>
      <c r="E76" s="37">
        <v>3439.1333333333341</v>
      </c>
      <c r="F76" s="37">
        <v>3405.1166666666672</v>
      </c>
      <c r="G76" s="37">
        <v>3383.1833333333343</v>
      </c>
      <c r="H76" s="37">
        <v>3495.0833333333339</v>
      </c>
      <c r="I76" s="37">
        <v>3517.0166666666673</v>
      </c>
      <c r="J76" s="37">
        <v>3551.0333333333338</v>
      </c>
      <c r="K76" s="28">
        <v>3483</v>
      </c>
      <c r="L76" s="28">
        <v>3427.05</v>
      </c>
      <c r="M76" s="28">
        <v>5.6737000000000002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503.8</v>
      </c>
      <c r="D77" s="37">
        <v>504.59999999999997</v>
      </c>
      <c r="E77" s="37">
        <v>498.19999999999993</v>
      </c>
      <c r="F77" s="37">
        <v>492.59999999999997</v>
      </c>
      <c r="G77" s="37">
        <v>486.19999999999993</v>
      </c>
      <c r="H77" s="37">
        <v>510.19999999999993</v>
      </c>
      <c r="I77" s="37">
        <v>516.59999999999991</v>
      </c>
      <c r="J77" s="37">
        <v>522.19999999999993</v>
      </c>
      <c r="K77" s="28">
        <v>511</v>
      </c>
      <c r="L77" s="28">
        <v>499</v>
      </c>
      <c r="M77" s="28">
        <v>1.4878100000000001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1983.8</v>
      </c>
      <c r="D78" s="37">
        <v>1993.05</v>
      </c>
      <c r="E78" s="37">
        <v>1969.1999999999998</v>
      </c>
      <c r="F78" s="37">
        <v>1954.6</v>
      </c>
      <c r="G78" s="37">
        <v>1930.7499999999998</v>
      </c>
      <c r="H78" s="37">
        <v>2007.6499999999999</v>
      </c>
      <c r="I78" s="37">
        <v>2031.4999999999998</v>
      </c>
      <c r="J78" s="37">
        <v>2046.1</v>
      </c>
      <c r="K78" s="28">
        <v>2016.9</v>
      </c>
      <c r="L78" s="28">
        <v>1978.45</v>
      </c>
      <c r="M78" s="28">
        <v>2.4324599999999998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171.2</v>
      </c>
      <c r="D79" s="37">
        <v>171.54999999999998</v>
      </c>
      <c r="E79" s="37">
        <v>169.54999999999995</v>
      </c>
      <c r="F79" s="37">
        <v>167.89999999999998</v>
      </c>
      <c r="G79" s="37">
        <v>165.89999999999995</v>
      </c>
      <c r="H79" s="37">
        <v>173.19999999999996</v>
      </c>
      <c r="I79" s="37">
        <v>175.20000000000002</v>
      </c>
      <c r="J79" s="37">
        <v>176.84999999999997</v>
      </c>
      <c r="K79" s="28">
        <v>173.55</v>
      </c>
      <c r="L79" s="28">
        <v>169.9</v>
      </c>
      <c r="M79" s="28">
        <v>38.780810000000002</v>
      </c>
      <c r="N79" s="1"/>
      <c r="O79" s="1"/>
    </row>
    <row r="80" spans="1:15" ht="12.75" customHeight="1">
      <c r="A80" s="53">
        <v>71</v>
      </c>
      <c r="B80" s="28" t="s">
        <v>831</v>
      </c>
      <c r="C80" s="28">
        <v>1347.75</v>
      </c>
      <c r="D80" s="37">
        <v>1346.3666666666666</v>
      </c>
      <c r="E80" s="37">
        <v>1331.3833333333332</v>
      </c>
      <c r="F80" s="37">
        <v>1315.0166666666667</v>
      </c>
      <c r="G80" s="37">
        <v>1300.0333333333333</v>
      </c>
      <c r="H80" s="37">
        <v>1362.7333333333331</v>
      </c>
      <c r="I80" s="37">
        <v>1377.7166666666662</v>
      </c>
      <c r="J80" s="37">
        <v>1394.083333333333</v>
      </c>
      <c r="K80" s="28">
        <v>1361.35</v>
      </c>
      <c r="L80" s="28">
        <v>1330</v>
      </c>
      <c r="M80" s="28">
        <v>2.63985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119.55</v>
      </c>
      <c r="D81" s="37">
        <v>120.08333333333333</v>
      </c>
      <c r="E81" s="37">
        <v>117.46666666666665</v>
      </c>
      <c r="F81" s="37">
        <v>115.38333333333333</v>
      </c>
      <c r="G81" s="37">
        <v>112.76666666666665</v>
      </c>
      <c r="H81" s="37">
        <v>122.16666666666666</v>
      </c>
      <c r="I81" s="37">
        <v>124.78333333333333</v>
      </c>
      <c r="J81" s="37">
        <v>126.86666666666666</v>
      </c>
      <c r="K81" s="28">
        <v>122.7</v>
      </c>
      <c r="L81" s="28">
        <v>118</v>
      </c>
      <c r="M81" s="28">
        <v>240.51083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288.14999999999998</v>
      </c>
      <c r="D82" s="37">
        <v>288.81666666666666</v>
      </c>
      <c r="E82" s="37">
        <v>285.63333333333333</v>
      </c>
      <c r="F82" s="37">
        <v>283.11666666666667</v>
      </c>
      <c r="G82" s="37">
        <v>279.93333333333334</v>
      </c>
      <c r="H82" s="37">
        <v>291.33333333333331</v>
      </c>
      <c r="I82" s="37">
        <v>294.51666666666659</v>
      </c>
      <c r="J82" s="37">
        <v>297.0333333333333</v>
      </c>
      <c r="K82" s="28">
        <v>292</v>
      </c>
      <c r="L82" s="28">
        <v>286.3</v>
      </c>
      <c r="M82" s="28">
        <v>4.4839799999999999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92.4</v>
      </c>
      <c r="D83" s="37">
        <v>92.516666666666666</v>
      </c>
      <c r="E83" s="37">
        <v>92.083333333333329</v>
      </c>
      <c r="F83" s="37">
        <v>91.766666666666666</v>
      </c>
      <c r="G83" s="37">
        <v>91.333333333333329</v>
      </c>
      <c r="H83" s="37">
        <v>92.833333333333329</v>
      </c>
      <c r="I83" s="37">
        <v>93.266666666666666</v>
      </c>
      <c r="J83" s="37">
        <v>93.583333333333329</v>
      </c>
      <c r="K83" s="28">
        <v>92.95</v>
      </c>
      <c r="L83" s="28">
        <v>92.2</v>
      </c>
      <c r="M83" s="28">
        <v>55.972279999999998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2390.75</v>
      </c>
      <c r="D84" s="37">
        <v>2410.25</v>
      </c>
      <c r="E84" s="37">
        <v>2360.5</v>
      </c>
      <c r="F84" s="37">
        <v>2330.25</v>
      </c>
      <c r="G84" s="37">
        <v>2280.5</v>
      </c>
      <c r="H84" s="37">
        <v>2440.5</v>
      </c>
      <c r="I84" s="37">
        <v>2490.25</v>
      </c>
      <c r="J84" s="37">
        <v>2520.5</v>
      </c>
      <c r="K84" s="28">
        <v>2460</v>
      </c>
      <c r="L84" s="28">
        <v>2380</v>
      </c>
      <c r="M84" s="28">
        <v>1.6183000000000001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388.95</v>
      </c>
      <c r="D85" s="37">
        <v>388.11666666666662</v>
      </c>
      <c r="E85" s="37">
        <v>384.23333333333323</v>
      </c>
      <c r="F85" s="37">
        <v>379.51666666666659</v>
      </c>
      <c r="G85" s="37">
        <v>375.63333333333321</v>
      </c>
      <c r="H85" s="37">
        <v>392.83333333333326</v>
      </c>
      <c r="I85" s="37">
        <v>396.71666666666658</v>
      </c>
      <c r="J85" s="37">
        <v>401.43333333333328</v>
      </c>
      <c r="K85" s="28">
        <v>392</v>
      </c>
      <c r="L85" s="28">
        <v>383.4</v>
      </c>
      <c r="M85" s="28">
        <v>18.25029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938</v>
      </c>
      <c r="D86" s="37">
        <v>940.88333333333333</v>
      </c>
      <c r="E86" s="37">
        <v>930.76666666666665</v>
      </c>
      <c r="F86" s="37">
        <v>923.5333333333333</v>
      </c>
      <c r="G86" s="37">
        <v>913.41666666666663</v>
      </c>
      <c r="H86" s="37">
        <v>948.11666666666667</v>
      </c>
      <c r="I86" s="37">
        <v>958.23333333333323</v>
      </c>
      <c r="J86" s="37">
        <v>965.4666666666667</v>
      </c>
      <c r="K86" s="28">
        <v>951</v>
      </c>
      <c r="L86" s="28">
        <v>933.65</v>
      </c>
      <c r="M86" s="28">
        <v>6.2263200000000003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1409.5</v>
      </c>
      <c r="D87" s="37">
        <v>1405.9333333333334</v>
      </c>
      <c r="E87" s="37">
        <v>1368.9666666666667</v>
      </c>
      <c r="F87" s="37">
        <v>1328.4333333333334</v>
      </c>
      <c r="G87" s="37">
        <v>1291.4666666666667</v>
      </c>
      <c r="H87" s="37">
        <v>1446.4666666666667</v>
      </c>
      <c r="I87" s="37">
        <v>1483.4333333333334</v>
      </c>
      <c r="J87" s="37">
        <v>1523.9666666666667</v>
      </c>
      <c r="K87" s="28">
        <v>1442.9</v>
      </c>
      <c r="L87" s="28">
        <v>1365.4</v>
      </c>
      <c r="M87" s="28">
        <v>3.8361100000000001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1748.25</v>
      </c>
      <c r="D88" s="37">
        <v>1762.7666666666667</v>
      </c>
      <c r="E88" s="37">
        <v>1727.7333333333333</v>
      </c>
      <c r="F88" s="37">
        <v>1707.2166666666667</v>
      </c>
      <c r="G88" s="37">
        <v>1672.1833333333334</v>
      </c>
      <c r="H88" s="37">
        <v>1783.2833333333333</v>
      </c>
      <c r="I88" s="37">
        <v>1818.3166666666666</v>
      </c>
      <c r="J88" s="37">
        <v>1838.8333333333333</v>
      </c>
      <c r="K88" s="28">
        <v>1797.8</v>
      </c>
      <c r="L88" s="28">
        <v>1742.25</v>
      </c>
      <c r="M88" s="28">
        <v>6.9296100000000003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507.2</v>
      </c>
      <c r="D89" s="37">
        <v>505.40000000000003</v>
      </c>
      <c r="E89" s="37">
        <v>491.80000000000007</v>
      </c>
      <c r="F89" s="37">
        <v>476.40000000000003</v>
      </c>
      <c r="G89" s="37">
        <v>462.80000000000007</v>
      </c>
      <c r="H89" s="37">
        <v>520.80000000000007</v>
      </c>
      <c r="I89" s="37">
        <v>534.40000000000009</v>
      </c>
      <c r="J89" s="37">
        <v>549.80000000000007</v>
      </c>
      <c r="K89" s="28">
        <v>519</v>
      </c>
      <c r="L89" s="28">
        <v>490</v>
      </c>
      <c r="M89" s="28">
        <v>50.731369999999998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254</v>
      </c>
      <c r="D90" s="37">
        <v>251.88333333333333</v>
      </c>
      <c r="E90" s="37">
        <v>241.76666666666665</v>
      </c>
      <c r="F90" s="37">
        <v>229.53333333333333</v>
      </c>
      <c r="G90" s="37">
        <v>219.41666666666666</v>
      </c>
      <c r="H90" s="37">
        <v>264.11666666666667</v>
      </c>
      <c r="I90" s="37">
        <v>274.23333333333335</v>
      </c>
      <c r="J90" s="37">
        <v>286.46666666666664</v>
      </c>
      <c r="K90" s="28">
        <v>262</v>
      </c>
      <c r="L90" s="28">
        <v>239.65</v>
      </c>
      <c r="M90" s="28">
        <v>97.552710000000005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948.5</v>
      </c>
      <c r="D91" s="37">
        <v>945.26666666666677</v>
      </c>
      <c r="E91" s="37">
        <v>937.53333333333353</v>
      </c>
      <c r="F91" s="37">
        <v>926.56666666666672</v>
      </c>
      <c r="G91" s="37">
        <v>918.83333333333348</v>
      </c>
      <c r="H91" s="37">
        <v>956.23333333333358</v>
      </c>
      <c r="I91" s="37">
        <v>963.96666666666692</v>
      </c>
      <c r="J91" s="37">
        <v>974.93333333333362</v>
      </c>
      <c r="K91" s="28">
        <v>953</v>
      </c>
      <c r="L91" s="28">
        <v>934.3</v>
      </c>
      <c r="M91" s="28">
        <v>22.065259999999999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2015.5</v>
      </c>
      <c r="D92" s="37">
        <v>2023.3333333333333</v>
      </c>
      <c r="E92" s="37">
        <v>1998.1666666666665</v>
      </c>
      <c r="F92" s="37">
        <v>1980.8333333333333</v>
      </c>
      <c r="G92" s="37">
        <v>1955.6666666666665</v>
      </c>
      <c r="H92" s="37">
        <v>2040.6666666666665</v>
      </c>
      <c r="I92" s="37">
        <v>2065.833333333333</v>
      </c>
      <c r="J92" s="37">
        <v>2083.1666666666665</v>
      </c>
      <c r="K92" s="28">
        <v>2048.5</v>
      </c>
      <c r="L92" s="28">
        <v>2006</v>
      </c>
      <c r="M92" s="28">
        <v>1.94929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1498.6</v>
      </c>
      <c r="D93" s="37">
        <v>1500.55</v>
      </c>
      <c r="E93" s="37">
        <v>1492.1</v>
      </c>
      <c r="F93" s="37">
        <v>1485.6</v>
      </c>
      <c r="G93" s="37">
        <v>1477.1499999999999</v>
      </c>
      <c r="H93" s="37">
        <v>1507.05</v>
      </c>
      <c r="I93" s="37">
        <v>1515.5000000000002</v>
      </c>
      <c r="J93" s="37">
        <v>1522</v>
      </c>
      <c r="K93" s="28">
        <v>1509</v>
      </c>
      <c r="L93" s="28">
        <v>1494.05</v>
      </c>
      <c r="M93" s="28">
        <v>75.644440000000003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575.95000000000005</v>
      </c>
      <c r="D94" s="37">
        <v>579.94999999999993</v>
      </c>
      <c r="E94" s="37">
        <v>570.99999999999989</v>
      </c>
      <c r="F94" s="37">
        <v>566.04999999999995</v>
      </c>
      <c r="G94" s="37">
        <v>557.09999999999991</v>
      </c>
      <c r="H94" s="37">
        <v>584.89999999999986</v>
      </c>
      <c r="I94" s="37">
        <v>593.84999999999991</v>
      </c>
      <c r="J94" s="37">
        <v>598.79999999999984</v>
      </c>
      <c r="K94" s="28">
        <v>588.9</v>
      </c>
      <c r="L94" s="28">
        <v>575</v>
      </c>
      <c r="M94" s="28">
        <v>12.308070000000001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1346.1</v>
      </c>
      <c r="D95" s="37">
        <v>1346.9666666666665</v>
      </c>
      <c r="E95" s="37">
        <v>1329.4333333333329</v>
      </c>
      <c r="F95" s="37">
        <v>1312.7666666666664</v>
      </c>
      <c r="G95" s="37">
        <v>1295.2333333333329</v>
      </c>
      <c r="H95" s="37">
        <v>1363.633333333333</v>
      </c>
      <c r="I95" s="37">
        <v>1381.1666666666663</v>
      </c>
      <c r="J95" s="37">
        <v>1397.833333333333</v>
      </c>
      <c r="K95" s="28">
        <v>1364.5</v>
      </c>
      <c r="L95" s="28">
        <v>1330.3</v>
      </c>
      <c r="M95" s="28">
        <v>3.2164199999999998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2838.45</v>
      </c>
      <c r="D96" s="37">
        <v>2849.7999999999997</v>
      </c>
      <c r="E96" s="37">
        <v>2821.3499999999995</v>
      </c>
      <c r="F96" s="37">
        <v>2804.2499999999995</v>
      </c>
      <c r="G96" s="37">
        <v>2775.7999999999993</v>
      </c>
      <c r="H96" s="37">
        <v>2866.8999999999996</v>
      </c>
      <c r="I96" s="37">
        <v>2895.3499999999995</v>
      </c>
      <c r="J96" s="37">
        <v>2912.45</v>
      </c>
      <c r="K96" s="28">
        <v>2878.25</v>
      </c>
      <c r="L96" s="28">
        <v>2832.7</v>
      </c>
      <c r="M96" s="28">
        <v>5.2267200000000003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426</v>
      </c>
      <c r="D97" s="37">
        <v>426.63333333333338</v>
      </c>
      <c r="E97" s="37">
        <v>422.61666666666679</v>
      </c>
      <c r="F97" s="37">
        <v>419.23333333333341</v>
      </c>
      <c r="G97" s="37">
        <v>415.21666666666681</v>
      </c>
      <c r="H97" s="37">
        <v>430.01666666666677</v>
      </c>
      <c r="I97" s="37">
        <v>434.0333333333333</v>
      </c>
      <c r="J97" s="37">
        <v>437.41666666666674</v>
      </c>
      <c r="K97" s="28">
        <v>430.65</v>
      </c>
      <c r="L97" s="28">
        <v>423.25</v>
      </c>
      <c r="M97" s="28">
        <v>80.004360000000005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2433.85</v>
      </c>
      <c r="D98" s="37">
        <v>2442.2833333333333</v>
      </c>
      <c r="E98" s="37">
        <v>2416.5666666666666</v>
      </c>
      <c r="F98" s="37">
        <v>2399.2833333333333</v>
      </c>
      <c r="G98" s="37">
        <v>2373.5666666666666</v>
      </c>
      <c r="H98" s="37">
        <v>2459.5666666666666</v>
      </c>
      <c r="I98" s="37">
        <v>2485.2833333333328</v>
      </c>
      <c r="J98" s="37">
        <v>2502.5666666666666</v>
      </c>
      <c r="K98" s="28">
        <v>2468</v>
      </c>
      <c r="L98" s="28">
        <v>2425</v>
      </c>
      <c r="M98" s="28">
        <v>11.84558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245.85</v>
      </c>
      <c r="D99" s="37">
        <v>247.88333333333333</v>
      </c>
      <c r="E99" s="37">
        <v>243.16666666666666</v>
      </c>
      <c r="F99" s="37">
        <v>240.48333333333332</v>
      </c>
      <c r="G99" s="37">
        <v>235.76666666666665</v>
      </c>
      <c r="H99" s="37">
        <v>250.56666666666666</v>
      </c>
      <c r="I99" s="37">
        <v>255.28333333333336</v>
      </c>
      <c r="J99" s="37">
        <v>257.9666666666667</v>
      </c>
      <c r="K99" s="28">
        <v>252.6</v>
      </c>
      <c r="L99" s="28">
        <v>245.2</v>
      </c>
      <c r="M99" s="28">
        <v>14.870039999999999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2588.6999999999998</v>
      </c>
      <c r="D100" s="37">
        <v>2606.3833333333332</v>
      </c>
      <c r="E100" s="37">
        <v>2565.7666666666664</v>
      </c>
      <c r="F100" s="37">
        <v>2542.833333333333</v>
      </c>
      <c r="G100" s="37">
        <v>2502.2166666666662</v>
      </c>
      <c r="H100" s="37">
        <v>2629.3166666666666</v>
      </c>
      <c r="I100" s="37">
        <v>2669.9333333333334</v>
      </c>
      <c r="J100" s="37">
        <v>2692.8666666666668</v>
      </c>
      <c r="K100" s="28">
        <v>2647</v>
      </c>
      <c r="L100" s="28">
        <v>2583.4499999999998</v>
      </c>
      <c r="M100" s="28">
        <v>17.854430000000001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289.55</v>
      </c>
      <c r="D101" s="37">
        <v>289.91666666666669</v>
      </c>
      <c r="E101" s="37">
        <v>287.83333333333337</v>
      </c>
      <c r="F101" s="37">
        <v>286.11666666666667</v>
      </c>
      <c r="G101" s="37">
        <v>284.03333333333336</v>
      </c>
      <c r="H101" s="37">
        <v>291.63333333333338</v>
      </c>
      <c r="I101" s="37">
        <v>293.71666666666675</v>
      </c>
      <c r="J101" s="37">
        <v>295.43333333333339</v>
      </c>
      <c r="K101" s="28">
        <v>292</v>
      </c>
      <c r="L101" s="28">
        <v>288.2</v>
      </c>
      <c r="M101" s="28">
        <v>5.2701200000000004</v>
      </c>
      <c r="N101" s="1"/>
      <c r="O101" s="1"/>
    </row>
    <row r="102" spans="1:15" ht="12.75" customHeight="1">
      <c r="A102" s="53">
        <v>93</v>
      </c>
      <c r="B102" s="28" t="s">
        <v>380</v>
      </c>
      <c r="C102" s="28">
        <v>41679.800000000003</v>
      </c>
      <c r="D102" s="37">
        <v>41585.916666666664</v>
      </c>
      <c r="E102" s="37">
        <v>41243.883333333331</v>
      </c>
      <c r="F102" s="37">
        <v>40807.966666666667</v>
      </c>
      <c r="G102" s="37">
        <v>40465.933333333334</v>
      </c>
      <c r="H102" s="37">
        <v>42021.833333333328</v>
      </c>
      <c r="I102" s="37">
        <v>42363.866666666669</v>
      </c>
      <c r="J102" s="37">
        <v>42799.783333333326</v>
      </c>
      <c r="K102" s="28">
        <v>41927.949999999997</v>
      </c>
      <c r="L102" s="28">
        <v>41150</v>
      </c>
      <c r="M102" s="28">
        <v>2.3140000000000001E-2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2431.5</v>
      </c>
      <c r="D103" s="37">
        <v>2441.9500000000003</v>
      </c>
      <c r="E103" s="37">
        <v>2415.4500000000007</v>
      </c>
      <c r="F103" s="37">
        <v>2399.4000000000005</v>
      </c>
      <c r="G103" s="37">
        <v>2372.900000000001</v>
      </c>
      <c r="H103" s="37">
        <v>2458.0000000000005</v>
      </c>
      <c r="I103" s="37">
        <v>2484.4999999999995</v>
      </c>
      <c r="J103" s="37">
        <v>2500.5500000000002</v>
      </c>
      <c r="K103" s="28">
        <v>2468.4499999999998</v>
      </c>
      <c r="L103" s="28">
        <v>2425.9</v>
      </c>
      <c r="M103" s="28">
        <v>32.437750000000001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901.25</v>
      </c>
      <c r="D104" s="37">
        <v>903.63333333333333</v>
      </c>
      <c r="E104" s="37">
        <v>895.31666666666661</v>
      </c>
      <c r="F104" s="37">
        <v>889.38333333333333</v>
      </c>
      <c r="G104" s="37">
        <v>881.06666666666661</v>
      </c>
      <c r="H104" s="37">
        <v>909.56666666666661</v>
      </c>
      <c r="I104" s="37">
        <v>917.88333333333344</v>
      </c>
      <c r="J104" s="37">
        <v>923.81666666666661</v>
      </c>
      <c r="K104" s="28">
        <v>911.95</v>
      </c>
      <c r="L104" s="28">
        <v>897.7</v>
      </c>
      <c r="M104" s="28">
        <v>99.362300000000005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1221.3</v>
      </c>
      <c r="D105" s="37">
        <v>1228.2166666666665</v>
      </c>
      <c r="E105" s="37">
        <v>1203.0333333333328</v>
      </c>
      <c r="F105" s="37">
        <v>1184.7666666666664</v>
      </c>
      <c r="G105" s="37">
        <v>1159.5833333333328</v>
      </c>
      <c r="H105" s="37">
        <v>1246.4833333333329</v>
      </c>
      <c r="I105" s="37">
        <v>1271.6666666666667</v>
      </c>
      <c r="J105" s="37">
        <v>1289.9333333333329</v>
      </c>
      <c r="K105" s="28">
        <v>1253.4000000000001</v>
      </c>
      <c r="L105" s="28">
        <v>1209.95</v>
      </c>
      <c r="M105" s="28">
        <v>12.622730000000001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585.04999999999995</v>
      </c>
      <c r="D106" s="37">
        <v>588.6</v>
      </c>
      <c r="E106" s="37">
        <v>580.35</v>
      </c>
      <c r="F106" s="37">
        <v>575.65</v>
      </c>
      <c r="G106" s="37">
        <v>567.4</v>
      </c>
      <c r="H106" s="37">
        <v>593.30000000000007</v>
      </c>
      <c r="I106" s="37">
        <v>601.55000000000007</v>
      </c>
      <c r="J106" s="37">
        <v>606.25000000000011</v>
      </c>
      <c r="K106" s="28">
        <v>596.85</v>
      </c>
      <c r="L106" s="28">
        <v>583.9</v>
      </c>
      <c r="M106" s="28">
        <v>4.3266600000000004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519.1</v>
      </c>
      <c r="D107" s="37">
        <v>520.29999999999995</v>
      </c>
      <c r="E107" s="37">
        <v>512.59999999999991</v>
      </c>
      <c r="F107" s="37">
        <v>506.09999999999991</v>
      </c>
      <c r="G107" s="37">
        <v>498.39999999999986</v>
      </c>
      <c r="H107" s="37">
        <v>526.79999999999995</v>
      </c>
      <c r="I107" s="37">
        <v>534.5</v>
      </c>
      <c r="J107" s="37">
        <v>541</v>
      </c>
      <c r="K107" s="28">
        <v>528</v>
      </c>
      <c r="L107" s="28">
        <v>513.79999999999995</v>
      </c>
      <c r="M107" s="28">
        <v>4.4669499999999998</v>
      </c>
      <c r="N107" s="1"/>
      <c r="O107" s="1"/>
    </row>
    <row r="108" spans="1:15" ht="12.75" customHeight="1">
      <c r="A108" s="53">
        <v>99</v>
      </c>
      <c r="B108" s="28" t="s">
        <v>383</v>
      </c>
      <c r="C108" s="28">
        <v>43.7</v>
      </c>
      <c r="D108" s="37">
        <v>43.949999999999996</v>
      </c>
      <c r="E108" s="37">
        <v>43.149999999999991</v>
      </c>
      <c r="F108" s="37">
        <v>42.599999999999994</v>
      </c>
      <c r="G108" s="37">
        <v>41.79999999999999</v>
      </c>
      <c r="H108" s="37">
        <v>44.499999999999993</v>
      </c>
      <c r="I108" s="37">
        <v>45.29999999999999</v>
      </c>
      <c r="J108" s="37">
        <v>45.849999999999994</v>
      </c>
      <c r="K108" s="28">
        <v>44.75</v>
      </c>
      <c r="L108" s="28">
        <v>43.4</v>
      </c>
      <c r="M108" s="28">
        <v>75.686319999999995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50.45</v>
      </c>
      <c r="D109" s="37">
        <v>50.783333333333331</v>
      </c>
      <c r="E109" s="37">
        <v>49.816666666666663</v>
      </c>
      <c r="F109" s="37">
        <v>49.18333333333333</v>
      </c>
      <c r="G109" s="37">
        <v>48.216666666666661</v>
      </c>
      <c r="H109" s="37">
        <v>51.416666666666664</v>
      </c>
      <c r="I109" s="37">
        <v>52.383333333333333</v>
      </c>
      <c r="J109" s="37">
        <v>53.016666666666666</v>
      </c>
      <c r="K109" s="28">
        <v>51.75</v>
      </c>
      <c r="L109" s="28">
        <v>50.15</v>
      </c>
      <c r="M109" s="28">
        <v>262.19332000000003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330.5</v>
      </c>
      <c r="D110" s="37">
        <v>331.26666666666665</v>
      </c>
      <c r="E110" s="37">
        <v>329.23333333333329</v>
      </c>
      <c r="F110" s="37">
        <v>327.96666666666664</v>
      </c>
      <c r="G110" s="37">
        <v>325.93333333333328</v>
      </c>
      <c r="H110" s="37">
        <v>332.5333333333333</v>
      </c>
      <c r="I110" s="37">
        <v>334.56666666666661</v>
      </c>
      <c r="J110" s="37">
        <v>335.83333333333331</v>
      </c>
      <c r="K110" s="28">
        <v>333.3</v>
      </c>
      <c r="L110" s="28">
        <v>330</v>
      </c>
      <c r="M110" s="28">
        <v>94.080979999999997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4767.8</v>
      </c>
      <c r="D111" s="37">
        <v>4781.5999999999995</v>
      </c>
      <c r="E111" s="37">
        <v>4733.1999999999989</v>
      </c>
      <c r="F111" s="37">
        <v>4698.5999999999995</v>
      </c>
      <c r="G111" s="37">
        <v>4650.1999999999989</v>
      </c>
      <c r="H111" s="37">
        <v>4816.1999999999989</v>
      </c>
      <c r="I111" s="37">
        <v>4864.5999999999985</v>
      </c>
      <c r="J111" s="37">
        <v>4899.1999999999989</v>
      </c>
      <c r="K111" s="28">
        <v>4830</v>
      </c>
      <c r="L111" s="28">
        <v>4747</v>
      </c>
      <c r="M111" s="28">
        <v>0.98101000000000005</v>
      </c>
      <c r="N111" s="1"/>
      <c r="O111" s="1"/>
    </row>
    <row r="112" spans="1:15" ht="12.75" customHeight="1">
      <c r="A112" s="53">
        <v>103</v>
      </c>
      <c r="B112" s="28" t="s">
        <v>393</v>
      </c>
      <c r="C112" s="28">
        <v>203.65</v>
      </c>
      <c r="D112" s="37">
        <v>203.05000000000004</v>
      </c>
      <c r="E112" s="37">
        <v>201.15000000000009</v>
      </c>
      <c r="F112" s="37">
        <v>198.65000000000006</v>
      </c>
      <c r="G112" s="37">
        <v>196.75000000000011</v>
      </c>
      <c r="H112" s="37">
        <v>205.55000000000007</v>
      </c>
      <c r="I112" s="37">
        <v>207.45</v>
      </c>
      <c r="J112" s="37">
        <v>209.95000000000005</v>
      </c>
      <c r="K112" s="28">
        <v>204.95</v>
      </c>
      <c r="L112" s="28">
        <v>200.55</v>
      </c>
      <c r="M112" s="28">
        <v>22.955449999999999</v>
      </c>
      <c r="N112" s="1"/>
      <c r="O112" s="1"/>
    </row>
    <row r="113" spans="1:15" ht="12.75" customHeight="1">
      <c r="A113" s="53">
        <v>104</v>
      </c>
      <c r="B113" s="28" t="s">
        <v>394</v>
      </c>
      <c r="C113" s="28">
        <v>159.4</v>
      </c>
      <c r="D113" s="37">
        <v>160.15</v>
      </c>
      <c r="E113" s="37">
        <v>158.35000000000002</v>
      </c>
      <c r="F113" s="37">
        <v>157.30000000000001</v>
      </c>
      <c r="G113" s="37">
        <v>155.50000000000003</v>
      </c>
      <c r="H113" s="37">
        <v>161.20000000000002</v>
      </c>
      <c r="I113" s="37">
        <v>163.00000000000003</v>
      </c>
      <c r="J113" s="37">
        <v>164.05</v>
      </c>
      <c r="K113" s="28">
        <v>161.94999999999999</v>
      </c>
      <c r="L113" s="28">
        <v>159.1</v>
      </c>
      <c r="M113" s="28">
        <v>62.510179999999998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312.5</v>
      </c>
      <c r="D114" s="37">
        <v>312.40000000000003</v>
      </c>
      <c r="E114" s="37">
        <v>309.90000000000009</v>
      </c>
      <c r="F114" s="37">
        <v>307.30000000000007</v>
      </c>
      <c r="G114" s="37">
        <v>304.80000000000013</v>
      </c>
      <c r="H114" s="37">
        <v>315.00000000000006</v>
      </c>
      <c r="I114" s="37">
        <v>317.49999999999994</v>
      </c>
      <c r="J114" s="37">
        <v>320.10000000000002</v>
      </c>
      <c r="K114" s="28">
        <v>314.89999999999998</v>
      </c>
      <c r="L114" s="28">
        <v>309.8</v>
      </c>
      <c r="M114" s="28">
        <v>38.245429999999999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72.55</v>
      </c>
      <c r="D115" s="37">
        <v>72.766666666666666</v>
      </c>
      <c r="E115" s="37">
        <v>72.133333333333326</v>
      </c>
      <c r="F115" s="37">
        <v>71.716666666666654</v>
      </c>
      <c r="G115" s="37">
        <v>71.083333333333314</v>
      </c>
      <c r="H115" s="37">
        <v>73.183333333333337</v>
      </c>
      <c r="I115" s="37">
        <v>73.816666666666691</v>
      </c>
      <c r="J115" s="37">
        <v>74.233333333333348</v>
      </c>
      <c r="K115" s="28">
        <v>73.400000000000006</v>
      </c>
      <c r="L115" s="28">
        <v>72.349999999999994</v>
      </c>
      <c r="M115" s="28">
        <v>99.062989999999999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711.8</v>
      </c>
      <c r="D116" s="37">
        <v>714.41666666666663</v>
      </c>
      <c r="E116" s="37">
        <v>707.38333333333321</v>
      </c>
      <c r="F116" s="37">
        <v>702.96666666666658</v>
      </c>
      <c r="G116" s="37">
        <v>695.93333333333317</v>
      </c>
      <c r="H116" s="37">
        <v>718.83333333333326</v>
      </c>
      <c r="I116" s="37">
        <v>725.86666666666679</v>
      </c>
      <c r="J116" s="37">
        <v>730.2833333333333</v>
      </c>
      <c r="K116" s="28">
        <v>721.45</v>
      </c>
      <c r="L116" s="28">
        <v>710</v>
      </c>
      <c r="M116" s="28">
        <v>13.831379999999999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418.8</v>
      </c>
      <c r="D117" s="37">
        <v>420.76666666666665</v>
      </c>
      <c r="E117" s="37">
        <v>413.33333333333331</v>
      </c>
      <c r="F117" s="37">
        <v>407.86666666666667</v>
      </c>
      <c r="G117" s="37">
        <v>400.43333333333334</v>
      </c>
      <c r="H117" s="37">
        <v>426.23333333333329</v>
      </c>
      <c r="I117" s="37">
        <v>433.66666666666669</v>
      </c>
      <c r="J117" s="37">
        <v>439.13333333333327</v>
      </c>
      <c r="K117" s="28">
        <v>428.2</v>
      </c>
      <c r="L117" s="28">
        <v>415.3</v>
      </c>
      <c r="M117" s="28">
        <v>26.702670000000001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203.7</v>
      </c>
      <c r="D118" s="37">
        <v>204.33333333333334</v>
      </c>
      <c r="E118" s="37">
        <v>202.36666666666667</v>
      </c>
      <c r="F118" s="37">
        <v>201.03333333333333</v>
      </c>
      <c r="G118" s="37">
        <v>199.06666666666666</v>
      </c>
      <c r="H118" s="37">
        <v>205.66666666666669</v>
      </c>
      <c r="I118" s="37">
        <v>207.63333333333333</v>
      </c>
      <c r="J118" s="37">
        <v>208.9666666666667</v>
      </c>
      <c r="K118" s="28">
        <v>206.3</v>
      </c>
      <c r="L118" s="28">
        <v>203</v>
      </c>
      <c r="M118" s="28">
        <v>15.989839999999999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1137.1500000000001</v>
      </c>
      <c r="D119" s="37">
        <v>1134.4166666666667</v>
      </c>
      <c r="E119" s="37">
        <v>1119.2833333333335</v>
      </c>
      <c r="F119" s="37">
        <v>1101.4166666666667</v>
      </c>
      <c r="G119" s="37">
        <v>1086.2833333333335</v>
      </c>
      <c r="H119" s="37">
        <v>1152.2833333333335</v>
      </c>
      <c r="I119" s="37">
        <v>1167.4166666666667</v>
      </c>
      <c r="J119" s="37">
        <v>1185.2833333333335</v>
      </c>
      <c r="K119" s="28">
        <v>1149.55</v>
      </c>
      <c r="L119" s="28">
        <v>1116.55</v>
      </c>
      <c r="M119" s="28">
        <v>47.518369999999997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4284.3500000000004</v>
      </c>
      <c r="D120" s="37">
        <v>4260.166666666667</v>
      </c>
      <c r="E120" s="37">
        <v>4200.1833333333343</v>
      </c>
      <c r="F120" s="37">
        <v>4116.0166666666673</v>
      </c>
      <c r="G120" s="37">
        <v>4056.0333333333347</v>
      </c>
      <c r="H120" s="37">
        <v>4344.3333333333339</v>
      </c>
      <c r="I120" s="37">
        <v>4404.3166666666657</v>
      </c>
      <c r="J120" s="37">
        <v>4488.4833333333336</v>
      </c>
      <c r="K120" s="28">
        <v>4320.1499999999996</v>
      </c>
      <c r="L120" s="28">
        <v>4176</v>
      </c>
      <c r="M120" s="28">
        <v>6.3412300000000004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1511.65</v>
      </c>
      <c r="D121" s="37">
        <v>1503.8833333333332</v>
      </c>
      <c r="E121" s="37">
        <v>1487.7666666666664</v>
      </c>
      <c r="F121" s="37">
        <v>1463.8833333333332</v>
      </c>
      <c r="G121" s="37">
        <v>1447.7666666666664</v>
      </c>
      <c r="H121" s="37">
        <v>1527.7666666666664</v>
      </c>
      <c r="I121" s="37">
        <v>1543.8833333333332</v>
      </c>
      <c r="J121" s="37">
        <v>1567.7666666666664</v>
      </c>
      <c r="K121" s="28">
        <v>1520</v>
      </c>
      <c r="L121" s="28">
        <v>1480</v>
      </c>
      <c r="M121" s="28">
        <v>48.1691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1933.3</v>
      </c>
      <c r="D122" s="37">
        <v>1939.6333333333332</v>
      </c>
      <c r="E122" s="37">
        <v>1919.4666666666665</v>
      </c>
      <c r="F122" s="37">
        <v>1905.6333333333332</v>
      </c>
      <c r="G122" s="37">
        <v>1885.4666666666665</v>
      </c>
      <c r="H122" s="37">
        <v>1953.4666666666665</v>
      </c>
      <c r="I122" s="37">
        <v>1973.6333333333334</v>
      </c>
      <c r="J122" s="37">
        <v>1987.4666666666665</v>
      </c>
      <c r="K122" s="28">
        <v>1959.8</v>
      </c>
      <c r="L122" s="28">
        <v>1925.8</v>
      </c>
      <c r="M122" s="28">
        <v>12.79304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872.2</v>
      </c>
      <c r="D123" s="37">
        <v>881.2166666666667</v>
      </c>
      <c r="E123" s="37">
        <v>860.98333333333335</v>
      </c>
      <c r="F123" s="37">
        <v>849.76666666666665</v>
      </c>
      <c r="G123" s="37">
        <v>829.5333333333333</v>
      </c>
      <c r="H123" s="37">
        <v>892.43333333333339</v>
      </c>
      <c r="I123" s="37">
        <v>912.66666666666674</v>
      </c>
      <c r="J123" s="37">
        <v>923.88333333333344</v>
      </c>
      <c r="K123" s="28">
        <v>901.45</v>
      </c>
      <c r="L123" s="28">
        <v>870</v>
      </c>
      <c r="M123" s="28">
        <v>5.7768800000000002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348.95</v>
      </c>
      <c r="D124" s="37">
        <v>349.98333333333335</v>
      </c>
      <c r="E124" s="37">
        <v>344.9666666666667</v>
      </c>
      <c r="F124" s="37">
        <v>340.98333333333335</v>
      </c>
      <c r="G124" s="37">
        <v>335.9666666666667</v>
      </c>
      <c r="H124" s="37">
        <v>353.9666666666667</v>
      </c>
      <c r="I124" s="37">
        <v>358.98333333333335</v>
      </c>
      <c r="J124" s="37">
        <v>362.9666666666667</v>
      </c>
      <c r="K124" s="28">
        <v>355</v>
      </c>
      <c r="L124" s="28">
        <v>346</v>
      </c>
      <c r="M124" s="28">
        <v>8.75563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686.95</v>
      </c>
      <c r="D125" s="37">
        <v>691.26666666666677</v>
      </c>
      <c r="E125" s="37">
        <v>680.78333333333353</v>
      </c>
      <c r="F125" s="37">
        <v>674.61666666666679</v>
      </c>
      <c r="G125" s="37">
        <v>664.13333333333355</v>
      </c>
      <c r="H125" s="37">
        <v>697.43333333333351</v>
      </c>
      <c r="I125" s="37">
        <v>707.91666666666686</v>
      </c>
      <c r="J125" s="37">
        <v>714.08333333333348</v>
      </c>
      <c r="K125" s="28">
        <v>701.75</v>
      </c>
      <c r="L125" s="28">
        <v>685.1</v>
      </c>
      <c r="M125" s="28">
        <v>39.537379999999999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430.95</v>
      </c>
      <c r="D126" s="37">
        <v>430.4666666666667</v>
      </c>
      <c r="E126" s="37">
        <v>423.63333333333338</v>
      </c>
      <c r="F126" s="37">
        <v>416.31666666666666</v>
      </c>
      <c r="G126" s="37">
        <v>409.48333333333335</v>
      </c>
      <c r="H126" s="37">
        <v>437.78333333333342</v>
      </c>
      <c r="I126" s="37">
        <v>444.61666666666667</v>
      </c>
      <c r="J126" s="37">
        <v>451.93333333333345</v>
      </c>
      <c r="K126" s="28">
        <v>437.3</v>
      </c>
      <c r="L126" s="28">
        <v>423.15</v>
      </c>
      <c r="M126" s="28">
        <v>34.781910000000003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601</v>
      </c>
      <c r="D127" s="37">
        <v>604.65</v>
      </c>
      <c r="E127" s="37">
        <v>595.4</v>
      </c>
      <c r="F127" s="37">
        <v>589.79999999999995</v>
      </c>
      <c r="G127" s="37">
        <v>580.54999999999995</v>
      </c>
      <c r="H127" s="37">
        <v>610.25</v>
      </c>
      <c r="I127" s="37">
        <v>619.5</v>
      </c>
      <c r="J127" s="37">
        <v>625.1</v>
      </c>
      <c r="K127" s="28">
        <v>613.9</v>
      </c>
      <c r="L127" s="28">
        <v>599.04999999999995</v>
      </c>
      <c r="M127" s="28">
        <v>15.92144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1926.35</v>
      </c>
      <c r="D128" s="37">
        <v>1931.1833333333334</v>
      </c>
      <c r="E128" s="37">
        <v>1911.6666666666667</v>
      </c>
      <c r="F128" s="37">
        <v>1896.9833333333333</v>
      </c>
      <c r="G128" s="37">
        <v>1877.4666666666667</v>
      </c>
      <c r="H128" s="37">
        <v>1945.8666666666668</v>
      </c>
      <c r="I128" s="37">
        <v>1965.3833333333332</v>
      </c>
      <c r="J128" s="37">
        <v>1980.0666666666668</v>
      </c>
      <c r="K128" s="28">
        <v>1950.7</v>
      </c>
      <c r="L128" s="28">
        <v>1916.5</v>
      </c>
      <c r="M128" s="28">
        <v>28.179729999999999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79.25</v>
      </c>
      <c r="D129" s="37">
        <v>79.75</v>
      </c>
      <c r="E129" s="37">
        <v>78.5</v>
      </c>
      <c r="F129" s="37">
        <v>77.75</v>
      </c>
      <c r="G129" s="37">
        <v>76.5</v>
      </c>
      <c r="H129" s="37">
        <v>80.5</v>
      </c>
      <c r="I129" s="37">
        <v>81.75</v>
      </c>
      <c r="J129" s="37">
        <v>82.5</v>
      </c>
      <c r="K129" s="28">
        <v>81</v>
      </c>
      <c r="L129" s="28">
        <v>79</v>
      </c>
      <c r="M129" s="28">
        <v>49.972900000000003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3753.05</v>
      </c>
      <c r="D130" s="37">
        <v>3714.3833333333332</v>
      </c>
      <c r="E130" s="37">
        <v>3648.7666666666664</v>
      </c>
      <c r="F130" s="37">
        <v>3544.4833333333331</v>
      </c>
      <c r="G130" s="37">
        <v>3478.8666666666663</v>
      </c>
      <c r="H130" s="37">
        <v>3818.6666666666665</v>
      </c>
      <c r="I130" s="37">
        <v>3884.2833333333333</v>
      </c>
      <c r="J130" s="37">
        <v>3988.5666666666666</v>
      </c>
      <c r="K130" s="28">
        <v>3780</v>
      </c>
      <c r="L130" s="28">
        <v>3610.1</v>
      </c>
      <c r="M130" s="28">
        <v>4.6562700000000001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436.7</v>
      </c>
      <c r="D131" s="37">
        <v>436.25</v>
      </c>
      <c r="E131" s="37">
        <v>433.05</v>
      </c>
      <c r="F131" s="37">
        <v>429.40000000000003</v>
      </c>
      <c r="G131" s="37">
        <v>426.20000000000005</v>
      </c>
      <c r="H131" s="37">
        <v>439.9</v>
      </c>
      <c r="I131" s="37">
        <v>443.1</v>
      </c>
      <c r="J131" s="37">
        <v>446.74999999999994</v>
      </c>
      <c r="K131" s="28">
        <v>439.45</v>
      </c>
      <c r="L131" s="28">
        <v>432.6</v>
      </c>
      <c r="M131" s="28">
        <v>25.45879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4673.6000000000004</v>
      </c>
      <c r="D132" s="37">
        <v>4627.1833333333334</v>
      </c>
      <c r="E132" s="37">
        <v>4554.416666666667</v>
      </c>
      <c r="F132" s="37">
        <v>4435.2333333333336</v>
      </c>
      <c r="G132" s="37">
        <v>4362.4666666666672</v>
      </c>
      <c r="H132" s="37">
        <v>4746.3666666666668</v>
      </c>
      <c r="I132" s="37">
        <v>4819.1333333333332</v>
      </c>
      <c r="J132" s="37">
        <v>4938.3166666666666</v>
      </c>
      <c r="K132" s="28">
        <v>4699.95</v>
      </c>
      <c r="L132" s="28">
        <v>4508</v>
      </c>
      <c r="M132" s="28">
        <v>4.8289499999999999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1949.75</v>
      </c>
      <c r="D133" s="37">
        <v>1960.3833333333332</v>
      </c>
      <c r="E133" s="37">
        <v>1933.3666666666663</v>
      </c>
      <c r="F133" s="37">
        <v>1916.9833333333331</v>
      </c>
      <c r="G133" s="37">
        <v>1889.9666666666662</v>
      </c>
      <c r="H133" s="37">
        <v>1976.7666666666664</v>
      </c>
      <c r="I133" s="37">
        <v>2003.7833333333333</v>
      </c>
      <c r="J133" s="37">
        <v>2020.1666666666665</v>
      </c>
      <c r="K133" s="28">
        <v>1987.4</v>
      </c>
      <c r="L133" s="28">
        <v>1944</v>
      </c>
      <c r="M133" s="28">
        <v>9.8086900000000004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555.45000000000005</v>
      </c>
      <c r="D134" s="37">
        <v>560.18333333333339</v>
      </c>
      <c r="E134" s="37">
        <v>549.36666666666679</v>
      </c>
      <c r="F134" s="37">
        <v>543.28333333333342</v>
      </c>
      <c r="G134" s="37">
        <v>532.46666666666681</v>
      </c>
      <c r="H134" s="37">
        <v>566.26666666666677</v>
      </c>
      <c r="I134" s="37">
        <v>577.08333333333337</v>
      </c>
      <c r="J134" s="37">
        <v>583.16666666666674</v>
      </c>
      <c r="K134" s="28">
        <v>571</v>
      </c>
      <c r="L134" s="28">
        <v>554.1</v>
      </c>
      <c r="M134" s="28">
        <v>8.7401199999999992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668.55</v>
      </c>
      <c r="D135" s="37">
        <v>669.41666666666663</v>
      </c>
      <c r="E135" s="37">
        <v>665.13333333333321</v>
      </c>
      <c r="F135" s="37">
        <v>661.71666666666658</v>
      </c>
      <c r="G135" s="37">
        <v>657.43333333333317</v>
      </c>
      <c r="H135" s="37">
        <v>672.83333333333326</v>
      </c>
      <c r="I135" s="37">
        <v>677.11666666666679</v>
      </c>
      <c r="J135" s="37">
        <v>680.5333333333333</v>
      </c>
      <c r="K135" s="28">
        <v>673.7</v>
      </c>
      <c r="L135" s="28">
        <v>666</v>
      </c>
      <c r="M135" s="28">
        <v>5.8482500000000002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84208.05</v>
      </c>
      <c r="D136" s="37">
        <v>84737.016666666663</v>
      </c>
      <c r="E136" s="37">
        <v>83484.033333333326</v>
      </c>
      <c r="F136" s="37">
        <v>82760.016666666663</v>
      </c>
      <c r="G136" s="37">
        <v>81507.033333333326</v>
      </c>
      <c r="H136" s="37">
        <v>85461.033333333326</v>
      </c>
      <c r="I136" s="37">
        <v>86714.016666666663</v>
      </c>
      <c r="J136" s="37">
        <v>87438.033333333326</v>
      </c>
      <c r="K136" s="28">
        <v>85990</v>
      </c>
      <c r="L136" s="28">
        <v>84013</v>
      </c>
      <c r="M136" s="28">
        <v>6.4060000000000006E-2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224.65</v>
      </c>
      <c r="D137" s="37">
        <v>224.01666666666665</v>
      </c>
      <c r="E137" s="37">
        <v>220.7833333333333</v>
      </c>
      <c r="F137" s="37">
        <v>216.91666666666666</v>
      </c>
      <c r="G137" s="37">
        <v>213.68333333333331</v>
      </c>
      <c r="H137" s="37">
        <v>227.8833333333333</v>
      </c>
      <c r="I137" s="37">
        <v>231.11666666666665</v>
      </c>
      <c r="J137" s="37">
        <v>234.98333333333329</v>
      </c>
      <c r="K137" s="28">
        <v>227.25</v>
      </c>
      <c r="L137" s="28">
        <v>220.15</v>
      </c>
      <c r="M137" s="28">
        <v>60.285310000000003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1301.25</v>
      </c>
      <c r="D138" s="37">
        <v>1311.1000000000001</v>
      </c>
      <c r="E138" s="37">
        <v>1284.2000000000003</v>
      </c>
      <c r="F138" s="37">
        <v>1267.1500000000001</v>
      </c>
      <c r="G138" s="37">
        <v>1240.2500000000002</v>
      </c>
      <c r="H138" s="37">
        <v>1328.1500000000003</v>
      </c>
      <c r="I138" s="37">
        <v>1355.0500000000004</v>
      </c>
      <c r="J138" s="37">
        <v>1372.1000000000004</v>
      </c>
      <c r="K138" s="28">
        <v>1338</v>
      </c>
      <c r="L138" s="28">
        <v>1294.05</v>
      </c>
      <c r="M138" s="28">
        <v>34.15016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105.35</v>
      </c>
      <c r="D139" s="37">
        <v>105.76666666666667</v>
      </c>
      <c r="E139" s="37">
        <v>104.58333333333333</v>
      </c>
      <c r="F139" s="37">
        <v>103.81666666666666</v>
      </c>
      <c r="G139" s="37">
        <v>102.63333333333333</v>
      </c>
      <c r="H139" s="37">
        <v>106.53333333333333</v>
      </c>
      <c r="I139" s="37">
        <v>107.71666666666667</v>
      </c>
      <c r="J139" s="37">
        <v>108.48333333333333</v>
      </c>
      <c r="K139" s="28">
        <v>106.95</v>
      </c>
      <c r="L139" s="28">
        <v>105</v>
      </c>
      <c r="M139" s="28">
        <v>43.272559999999999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521.70000000000005</v>
      </c>
      <c r="D140" s="37">
        <v>523.08333333333337</v>
      </c>
      <c r="E140" s="37">
        <v>519.11666666666679</v>
      </c>
      <c r="F140" s="37">
        <v>516.53333333333342</v>
      </c>
      <c r="G140" s="37">
        <v>512.56666666666683</v>
      </c>
      <c r="H140" s="37">
        <v>525.66666666666674</v>
      </c>
      <c r="I140" s="37">
        <v>529.63333333333321</v>
      </c>
      <c r="J140" s="37">
        <v>532.2166666666667</v>
      </c>
      <c r="K140" s="28">
        <v>527.04999999999995</v>
      </c>
      <c r="L140" s="28">
        <v>520.5</v>
      </c>
      <c r="M140" s="28">
        <v>4.0929599999999997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8946</v>
      </c>
      <c r="D141" s="37">
        <v>8888.3333333333339</v>
      </c>
      <c r="E141" s="37">
        <v>8787.6666666666679</v>
      </c>
      <c r="F141" s="37">
        <v>8629.3333333333339</v>
      </c>
      <c r="G141" s="37">
        <v>8528.6666666666679</v>
      </c>
      <c r="H141" s="37">
        <v>9046.6666666666679</v>
      </c>
      <c r="I141" s="37">
        <v>9147.3333333333358</v>
      </c>
      <c r="J141" s="37">
        <v>9305.6666666666679</v>
      </c>
      <c r="K141" s="28">
        <v>8989</v>
      </c>
      <c r="L141" s="28">
        <v>8730</v>
      </c>
      <c r="M141" s="28">
        <v>6.3229600000000001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796.35</v>
      </c>
      <c r="D142" s="37">
        <v>801.4666666666667</v>
      </c>
      <c r="E142" s="37">
        <v>788.38333333333344</v>
      </c>
      <c r="F142" s="37">
        <v>780.41666666666674</v>
      </c>
      <c r="G142" s="37">
        <v>767.33333333333348</v>
      </c>
      <c r="H142" s="37">
        <v>809.43333333333339</v>
      </c>
      <c r="I142" s="37">
        <v>822.51666666666665</v>
      </c>
      <c r="J142" s="37">
        <v>830.48333333333335</v>
      </c>
      <c r="K142" s="28">
        <v>814.55</v>
      </c>
      <c r="L142" s="28">
        <v>793.5</v>
      </c>
      <c r="M142" s="28">
        <v>2.1279300000000001</v>
      </c>
      <c r="N142" s="1"/>
      <c r="O142" s="1"/>
    </row>
    <row r="143" spans="1:15" ht="12.75" customHeight="1">
      <c r="A143" s="53">
        <v>134</v>
      </c>
      <c r="B143" s="28" t="s">
        <v>429</v>
      </c>
      <c r="C143" s="28">
        <v>413.3</v>
      </c>
      <c r="D143" s="37">
        <v>404.16666666666669</v>
      </c>
      <c r="E143" s="37">
        <v>391.18333333333339</v>
      </c>
      <c r="F143" s="37">
        <v>369.06666666666672</v>
      </c>
      <c r="G143" s="37">
        <v>356.08333333333343</v>
      </c>
      <c r="H143" s="37">
        <v>426.28333333333336</v>
      </c>
      <c r="I143" s="37">
        <v>439.26666666666659</v>
      </c>
      <c r="J143" s="37">
        <v>461.38333333333333</v>
      </c>
      <c r="K143" s="28">
        <v>417.15</v>
      </c>
      <c r="L143" s="28">
        <v>382.05</v>
      </c>
      <c r="M143" s="28">
        <v>94.62594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1484.55</v>
      </c>
      <c r="D144" s="37">
        <v>1483.7</v>
      </c>
      <c r="E144" s="37">
        <v>1468.4</v>
      </c>
      <c r="F144" s="37">
        <v>1452.25</v>
      </c>
      <c r="G144" s="37">
        <v>1436.95</v>
      </c>
      <c r="H144" s="37">
        <v>1499.8500000000001</v>
      </c>
      <c r="I144" s="37">
        <v>1515.1499999999999</v>
      </c>
      <c r="J144" s="37">
        <v>1531.3000000000002</v>
      </c>
      <c r="K144" s="28">
        <v>1499</v>
      </c>
      <c r="L144" s="28">
        <v>1467.55</v>
      </c>
      <c r="M144" s="28">
        <v>3.0858400000000001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3309.45</v>
      </c>
      <c r="D145" s="37">
        <v>3278.15</v>
      </c>
      <c r="E145" s="37">
        <v>3237.3</v>
      </c>
      <c r="F145" s="37">
        <v>3165.15</v>
      </c>
      <c r="G145" s="37">
        <v>3124.3</v>
      </c>
      <c r="H145" s="37">
        <v>3350.3</v>
      </c>
      <c r="I145" s="37">
        <v>3391.1499999999996</v>
      </c>
      <c r="J145" s="37">
        <v>3463.3</v>
      </c>
      <c r="K145" s="28">
        <v>3319</v>
      </c>
      <c r="L145" s="28">
        <v>3206</v>
      </c>
      <c r="M145" s="28">
        <v>6.1153399999999998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2144.85</v>
      </c>
      <c r="D146" s="37">
        <v>2131.6166666666668</v>
      </c>
      <c r="E146" s="37">
        <v>2105.2333333333336</v>
      </c>
      <c r="F146" s="37">
        <v>2065.6166666666668</v>
      </c>
      <c r="G146" s="37">
        <v>2039.2333333333336</v>
      </c>
      <c r="H146" s="37">
        <v>2171.2333333333336</v>
      </c>
      <c r="I146" s="37">
        <v>2197.6166666666668</v>
      </c>
      <c r="J146" s="37">
        <v>2237.2333333333336</v>
      </c>
      <c r="K146" s="28">
        <v>2158</v>
      </c>
      <c r="L146" s="28">
        <v>2092</v>
      </c>
      <c r="M146" s="28">
        <v>3.48807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1045.3499999999999</v>
      </c>
      <c r="D147" s="37">
        <v>1045.7833333333333</v>
      </c>
      <c r="E147" s="37">
        <v>1040.5666666666666</v>
      </c>
      <c r="F147" s="37">
        <v>1035.7833333333333</v>
      </c>
      <c r="G147" s="37">
        <v>1030.5666666666666</v>
      </c>
      <c r="H147" s="37">
        <v>1050.5666666666666</v>
      </c>
      <c r="I147" s="37">
        <v>1055.7833333333333</v>
      </c>
      <c r="J147" s="37">
        <v>1060.5666666666666</v>
      </c>
      <c r="K147" s="28">
        <v>1051</v>
      </c>
      <c r="L147" s="28">
        <v>1041</v>
      </c>
      <c r="M147" s="28">
        <v>4.1704299999999996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123.95</v>
      </c>
      <c r="D148" s="37">
        <v>124.05000000000001</v>
      </c>
      <c r="E148" s="37">
        <v>122.95000000000002</v>
      </c>
      <c r="F148" s="37">
        <v>121.95</v>
      </c>
      <c r="G148" s="37">
        <v>120.85000000000001</v>
      </c>
      <c r="H148" s="37">
        <v>125.05000000000003</v>
      </c>
      <c r="I148" s="37">
        <v>126.15000000000002</v>
      </c>
      <c r="J148" s="37">
        <v>127.15000000000003</v>
      </c>
      <c r="K148" s="28">
        <v>125.15</v>
      </c>
      <c r="L148" s="28">
        <v>123.05</v>
      </c>
      <c r="M148" s="28">
        <v>63.750120000000003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166.6</v>
      </c>
      <c r="D149" s="37">
        <v>167.29999999999998</v>
      </c>
      <c r="E149" s="37">
        <v>165.24999999999997</v>
      </c>
      <c r="F149" s="37">
        <v>163.89999999999998</v>
      </c>
      <c r="G149" s="37">
        <v>161.84999999999997</v>
      </c>
      <c r="H149" s="37">
        <v>168.64999999999998</v>
      </c>
      <c r="I149" s="37">
        <v>170.7</v>
      </c>
      <c r="J149" s="37">
        <v>172.04999999999998</v>
      </c>
      <c r="K149" s="28">
        <v>169.35</v>
      </c>
      <c r="L149" s="28">
        <v>165.95</v>
      </c>
      <c r="M149" s="28">
        <v>164.1515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79.95</v>
      </c>
      <c r="D150" s="37">
        <v>80.45</v>
      </c>
      <c r="E150" s="37">
        <v>79.2</v>
      </c>
      <c r="F150" s="37">
        <v>78.45</v>
      </c>
      <c r="G150" s="37">
        <v>77.2</v>
      </c>
      <c r="H150" s="37">
        <v>81.2</v>
      </c>
      <c r="I150" s="37">
        <v>82.45</v>
      </c>
      <c r="J150" s="37">
        <v>83.2</v>
      </c>
      <c r="K150" s="28">
        <v>81.7</v>
      </c>
      <c r="L150" s="28">
        <v>79.7</v>
      </c>
      <c r="M150" s="28">
        <v>131.14973000000001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4371.5</v>
      </c>
      <c r="D151" s="37">
        <v>4395.5333333333338</v>
      </c>
      <c r="E151" s="37">
        <v>4321.0666666666675</v>
      </c>
      <c r="F151" s="37">
        <v>4270.6333333333341</v>
      </c>
      <c r="G151" s="37">
        <v>4196.1666666666679</v>
      </c>
      <c r="H151" s="37">
        <v>4445.9666666666672</v>
      </c>
      <c r="I151" s="37">
        <v>4520.4333333333325</v>
      </c>
      <c r="J151" s="37">
        <v>4570.8666666666668</v>
      </c>
      <c r="K151" s="28">
        <v>4470</v>
      </c>
      <c r="L151" s="28">
        <v>4345.1000000000004</v>
      </c>
      <c r="M151" s="28">
        <v>2.2747000000000002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19051.25</v>
      </c>
      <c r="D152" s="37">
        <v>19137.350000000002</v>
      </c>
      <c r="E152" s="37">
        <v>18904.700000000004</v>
      </c>
      <c r="F152" s="37">
        <v>18758.150000000001</v>
      </c>
      <c r="G152" s="37">
        <v>18525.500000000004</v>
      </c>
      <c r="H152" s="37">
        <v>19283.900000000005</v>
      </c>
      <c r="I152" s="37">
        <v>19516.550000000007</v>
      </c>
      <c r="J152" s="37">
        <v>19663.100000000006</v>
      </c>
      <c r="K152" s="28">
        <v>19370</v>
      </c>
      <c r="L152" s="28">
        <v>18990.8</v>
      </c>
      <c r="M152" s="28">
        <v>0.48433999999999999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296.8</v>
      </c>
      <c r="D153" s="37">
        <v>298.58333333333331</v>
      </c>
      <c r="E153" s="37">
        <v>294.21666666666664</v>
      </c>
      <c r="F153" s="37">
        <v>291.63333333333333</v>
      </c>
      <c r="G153" s="37">
        <v>287.26666666666665</v>
      </c>
      <c r="H153" s="37">
        <v>301.16666666666663</v>
      </c>
      <c r="I153" s="37">
        <v>305.5333333333333</v>
      </c>
      <c r="J153" s="37">
        <v>308.11666666666662</v>
      </c>
      <c r="K153" s="28">
        <v>302.95</v>
      </c>
      <c r="L153" s="28">
        <v>296</v>
      </c>
      <c r="M153" s="28">
        <v>3.2227299999999999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1019.45</v>
      </c>
      <c r="D154" s="37">
        <v>1030.45</v>
      </c>
      <c r="E154" s="37">
        <v>1003.2</v>
      </c>
      <c r="F154" s="37">
        <v>986.95</v>
      </c>
      <c r="G154" s="37">
        <v>959.7</v>
      </c>
      <c r="H154" s="37">
        <v>1046.7</v>
      </c>
      <c r="I154" s="37">
        <v>1073.95</v>
      </c>
      <c r="J154" s="37">
        <v>1090.2</v>
      </c>
      <c r="K154" s="28">
        <v>1057.7</v>
      </c>
      <c r="L154" s="28">
        <v>1014.2</v>
      </c>
      <c r="M154" s="28">
        <v>8.8319500000000009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134</v>
      </c>
      <c r="D155" s="37">
        <v>133.38333333333333</v>
      </c>
      <c r="E155" s="37">
        <v>132.56666666666666</v>
      </c>
      <c r="F155" s="37">
        <v>131.13333333333333</v>
      </c>
      <c r="G155" s="37">
        <v>130.31666666666666</v>
      </c>
      <c r="H155" s="37">
        <v>134.81666666666666</v>
      </c>
      <c r="I155" s="37">
        <v>135.63333333333333</v>
      </c>
      <c r="J155" s="37">
        <v>137.06666666666666</v>
      </c>
      <c r="K155" s="28">
        <v>134.19999999999999</v>
      </c>
      <c r="L155" s="28">
        <v>131.94999999999999</v>
      </c>
      <c r="M155" s="28">
        <v>123.27341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193.85</v>
      </c>
      <c r="D156" s="37">
        <v>194.20000000000002</v>
      </c>
      <c r="E156" s="37">
        <v>193.25000000000003</v>
      </c>
      <c r="F156" s="37">
        <v>192.65</v>
      </c>
      <c r="G156" s="37">
        <v>191.70000000000002</v>
      </c>
      <c r="H156" s="37">
        <v>194.80000000000004</v>
      </c>
      <c r="I156" s="37">
        <v>195.75000000000003</v>
      </c>
      <c r="J156" s="37">
        <v>196.35000000000005</v>
      </c>
      <c r="K156" s="28">
        <v>195.15</v>
      </c>
      <c r="L156" s="28">
        <v>193.6</v>
      </c>
      <c r="M156" s="28">
        <v>6.96997</v>
      </c>
      <c r="N156" s="1"/>
      <c r="O156" s="1"/>
    </row>
    <row r="157" spans="1:15" ht="12.75" customHeight="1">
      <c r="A157" s="53">
        <v>148</v>
      </c>
      <c r="B157" s="28" t="s">
        <v>832</v>
      </c>
      <c r="C157" s="28">
        <v>727.9</v>
      </c>
      <c r="D157" s="37">
        <v>725.36666666666679</v>
      </c>
      <c r="E157" s="37">
        <v>710.73333333333358</v>
      </c>
      <c r="F157" s="37">
        <v>693.56666666666683</v>
      </c>
      <c r="G157" s="37">
        <v>678.93333333333362</v>
      </c>
      <c r="H157" s="37">
        <v>742.53333333333353</v>
      </c>
      <c r="I157" s="37">
        <v>757.16666666666674</v>
      </c>
      <c r="J157" s="37">
        <v>774.33333333333348</v>
      </c>
      <c r="K157" s="28">
        <v>740</v>
      </c>
      <c r="L157" s="28">
        <v>708.2</v>
      </c>
      <c r="M157" s="28">
        <v>20.488479999999999</v>
      </c>
      <c r="N157" s="1"/>
      <c r="O157" s="1"/>
    </row>
    <row r="158" spans="1:15" ht="12.75" customHeight="1">
      <c r="A158" s="53">
        <v>149</v>
      </c>
      <c r="B158" s="28" t="s">
        <v>442</v>
      </c>
      <c r="C158" s="28">
        <v>3171.95</v>
      </c>
      <c r="D158" s="37">
        <v>3156.9333333333329</v>
      </c>
      <c r="E158" s="37">
        <v>3123.8666666666659</v>
      </c>
      <c r="F158" s="37">
        <v>3075.7833333333328</v>
      </c>
      <c r="G158" s="37">
        <v>3042.7166666666658</v>
      </c>
      <c r="H158" s="37">
        <v>3205.016666666666</v>
      </c>
      <c r="I158" s="37">
        <v>3238.0833333333326</v>
      </c>
      <c r="J158" s="37">
        <v>3286.1666666666661</v>
      </c>
      <c r="K158" s="28">
        <v>3190</v>
      </c>
      <c r="L158" s="28">
        <v>3108.85</v>
      </c>
      <c r="M158" s="28">
        <v>1.03349</v>
      </c>
      <c r="N158" s="1"/>
      <c r="O158" s="1"/>
    </row>
    <row r="159" spans="1:15" ht="12.75" customHeight="1">
      <c r="A159" s="53">
        <v>150</v>
      </c>
      <c r="B159" s="28" t="s">
        <v>833</v>
      </c>
      <c r="C159" s="28">
        <v>513.35</v>
      </c>
      <c r="D159" s="37">
        <v>511.66666666666669</v>
      </c>
      <c r="E159" s="37">
        <v>501.73333333333335</v>
      </c>
      <c r="F159" s="37">
        <v>490.11666666666667</v>
      </c>
      <c r="G159" s="37">
        <v>480.18333333333334</v>
      </c>
      <c r="H159" s="37">
        <v>523.2833333333333</v>
      </c>
      <c r="I159" s="37">
        <v>533.2166666666667</v>
      </c>
      <c r="J159" s="37">
        <v>544.83333333333337</v>
      </c>
      <c r="K159" s="28">
        <v>521.6</v>
      </c>
      <c r="L159" s="28">
        <v>500.05</v>
      </c>
      <c r="M159" s="28">
        <v>14.32845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3241.4</v>
      </c>
      <c r="D160" s="37">
        <v>3250.6333333333332</v>
      </c>
      <c r="E160" s="37">
        <v>3216.2666666666664</v>
      </c>
      <c r="F160" s="37">
        <v>3191.1333333333332</v>
      </c>
      <c r="G160" s="37">
        <v>3156.7666666666664</v>
      </c>
      <c r="H160" s="37">
        <v>3275.7666666666664</v>
      </c>
      <c r="I160" s="37">
        <v>3310.1333333333332</v>
      </c>
      <c r="J160" s="37">
        <v>3335.2666666666664</v>
      </c>
      <c r="K160" s="28">
        <v>3285</v>
      </c>
      <c r="L160" s="28">
        <v>3225.5</v>
      </c>
      <c r="M160" s="28">
        <v>1.14191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48961.8</v>
      </c>
      <c r="D161" s="37">
        <v>49196.9</v>
      </c>
      <c r="E161" s="37">
        <v>48544.800000000003</v>
      </c>
      <c r="F161" s="37">
        <v>48127.8</v>
      </c>
      <c r="G161" s="37">
        <v>47475.700000000004</v>
      </c>
      <c r="H161" s="37">
        <v>49613.9</v>
      </c>
      <c r="I161" s="37">
        <v>50265.999999999993</v>
      </c>
      <c r="J161" s="37">
        <v>50683</v>
      </c>
      <c r="K161" s="28">
        <v>49849</v>
      </c>
      <c r="L161" s="28">
        <v>48779.9</v>
      </c>
      <c r="M161" s="28">
        <v>0.11380999999999999</v>
      </c>
      <c r="N161" s="1"/>
      <c r="O161" s="1"/>
    </row>
    <row r="162" spans="1:15" ht="12.75" customHeight="1">
      <c r="A162" s="53">
        <v>153</v>
      </c>
      <c r="B162" s="28" t="s">
        <v>447</v>
      </c>
      <c r="C162" s="28">
        <v>3393.25</v>
      </c>
      <c r="D162" s="37">
        <v>3361.4</v>
      </c>
      <c r="E162" s="37">
        <v>3315.9</v>
      </c>
      <c r="F162" s="37">
        <v>3238.55</v>
      </c>
      <c r="G162" s="37">
        <v>3193.05</v>
      </c>
      <c r="H162" s="37">
        <v>3438.75</v>
      </c>
      <c r="I162" s="37">
        <v>3484.25</v>
      </c>
      <c r="J162" s="37">
        <v>3561.6</v>
      </c>
      <c r="K162" s="28">
        <v>3406.9</v>
      </c>
      <c r="L162" s="28">
        <v>3284.05</v>
      </c>
      <c r="M162" s="28">
        <v>3.3010299999999999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217.85</v>
      </c>
      <c r="D163" s="37">
        <v>218.41666666666666</v>
      </c>
      <c r="E163" s="37">
        <v>216.83333333333331</v>
      </c>
      <c r="F163" s="37">
        <v>215.81666666666666</v>
      </c>
      <c r="G163" s="37">
        <v>214.23333333333332</v>
      </c>
      <c r="H163" s="37">
        <v>219.43333333333331</v>
      </c>
      <c r="I163" s="37">
        <v>221.01666666666662</v>
      </c>
      <c r="J163" s="37">
        <v>222.0333333333333</v>
      </c>
      <c r="K163" s="28">
        <v>220</v>
      </c>
      <c r="L163" s="28">
        <v>217.4</v>
      </c>
      <c r="M163" s="28">
        <v>9.7945200000000003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2844.15</v>
      </c>
      <c r="D164" s="37">
        <v>2855.75</v>
      </c>
      <c r="E164" s="37">
        <v>2821.5</v>
      </c>
      <c r="F164" s="37">
        <v>2798.85</v>
      </c>
      <c r="G164" s="37">
        <v>2764.6</v>
      </c>
      <c r="H164" s="37">
        <v>2878.4</v>
      </c>
      <c r="I164" s="37">
        <v>2912.65</v>
      </c>
      <c r="J164" s="37">
        <v>2935.3</v>
      </c>
      <c r="K164" s="28">
        <v>2890</v>
      </c>
      <c r="L164" s="28">
        <v>2833.1</v>
      </c>
      <c r="M164" s="28">
        <v>2.57247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1014.9</v>
      </c>
      <c r="D165" s="37">
        <v>1013.2333333333332</v>
      </c>
      <c r="E165" s="37">
        <v>1006.6666666666665</v>
      </c>
      <c r="F165" s="37">
        <v>998.43333333333328</v>
      </c>
      <c r="G165" s="37">
        <v>991.86666666666656</v>
      </c>
      <c r="H165" s="37">
        <v>1021.4666666666665</v>
      </c>
      <c r="I165" s="37">
        <v>1028.0333333333333</v>
      </c>
      <c r="J165" s="37">
        <v>1036.2666666666664</v>
      </c>
      <c r="K165" s="28">
        <v>1019.8</v>
      </c>
      <c r="L165" s="28">
        <v>1005</v>
      </c>
      <c r="M165" s="28">
        <v>11.120139999999999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2528.6999999999998</v>
      </c>
      <c r="D166" s="37">
        <v>2528.25</v>
      </c>
      <c r="E166" s="37">
        <v>2504.5</v>
      </c>
      <c r="F166" s="37">
        <v>2480.3000000000002</v>
      </c>
      <c r="G166" s="37">
        <v>2456.5500000000002</v>
      </c>
      <c r="H166" s="37">
        <v>2552.4499999999998</v>
      </c>
      <c r="I166" s="37">
        <v>2576.1999999999998</v>
      </c>
      <c r="J166" s="37">
        <v>2600.3999999999996</v>
      </c>
      <c r="K166" s="28">
        <v>2552</v>
      </c>
      <c r="L166" s="28">
        <v>2504.0500000000002</v>
      </c>
      <c r="M166" s="28">
        <v>2.0266299999999999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116.15</v>
      </c>
      <c r="D167" s="37">
        <v>116.31666666666668</v>
      </c>
      <c r="E167" s="37">
        <v>114.43333333333335</v>
      </c>
      <c r="F167" s="37">
        <v>112.71666666666667</v>
      </c>
      <c r="G167" s="37">
        <v>110.83333333333334</v>
      </c>
      <c r="H167" s="37">
        <v>118.03333333333336</v>
      </c>
      <c r="I167" s="37">
        <v>119.91666666666669</v>
      </c>
      <c r="J167" s="37">
        <v>121.63333333333337</v>
      </c>
      <c r="K167" s="28">
        <v>118.2</v>
      </c>
      <c r="L167" s="28">
        <v>114.6</v>
      </c>
      <c r="M167" s="28">
        <v>73.032259999999994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222.9</v>
      </c>
      <c r="D168" s="37">
        <v>223.85</v>
      </c>
      <c r="E168" s="37">
        <v>221.54999999999998</v>
      </c>
      <c r="F168" s="37">
        <v>220.2</v>
      </c>
      <c r="G168" s="37">
        <v>217.89999999999998</v>
      </c>
      <c r="H168" s="37">
        <v>225.2</v>
      </c>
      <c r="I168" s="37">
        <v>227.5</v>
      </c>
      <c r="J168" s="37">
        <v>228.85</v>
      </c>
      <c r="K168" s="28">
        <v>226.15</v>
      </c>
      <c r="L168" s="28">
        <v>222.5</v>
      </c>
      <c r="M168" s="28">
        <v>68.715209999999999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474.2</v>
      </c>
      <c r="D169" s="37">
        <v>474.33333333333331</v>
      </c>
      <c r="E169" s="37">
        <v>469.66666666666663</v>
      </c>
      <c r="F169" s="37">
        <v>465.13333333333333</v>
      </c>
      <c r="G169" s="37">
        <v>460.46666666666664</v>
      </c>
      <c r="H169" s="37">
        <v>478.86666666666662</v>
      </c>
      <c r="I169" s="37">
        <v>483.53333333333325</v>
      </c>
      <c r="J169" s="37">
        <v>488.06666666666661</v>
      </c>
      <c r="K169" s="28">
        <v>479</v>
      </c>
      <c r="L169" s="28">
        <v>469.8</v>
      </c>
      <c r="M169" s="28">
        <v>2.75854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14691.05</v>
      </c>
      <c r="D170" s="37">
        <v>14685.566666666666</v>
      </c>
      <c r="E170" s="37">
        <v>14591.133333333331</v>
      </c>
      <c r="F170" s="37">
        <v>14491.216666666665</v>
      </c>
      <c r="G170" s="37">
        <v>14396.783333333331</v>
      </c>
      <c r="H170" s="37">
        <v>14785.483333333332</v>
      </c>
      <c r="I170" s="37">
        <v>14879.916666666666</v>
      </c>
      <c r="J170" s="37">
        <v>14979.833333333332</v>
      </c>
      <c r="K170" s="28">
        <v>14780</v>
      </c>
      <c r="L170" s="28">
        <v>14585.65</v>
      </c>
      <c r="M170" s="28">
        <v>3.9640000000000002E-2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39</v>
      </c>
      <c r="D171" s="37">
        <v>39.033333333333331</v>
      </c>
      <c r="E171" s="37">
        <v>38.466666666666661</v>
      </c>
      <c r="F171" s="37">
        <v>37.93333333333333</v>
      </c>
      <c r="G171" s="37">
        <v>37.36666666666666</v>
      </c>
      <c r="H171" s="37">
        <v>39.566666666666663</v>
      </c>
      <c r="I171" s="37">
        <v>40.133333333333326</v>
      </c>
      <c r="J171" s="37">
        <v>40.666666666666664</v>
      </c>
      <c r="K171" s="28">
        <v>39.6</v>
      </c>
      <c r="L171" s="28">
        <v>38.5</v>
      </c>
      <c r="M171" s="28">
        <v>657.72740999999996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105.35</v>
      </c>
      <c r="D172" s="37">
        <v>105.76666666666667</v>
      </c>
      <c r="E172" s="37">
        <v>104.53333333333333</v>
      </c>
      <c r="F172" s="37">
        <v>103.71666666666667</v>
      </c>
      <c r="G172" s="37">
        <v>102.48333333333333</v>
      </c>
      <c r="H172" s="37">
        <v>106.58333333333333</v>
      </c>
      <c r="I172" s="37">
        <v>107.81666666666665</v>
      </c>
      <c r="J172" s="37">
        <v>108.63333333333333</v>
      </c>
      <c r="K172" s="28">
        <v>107</v>
      </c>
      <c r="L172" s="28">
        <v>104.95</v>
      </c>
      <c r="M172" s="28">
        <v>34.243160000000003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2569.3000000000002</v>
      </c>
      <c r="D173" s="37">
        <v>2581.1</v>
      </c>
      <c r="E173" s="37">
        <v>2552.1999999999998</v>
      </c>
      <c r="F173" s="37">
        <v>2535.1</v>
      </c>
      <c r="G173" s="37">
        <v>2506.1999999999998</v>
      </c>
      <c r="H173" s="37">
        <v>2598.1999999999998</v>
      </c>
      <c r="I173" s="37">
        <v>2627.1000000000004</v>
      </c>
      <c r="J173" s="37">
        <v>2644.2</v>
      </c>
      <c r="K173" s="28">
        <v>2610</v>
      </c>
      <c r="L173" s="28">
        <v>2564</v>
      </c>
      <c r="M173" s="28">
        <v>38.373019999999997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943.25</v>
      </c>
      <c r="D174" s="37">
        <v>950.80000000000007</v>
      </c>
      <c r="E174" s="37">
        <v>933.60000000000014</v>
      </c>
      <c r="F174" s="37">
        <v>923.95</v>
      </c>
      <c r="G174" s="37">
        <v>906.75000000000011</v>
      </c>
      <c r="H174" s="37">
        <v>960.45000000000016</v>
      </c>
      <c r="I174" s="37">
        <v>977.6500000000002</v>
      </c>
      <c r="J174" s="37">
        <v>987.30000000000018</v>
      </c>
      <c r="K174" s="28">
        <v>968</v>
      </c>
      <c r="L174" s="28">
        <v>941.15</v>
      </c>
      <c r="M174" s="28">
        <v>12.06744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1297.45</v>
      </c>
      <c r="D175" s="37">
        <v>1305.2333333333333</v>
      </c>
      <c r="E175" s="37">
        <v>1283.5166666666667</v>
      </c>
      <c r="F175" s="37">
        <v>1269.5833333333333</v>
      </c>
      <c r="G175" s="37">
        <v>1247.8666666666666</v>
      </c>
      <c r="H175" s="37">
        <v>1319.1666666666667</v>
      </c>
      <c r="I175" s="37">
        <v>1340.8833333333334</v>
      </c>
      <c r="J175" s="37">
        <v>1354.8166666666668</v>
      </c>
      <c r="K175" s="28">
        <v>1326.95</v>
      </c>
      <c r="L175" s="28">
        <v>1291.3</v>
      </c>
      <c r="M175" s="28">
        <v>5.4860899999999999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2639.25</v>
      </c>
      <c r="D176" s="37">
        <v>2641.7833333333333</v>
      </c>
      <c r="E176" s="37">
        <v>2617.5666666666666</v>
      </c>
      <c r="F176" s="37">
        <v>2595.8833333333332</v>
      </c>
      <c r="G176" s="37">
        <v>2571.6666666666665</v>
      </c>
      <c r="H176" s="37">
        <v>2663.4666666666667</v>
      </c>
      <c r="I176" s="37">
        <v>2687.6833333333329</v>
      </c>
      <c r="J176" s="37">
        <v>2709.3666666666668</v>
      </c>
      <c r="K176" s="28">
        <v>2666</v>
      </c>
      <c r="L176" s="28">
        <v>2620.1</v>
      </c>
      <c r="M176" s="28">
        <v>3.1092499999999998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24505.599999999999</v>
      </c>
      <c r="D177" s="37">
        <v>24762.7</v>
      </c>
      <c r="E177" s="37">
        <v>23975.4</v>
      </c>
      <c r="F177" s="37">
        <v>23445.200000000001</v>
      </c>
      <c r="G177" s="37">
        <v>22657.9</v>
      </c>
      <c r="H177" s="37">
        <v>25292.9</v>
      </c>
      <c r="I177" s="37">
        <v>26080.199999999997</v>
      </c>
      <c r="J177" s="37">
        <v>26610.400000000001</v>
      </c>
      <c r="K177" s="28">
        <v>25550</v>
      </c>
      <c r="L177" s="28">
        <v>24232.5</v>
      </c>
      <c r="M177" s="28">
        <v>4.3404299999999996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1324.1</v>
      </c>
      <c r="D178" s="37">
        <v>1339.7</v>
      </c>
      <c r="E178" s="37">
        <v>1304.4000000000001</v>
      </c>
      <c r="F178" s="37">
        <v>1284.7</v>
      </c>
      <c r="G178" s="37">
        <v>1249.4000000000001</v>
      </c>
      <c r="H178" s="37">
        <v>1359.4</v>
      </c>
      <c r="I178" s="37">
        <v>1394.6999999999998</v>
      </c>
      <c r="J178" s="37">
        <v>1414.4</v>
      </c>
      <c r="K178" s="28">
        <v>1375</v>
      </c>
      <c r="L178" s="28">
        <v>1320</v>
      </c>
      <c r="M178" s="28">
        <v>6.0455199999999998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2925.15</v>
      </c>
      <c r="D179" s="37">
        <v>2935.7166666666667</v>
      </c>
      <c r="E179" s="37">
        <v>2896.4333333333334</v>
      </c>
      <c r="F179" s="37">
        <v>2867.7166666666667</v>
      </c>
      <c r="G179" s="37">
        <v>2828.4333333333334</v>
      </c>
      <c r="H179" s="37">
        <v>2964.4333333333334</v>
      </c>
      <c r="I179" s="37">
        <v>3003.7166666666672</v>
      </c>
      <c r="J179" s="37">
        <v>3032.4333333333334</v>
      </c>
      <c r="K179" s="28">
        <v>2975</v>
      </c>
      <c r="L179" s="28">
        <v>2907</v>
      </c>
      <c r="M179" s="28">
        <v>1.22967</v>
      </c>
      <c r="N179" s="1"/>
      <c r="O179" s="1"/>
    </row>
    <row r="180" spans="1:15" ht="12.75" customHeight="1">
      <c r="A180" s="53">
        <v>171</v>
      </c>
      <c r="B180" s="28" t="s">
        <v>824</v>
      </c>
      <c r="C180" s="28">
        <v>527</v>
      </c>
      <c r="D180" s="37">
        <v>528.1</v>
      </c>
      <c r="E180" s="37">
        <v>523.25</v>
      </c>
      <c r="F180" s="37">
        <v>519.5</v>
      </c>
      <c r="G180" s="37">
        <v>514.65</v>
      </c>
      <c r="H180" s="37">
        <v>531.85</v>
      </c>
      <c r="I180" s="37">
        <v>536.70000000000016</v>
      </c>
      <c r="J180" s="37">
        <v>540.45000000000005</v>
      </c>
      <c r="K180" s="28">
        <v>532.95000000000005</v>
      </c>
      <c r="L180" s="28">
        <v>524.35</v>
      </c>
      <c r="M180" s="28">
        <v>11.647589999999999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553.35</v>
      </c>
      <c r="D181" s="37">
        <v>552.7833333333333</v>
      </c>
      <c r="E181" s="37">
        <v>548.56666666666661</v>
      </c>
      <c r="F181" s="37">
        <v>543.7833333333333</v>
      </c>
      <c r="G181" s="37">
        <v>539.56666666666661</v>
      </c>
      <c r="H181" s="37">
        <v>557.56666666666661</v>
      </c>
      <c r="I181" s="37">
        <v>561.7833333333333</v>
      </c>
      <c r="J181" s="37">
        <v>566.56666666666661</v>
      </c>
      <c r="K181" s="28">
        <v>557</v>
      </c>
      <c r="L181" s="28">
        <v>548</v>
      </c>
      <c r="M181" s="28">
        <v>185.87926999999999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82.15</v>
      </c>
      <c r="D182" s="37">
        <v>82.166666666666671</v>
      </c>
      <c r="E182" s="37">
        <v>81.533333333333346</v>
      </c>
      <c r="F182" s="37">
        <v>80.916666666666671</v>
      </c>
      <c r="G182" s="37">
        <v>80.283333333333346</v>
      </c>
      <c r="H182" s="37">
        <v>82.783333333333346</v>
      </c>
      <c r="I182" s="37">
        <v>83.416666666666671</v>
      </c>
      <c r="J182" s="37">
        <v>84.033333333333346</v>
      </c>
      <c r="K182" s="28">
        <v>82.8</v>
      </c>
      <c r="L182" s="28">
        <v>81.55</v>
      </c>
      <c r="M182" s="28">
        <v>141.49064999999999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890</v>
      </c>
      <c r="D183" s="37">
        <v>892.86666666666679</v>
      </c>
      <c r="E183" s="37">
        <v>883.8333333333336</v>
      </c>
      <c r="F183" s="37">
        <v>877.66666666666686</v>
      </c>
      <c r="G183" s="37">
        <v>868.63333333333367</v>
      </c>
      <c r="H183" s="37">
        <v>899.03333333333353</v>
      </c>
      <c r="I183" s="37">
        <v>908.06666666666683</v>
      </c>
      <c r="J183" s="37">
        <v>914.23333333333346</v>
      </c>
      <c r="K183" s="28">
        <v>901.9</v>
      </c>
      <c r="L183" s="28">
        <v>886.7</v>
      </c>
      <c r="M183" s="28">
        <v>14.052099999999999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510.5</v>
      </c>
      <c r="D184" s="37">
        <v>510.36666666666662</v>
      </c>
      <c r="E184" s="37">
        <v>506.03333333333319</v>
      </c>
      <c r="F184" s="37">
        <v>501.56666666666655</v>
      </c>
      <c r="G184" s="37">
        <v>497.23333333333312</v>
      </c>
      <c r="H184" s="37">
        <v>514.83333333333326</v>
      </c>
      <c r="I184" s="37">
        <v>519.16666666666663</v>
      </c>
      <c r="J184" s="37">
        <v>523.63333333333333</v>
      </c>
      <c r="K184" s="28">
        <v>514.70000000000005</v>
      </c>
      <c r="L184" s="28">
        <v>505.9</v>
      </c>
      <c r="M184" s="28">
        <v>5.3010999999999999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571.85</v>
      </c>
      <c r="D185" s="37">
        <v>574.38333333333333</v>
      </c>
      <c r="E185" s="37">
        <v>567.11666666666667</v>
      </c>
      <c r="F185" s="37">
        <v>562.38333333333333</v>
      </c>
      <c r="G185" s="37">
        <v>555.11666666666667</v>
      </c>
      <c r="H185" s="37">
        <v>579.11666666666667</v>
      </c>
      <c r="I185" s="37">
        <v>586.38333333333333</v>
      </c>
      <c r="J185" s="37">
        <v>591.11666666666667</v>
      </c>
      <c r="K185" s="28">
        <v>581.65</v>
      </c>
      <c r="L185" s="28">
        <v>569.65</v>
      </c>
      <c r="M185" s="28">
        <v>4.4198399999999998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1053.8</v>
      </c>
      <c r="D186" s="37">
        <v>1052.2833333333333</v>
      </c>
      <c r="E186" s="37">
        <v>1045.8666666666666</v>
      </c>
      <c r="F186" s="37">
        <v>1037.9333333333332</v>
      </c>
      <c r="G186" s="37">
        <v>1031.5166666666664</v>
      </c>
      <c r="H186" s="37">
        <v>1060.2166666666667</v>
      </c>
      <c r="I186" s="37">
        <v>1066.6333333333337</v>
      </c>
      <c r="J186" s="37">
        <v>1074.5666666666668</v>
      </c>
      <c r="K186" s="28">
        <v>1058.7</v>
      </c>
      <c r="L186" s="28">
        <v>1044.3499999999999</v>
      </c>
      <c r="M186" s="28">
        <v>12.059659999999999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1113.05</v>
      </c>
      <c r="D187" s="37">
        <v>1116.4333333333334</v>
      </c>
      <c r="E187" s="37">
        <v>1105.4166666666667</v>
      </c>
      <c r="F187" s="37">
        <v>1097.7833333333333</v>
      </c>
      <c r="G187" s="37">
        <v>1086.7666666666667</v>
      </c>
      <c r="H187" s="37">
        <v>1124.0666666666668</v>
      </c>
      <c r="I187" s="37">
        <v>1135.0833333333333</v>
      </c>
      <c r="J187" s="37">
        <v>1142.7166666666669</v>
      </c>
      <c r="K187" s="28">
        <v>1127.45</v>
      </c>
      <c r="L187" s="28">
        <v>1108.8</v>
      </c>
      <c r="M187" s="28">
        <v>7.0206600000000003</v>
      </c>
      <c r="N187" s="1"/>
      <c r="O187" s="1"/>
    </row>
    <row r="188" spans="1:15" ht="12.75" customHeight="1">
      <c r="A188" s="53">
        <v>179</v>
      </c>
      <c r="B188" s="28" t="s">
        <v>502</v>
      </c>
      <c r="C188" s="28">
        <v>1249.5999999999999</v>
      </c>
      <c r="D188" s="37">
        <v>1249.2</v>
      </c>
      <c r="E188" s="37">
        <v>1238.4000000000001</v>
      </c>
      <c r="F188" s="37">
        <v>1227.2</v>
      </c>
      <c r="G188" s="37">
        <v>1216.4000000000001</v>
      </c>
      <c r="H188" s="37">
        <v>1260.4000000000001</v>
      </c>
      <c r="I188" s="37">
        <v>1271.1999999999998</v>
      </c>
      <c r="J188" s="37">
        <v>1282.4000000000001</v>
      </c>
      <c r="K188" s="28">
        <v>1260</v>
      </c>
      <c r="L188" s="28">
        <v>1238</v>
      </c>
      <c r="M188" s="28">
        <v>3.6567099999999999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3217.65</v>
      </c>
      <c r="D189" s="37">
        <v>3206.5499999999997</v>
      </c>
      <c r="E189" s="37">
        <v>3179.5999999999995</v>
      </c>
      <c r="F189" s="37">
        <v>3141.5499999999997</v>
      </c>
      <c r="G189" s="37">
        <v>3114.5999999999995</v>
      </c>
      <c r="H189" s="37">
        <v>3244.5999999999995</v>
      </c>
      <c r="I189" s="37">
        <v>3271.5499999999993</v>
      </c>
      <c r="J189" s="37">
        <v>3309.5999999999995</v>
      </c>
      <c r="K189" s="28">
        <v>3233.5</v>
      </c>
      <c r="L189" s="28">
        <v>3168.5</v>
      </c>
      <c r="M189" s="28">
        <v>15.61185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816.3</v>
      </c>
      <c r="D190" s="37">
        <v>818.81666666666661</v>
      </c>
      <c r="E190" s="37">
        <v>810.63333333333321</v>
      </c>
      <c r="F190" s="37">
        <v>804.96666666666658</v>
      </c>
      <c r="G190" s="37">
        <v>796.78333333333319</v>
      </c>
      <c r="H190" s="37">
        <v>824.48333333333323</v>
      </c>
      <c r="I190" s="37">
        <v>832.66666666666663</v>
      </c>
      <c r="J190" s="37">
        <v>838.33333333333326</v>
      </c>
      <c r="K190" s="28">
        <v>827</v>
      </c>
      <c r="L190" s="28">
        <v>813.15</v>
      </c>
      <c r="M190" s="28">
        <v>8.8401200000000006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8816.7999999999993</v>
      </c>
      <c r="D191" s="37">
        <v>8818.6</v>
      </c>
      <c r="E191" s="37">
        <v>8708.2000000000007</v>
      </c>
      <c r="F191" s="37">
        <v>8599.6</v>
      </c>
      <c r="G191" s="37">
        <v>8489.2000000000007</v>
      </c>
      <c r="H191" s="37">
        <v>8927.2000000000007</v>
      </c>
      <c r="I191" s="37">
        <v>9037.5999999999985</v>
      </c>
      <c r="J191" s="37">
        <v>9146.2000000000007</v>
      </c>
      <c r="K191" s="28">
        <v>8929</v>
      </c>
      <c r="L191" s="28">
        <v>8710</v>
      </c>
      <c r="M191" s="28">
        <v>2.9404499999999998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445.9</v>
      </c>
      <c r="D192" s="37">
        <v>445.38333333333338</v>
      </c>
      <c r="E192" s="37">
        <v>441.11666666666679</v>
      </c>
      <c r="F192" s="37">
        <v>436.33333333333343</v>
      </c>
      <c r="G192" s="37">
        <v>432.06666666666683</v>
      </c>
      <c r="H192" s="37">
        <v>450.16666666666674</v>
      </c>
      <c r="I192" s="37">
        <v>454.43333333333328</v>
      </c>
      <c r="J192" s="37">
        <v>459.2166666666667</v>
      </c>
      <c r="K192" s="28">
        <v>449.65</v>
      </c>
      <c r="L192" s="28">
        <v>440.6</v>
      </c>
      <c r="M192" s="28">
        <v>142.94289000000001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242.35</v>
      </c>
      <c r="D193" s="37">
        <v>243.51666666666665</v>
      </c>
      <c r="E193" s="37">
        <v>240.0333333333333</v>
      </c>
      <c r="F193" s="37">
        <v>237.71666666666664</v>
      </c>
      <c r="G193" s="37">
        <v>234.23333333333329</v>
      </c>
      <c r="H193" s="37">
        <v>245.83333333333331</v>
      </c>
      <c r="I193" s="37">
        <v>249.31666666666666</v>
      </c>
      <c r="J193" s="37">
        <v>251.63333333333333</v>
      </c>
      <c r="K193" s="28">
        <v>247</v>
      </c>
      <c r="L193" s="28">
        <v>241.2</v>
      </c>
      <c r="M193" s="28">
        <v>122.90186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105.7</v>
      </c>
      <c r="D194" s="37">
        <v>106.18333333333334</v>
      </c>
      <c r="E194" s="37">
        <v>105.01666666666668</v>
      </c>
      <c r="F194" s="37">
        <v>104.33333333333334</v>
      </c>
      <c r="G194" s="37">
        <v>103.16666666666669</v>
      </c>
      <c r="H194" s="37">
        <v>106.86666666666667</v>
      </c>
      <c r="I194" s="37">
        <v>108.03333333333333</v>
      </c>
      <c r="J194" s="37">
        <v>108.71666666666667</v>
      </c>
      <c r="K194" s="28">
        <v>107.35</v>
      </c>
      <c r="L194" s="28">
        <v>105.5</v>
      </c>
      <c r="M194" s="28">
        <v>636.47166000000004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1126.6500000000001</v>
      </c>
      <c r="D195" s="37">
        <v>1115.0833333333333</v>
      </c>
      <c r="E195" s="37">
        <v>1097.8166666666666</v>
      </c>
      <c r="F195" s="37">
        <v>1068.9833333333333</v>
      </c>
      <c r="G195" s="37">
        <v>1051.7166666666667</v>
      </c>
      <c r="H195" s="37">
        <v>1143.9166666666665</v>
      </c>
      <c r="I195" s="37">
        <v>1161.1833333333334</v>
      </c>
      <c r="J195" s="37">
        <v>1190.0166666666664</v>
      </c>
      <c r="K195" s="28">
        <v>1132.3499999999999</v>
      </c>
      <c r="L195" s="28">
        <v>1086.25</v>
      </c>
      <c r="M195" s="28">
        <v>33.943489999999997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776.65</v>
      </c>
      <c r="D196" s="37">
        <v>781.86666666666667</v>
      </c>
      <c r="E196" s="37">
        <v>766.7833333333333</v>
      </c>
      <c r="F196" s="37">
        <v>756.91666666666663</v>
      </c>
      <c r="G196" s="37">
        <v>741.83333333333326</v>
      </c>
      <c r="H196" s="37">
        <v>791.73333333333335</v>
      </c>
      <c r="I196" s="37">
        <v>806.81666666666661</v>
      </c>
      <c r="J196" s="37">
        <v>816.68333333333339</v>
      </c>
      <c r="K196" s="28">
        <v>796.95</v>
      </c>
      <c r="L196" s="28">
        <v>772</v>
      </c>
      <c r="M196" s="28">
        <v>17.21443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2603.4499999999998</v>
      </c>
      <c r="D197" s="37">
        <v>2616.2000000000003</v>
      </c>
      <c r="E197" s="37">
        <v>2580.2500000000005</v>
      </c>
      <c r="F197" s="37">
        <v>2557.0500000000002</v>
      </c>
      <c r="G197" s="37">
        <v>2521.1000000000004</v>
      </c>
      <c r="H197" s="37">
        <v>2639.4000000000005</v>
      </c>
      <c r="I197" s="37">
        <v>2675.3500000000004</v>
      </c>
      <c r="J197" s="37">
        <v>2698.5500000000006</v>
      </c>
      <c r="K197" s="28">
        <v>2652.15</v>
      </c>
      <c r="L197" s="28">
        <v>2593</v>
      </c>
      <c r="M197" s="28">
        <v>7.7718600000000002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1523.4</v>
      </c>
      <c r="D198" s="37">
        <v>1521.1166666666668</v>
      </c>
      <c r="E198" s="37">
        <v>1511.0333333333335</v>
      </c>
      <c r="F198" s="37">
        <v>1498.6666666666667</v>
      </c>
      <c r="G198" s="37">
        <v>1488.5833333333335</v>
      </c>
      <c r="H198" s="37">
        <v>1533.4833333333336</v>
      </c>
      <c r="I198" s="37">
        <v>1543.5666666666666</v>
      </c>
      <c r="J198" s="37">
        <v>1555.9333333333336</v>
      </c>
      <c r="K198" s="28">
        <v>1531.2</v>
      </c>
      <c r="L198" s="28">
        <v>1508.75</v>
      </c>
      <c r="M198" s="28">
        <v>1.0906800000000001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565.70000000000005</v>
      </c>
      <c r="D199" s="37">
        <v>569.50000000000011</v>
      </c>
      <c r="E199" s="37">
        <v>559.1500000000002</v>
      </c>
      <c r="F199" s="37">
        <v>552.60000000000014</v>
      </c>
      <c r="G199" s="37">
        <v>542.25000000000023</v>
      </c>
      <c r="H199" s="37">
        <v>576.05000000000018</v>
      </c>
      <c r="I199" s="37">
        <v>586.40000000000009</v>
      </c>
      <c r="J199" s="37">
        <v>592.95000000000016</v>
      </c>
      <c r="K199" s="28">
        <v>579.85</v>
      </c>
      <c r="L199" s="28">
        <v>562.95000000000005</v>
      </c>
      <c r="M199" s="28">
        <v>3.2898700000000001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1379.35</v>
      </c>
      <c r="D200" s="37">
        <v>1391.0666666666666</v>
      </c>
      <c r="E200" s="37">
        <v>1360.1333333333332</v>
      </c>
      <c r="F200" s="37">
        <v>1340.9166666666665</v>
      </c>
      <c r="G200" s="37">
        <v>1309.9833333333331</v>
      </c>
      <c r="H200" s="37">
        <v>1410.2833333333333</v>
      </c>
      <c r="I200" s="37">
        <v>1441.2166666666667</v>
      </c>
      <c r="J200" s="37">
        <v>1460.4333333333334</v>
      </c>
      <c r="K200" s="28">
        <v>1422</v>
      </c>
      <c r="L200" s="28">
        <v>1371.85</v>
      </c>
      <c r="M200" s="28">
        <v>5.9499899999999997</v>
      </c>
      <c r="N200" s="1"/>
      <c r="O200" s="1"/>
    </row>
    <row r="201" spans="1:15" ht="12.75" customHeight="1">
      <c r="A201" s="53">
        <v>192</v>
      </c>
      <c r="B201" s="28" t="s">
        <v>509</v>
      </c>
      <c r="C201" s="28">
        <v>39.700000000000003</v>
      </c>
      <c r="D201" s="37">
        <v>39.949999999999996</v>
      </c>
      <c r="E201" s="37">
        <v>39.249999999999993</v>
      </c>
      <c r="F201" s="37">
        <v>38.799999999999997</v>
      </c>
      <c r="G201" s="37">
        <v>38.099999999999994</v>
      </c>
      <c r="H201" s="37">
        <v>40.399999999999991</v>
      </c>
      <c r="I201" s="37">
        <v>41.099999999999994</v>
      </c>
      <c r="J201" s="37">
        <v>41.54999999999999</v>
      </c>
      <c r="K201" s="28">
        <v>40.65</v>
      </c>
      <c r="L201" s="28">
        <v>39.5</v>
      </c>
      <c r="M201" s="28">
        <v>87.542789999999997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742</v>
      </c>
      <c r="D202" s="37">
        <v>746.31666666666661</v>
      </c>
      <c r="E202" s="37">
        <v>735.78333333333319</v>
      </c>
      <c r="F202" s="37">
        <v>729.56666666666661</v>
      </c>
      <c r="G202" s="37">
        <v>719.03333333333319</v>
      </c>
      <c r="H202" s="37">
        <v>752.53333333333319</v>
      </c>
      <c r="I202" s="37">
        <v>763.06666666666649</v>
      </c>
      <c r="J202" s="37">
        <v>769.28333333333319</v>
      </c>
      <c r="K202" s="28">
        <v>756.85</v>
      </c>
      <c r="L202" s="28">
        <v>740.1</v>
      </c>
      <c r="M202" s="28">
        <v>26.5928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6783.65</v>
      </c>
      <c r="D203" s="37">
        <v>6858.9333333333334</v>
      </c>
      <c r="E203" s="37">
        <v>6688.8666666666668</v>
      </c>
      <c r="F203" s="37">
        <v>6594.083333333333</v>
      </c>
      <c r="G203" s="37">
        <v>6424.0166666666664</v>
      </c>
      <c r="H203" s="37">
        <v>6953.7166666666672</v>
      </c>
      <c r="I203" s="37">
        <v>7123.7833333333347</v>
      </c>
      <c r="J203" s="37">
        <v>7218.5666666666675</v>
      </c>
      <c r="K203" s="28">
        <v>7029</v>
      </c>
      <c r="L203" s="28">
        <v>6764.15</v>
      </c>
      <c r="M203" s="28">
        <v>5.6705899999999998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43.6</v>
      </c>
      <c r="D204" s="37">
        <v>43.733333333333327</v>
      </c>
      <c r="E204" s="37">
        <v>43.216666666666654</v>
      </c>
      <c r="F204" s="37">
        <v>42.833333333333329</v>
      </c>
      <c r="G204" s="37">
        <v>42.316666666666656</v>
      </c>
      <c r="H204" s="37">
        <v>44.116666666666653</v>
      </c>
      <c r="I204" s="37">
        <v>44.633333333333319</v>
      </c>
      <c r="J204" s="37">
        <v>45.016666666666652</v>
      </c>
      <c r="K204" s="28">
        <v>44.25</v>
      </c>
      <c r="L204" s="28">
        <v>43.35</v>
      </c>
      <c r="M204" s="28">
        <v>101.82165000000001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1675.85</v>
      </c>
      <c r="D205" s="37">
        <v>1682.6000000000001</v>
      </c>
      <c r="E205" s="37">
        <v>1663.2500000000002</v>
      </c>
      <c r="F205" s="37">
        <v>1650.65</v>
      </c>
      <c r="G205" s="37">
        <v>1631.3000000000002</v>
      </c>
      <c r="H205" s="37">
        <v>1695.2000000000003</v>
      </c>
      <c r="I205" s="37">
        <v>1714.5500000000002</v>
      </c>
      <c r="J205" s="37">
        <v>1727.1500000000003</v>
      </c>
      <c r="K205" s="28">
        <v>1701.95</v>
      </c>
      <c r="L205" s="28">
        <v>1670</v>
      </c>
      <c r="M205" s="28">
        <v>0.61814999999999998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808.15</v>
      </c>
      <c r="D206" s="37">
        <v>808.63333333333321</v>
      </c>
      <c r="E206" s="37">
        <v>801.81666666666638</v>
      </c>
      <c r="F206" s="37">
        <v>795.48333333333312</v>
      </c>
      <c r="G206" s="37">
        <v>788.66666666666629</v>
      </c>
      <c r="H206" s="37">
        <v>814.96666666666647</v>
      </c>
      <c r="I206" s="37">
        <v>821.7833333333333</v>
      </c>
      <c r="J206" s="37">
        <v>828.11666666666656</v>
      </c>
      <c r="K206" s="28">
        <v>815.45</v>
      </c>
      <c r="L206" s="28">
        <v>802.3</v>
      </c>
      <c r="M206" s="28">
        <v>9.9882200000000001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1080.2</v>
      </c>
      <c r="D207" s="37">
        <v>1087.7333333333333</v>
      </c>
      <c r="E207" s="37">
        <v>1067.5666666666666</v>
      </c>
      <c r="F207" s="37">
        <v>1054.9333333333332</v>
      </c>
      <c r="G207" s="37">
        <v>1034.7666666666664</v>
      </c>
      <c r="H207" s="37">
        <v>1100.3666666666668</v>
      </c>
      <c r="I207" s="37">
        <v>1120.5333333333333</v>
      </c>
      <c r="J207" s="37">
        <v>1133.166666666667</v>
      </c>
      <c r="K207" s="28">
        <v>1107.9000000000001</v>
      </c>
      <c r="L207" s="28">
        <v>1075.0999999999999</v>
      </c>
      <c r="M207" s="28">
        <v>8.6459700000000002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266.64999999999998</v>
      </c>
      <c r="D208" s="37">
        <v>266.76666666666665</v>
      </c>
      <c r="E208" s="37">
        <v>263.68333333333328</v>
      </c>
      <c r="F208" s="37">
        <v>260.71666666666664</v>
      </c>
      <c r="G208" s="37">
        <v>257.63333333333327</v>
      </c>
      <c r="H208" s="37">
        <v>269.73333333333329</v>
      </c>
      <c r="I208" s="37">
        <v>272.81666666666666</v>
      </c>
      <c r="J208" s="37">
        <v>275.7833333333333</v>
      </c>
      <c r="K208" s="28">
        <v>269.85000000000002</v>
      </c>
      <c r="L208" s="28">
        <v>263.8</v>
      </c>
      <c r="M208" s="28">
        <v>93.917829999999995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9.5500000000000007</v>
      </c>
      <c r="D209" s="37">
        <v>9.7000000000000011</v>
      </c>
      <c r="E209" s="37">
        <v>9.3500000000000014</v>
      </c>
      <c r="F209" s="37">
        <v>9.15</v>
      </c>
      <c r="G209" s="37">
        <v>8.8000000000000007</v>
      </c>
      <c r="H209" s="37">
        <v>9.9000000000000021</v>
      </c>
      <c r="I209" s="37">
        <v>10.25</v>
      </c>
      <c r="J209" s="37">
        <v>10.450000000000003</v>
      </c>
      <c r="K209" s="28">
        <v>10.050000000000001</v>
      </c>
      <c r="L209" s="28">
        <v>9.5</v>
      </c>
      <c r="M209" s="28">
        <v>1629.5080700000001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966.15</v>
      </c>
      <c r="D210" s="37">
        <v>970.41666666666663</v>
      </c>
      <c r="E210" s="37">
        <v>955.83333333333326</v>
      </c>
      <c r="F210" s="37">
        <v>945.51666666666665</v>
      </c>
      <c r="G210" s="37">
        <v>930.93333333333328</v>
      </c>
      <c r="H210" s="37">
        <v>980.73333333333323</v>
      </c>
      <c r="I210" s="37">
        <v>995.31666666666649</v>
      </c>
      <c r="J210" s="37">
        <v>1005.6333333333332</v>
      </c>
      <c r="K210" s="28">
        <v>985</v>
      </c>
      <c r="L210" s="28">
        <v>960.1</v>
      </c>
      <c r="M210" s="28">
        <v>13.087590000000001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1754.3</v>
      </c>
      <c r="D211" s="37">
        <v>1765.5666666666666</v>
      </c>
      <c r="E211" s="37">
        <v>1716.2333333333331</v>
      </c>
      <c r="F211" s="37">
        <v>1678.1666666666665</v>
      </c>
      <c r="G211" s="37">
        <v>1628.833333333333</v>
      </c>
      <c r="H211" s="37">
        <v>1803.6333333333332</v>
      </c>
      <c r="I211" s="37">
        <v>1852.9666666666667</v>
      </c>
      <c r="J211" s="37">
        <v>1891.0333333333333</v>
      </c>
      <c r="K211" s="28">
        <v>1814.9</v>
      </c>
      <c r="L211" s="28">
        <v>1727.5</v>
      </c>
      <c r="M211" s="28">
        <v>4.1542899999999996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417.15</v>
      </c>
      <c r="D212" s="37">
        <v>415.98333333333329</v>
      </c>
      <c r="E212" s="37">
        <v>412.51666666666659</v>
      </c>
      <c r="F212" s="37">
        <v>407.88333333333333</v>
      </c>
      <c r="G212" s="37">
        <v>404.41666666666663</v>
      </c>
      <c r="H212" s="37">
        <v>420.61666666666656</v>
      </c>
      <c r="I212" s="37">
        <v>424.08333333333326</v>
      </c>
      <c r="J212" s="37">
        <v>428.71666666666653</v>
      </c>
      <c r="K212" s="28">
        <v>419.45</v>
      </c>
      <c r="L212" s="28">
        <v>411.35</v>
      </c>
      <c r="M212" s="28">
        <v>73.356710000000007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17.5</v>
      </c>
      <c r="D213" s="37">
        <v>17.666666666666668</v>
      </c>
      <c r="E213" s="37">
        <v>17.133333333333336</v>
      </c>
      <c r="F213" s="37">
        <v>16.766666666666669</v>
      </c>
      <c r="G213" s="37">
        <v>16.233333333333338</v>
      </c>
      <c r="H213" s="37">
        <v>18.033333333333335</v>
      </c>
      <c r="I213" s="37">
        <v>18.566666666666666</v>
      </c>
      <c r="J213" s="37">
        <v>18.933333333333334</v>
      </c>
      <c r="K213" s="28">
        <v>18.2</v>
      </c>
      <c r="L213" s="28">
        <v>17.3</v>
      </c>
      <c r="M213" s="28">
        <v>1932.2191399999999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263.5</v>
      </c>
      <c r="D214" s="37">
        <v>260.46666666666664</v>
      </c>
      <c r="E214" s="37">
        <v>256.43333333333328</v>
      </c>
      <c r="F214" s="37">
        <v>249.36666666666665</v>
      </c>
      <c r="G214" s="37">
        <v>245.33333333333329</v>
      </c>
      <c r="H214" s="37">
        <v>267.5333333333333</v>
      </c>
      <c r="I214" s="37">
        <v>271.56666666666672</v>
      </c>
      <c r="J214" s="37">
        <v>278.63333333333327</v>
      </c>
      <c r="K214" s="37">
        <v>264.5</v>
      </c>
      <c r="L214" s="37">
        <v>253.4</v>
      </c>
      <c r="M214" s="37">
        <v>184.19094000000001</v>
      </c>
      <c r="N214" s="1"/>
      <c r="O214" s="1"/>
    </row>
    <row r="215" spans="1:15" ht="12.75" customHeight="1">
      <c r="A215" s="53">
        <v>206</v>
      </c>
      <c r="B215" s="28" t="s">
        <v>834</v>
      </c>
      <c r="C215" s="37">
        <v>62.8</v>
      </c>
      <c r="D215" s="37">
        <v>62.816666666666663</v>
      </c>
      <c r="E215" s="37">
        <v>61.983333333333327</v>
      </c>
      <c r="F215" s="37">
        <v>61.166666666666664</v>
      </c>
      <c r="G215" s="37">
        <v>60.333333333333329</v>
      </c>
      <c r="H215" s="37">
        <v>63.633333333333326</v>
      </c>
      <c r="I215" s="37">
        <v>64.466666666666669</v>
      </c>
      <c r="J215" s="37">
        <v>65.283333333333331</v>
      </c>
      <c r="K215" s="37">
        <v>63.65</v>
      </c>
      <c r="L215" s="37">
        <v>62</v>
      </c>
      <c r="M215" s="37">
        <v>1393.69425</v>
      </c>
      <c r="N215" s="1"/>
      <c r="O215" s="1"/>
    </row>
    <row r="216" spans="1:15" ht="12.75" customHeight="1">
      <c r="A216" s="53">
        <v>207</v>
      </c>
      <c r="B216" s="28" t="s">
        <v>825</v>
      </c>
      <c r="C216" s="37">
        <v>374.1</v>
      </c>
      <c r="D216" s="37">
        <v>376.08333333333331</v>
      </c>
      <c r="E216" s="37">
        <v>370.66666666666663</v>
      </c>
      <c r="F216" s="37">
        <v>367.23333333333329</v>
      </c>
      <c r="G216" s="37">
        <v>361.81666666666661</v>
      </c>
      <c r="H216" s="37">
        <v>379.51666666666665</v>
      </c>
      <c r="I216" s="37">
        <v>384.93333333333328</v>
      </c>
      <c r="J216" s="37">
        <v>388.36666666666667</v>
      </c>
      <c r="K216" s="37">
        <v>381.5</v>
      </c>
      <c r="L216" s="37">
        <v>372.65</v>
      </c>
      <c r="M216" s="37">
        <v>8.03322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2"/>
  <sheetViews>
    <sheetView zoomScale="85" zoomScaleNormal="85" workbookViewId="0">
      <pane ySplit="10" topLeftCell="A11" activePane="bottomLeft" state="frozen"/>
      <selection pane="bottomLeft" activeCell="D26" sqref="D2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29"/>
      <c r="B1" s="430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4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44816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22" t="s">
        <v>16</v>
      </c>
      <c r="B9" s="424" t="s">
        <v>18</v>
      </c>
      <c r="C9" s="428" t="s">
        <v>20</v>
      </c>
      <c r="D9" s="428" t="s">
        <v>21</v>
      </c>
      <c r="E9" s="419" t="s">
        <v>22</v>
      </c>
      <c r="F9" s="420"/>
      <c r="G9" s="421"/>
      <c r="H9" s="419" t="s">
        <v>23</v>
      </c>
      <c r="I9" s="420"/>
      <c r="J9" s="421"/>
      <c r="K9" s="23"/>
      <c r="L9" s="24"/>
      <c r="M9" s="50"/>
      <c r="N9" s="1"/>
      <c r="O9" s="1"/>
    </row>
    <row r="10" spans="1:15" ht="42.75" customHeight="1">
      <c r="A10" s="426"/>
      <c r="B10" s="427"/>
      <c r="C10" s="427"/>
      <c r="D10" s="42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79" t="s">
        <v>287</v>
      </c>
      <c r="C11" s="270">
        <v>22839.95</v>
      </c>
      <c r="D11" s="271">
        <v>22832.149999999998</v>
      </c>
      <c r="E11" s="271">
        <v>22664.349999999995</v>
      </c>
      <c r="F11" s="271">
        <v>22488.749999999996</v>
      </c>
      <c r="G11" s="271">
        <v>22320.949999999993</v>
      </c>
      <c r="H11" s="271">
        <v>23007.749999999996</v>
      </c>
      <c r="I11" s="271">
        <v>23175.55</v>
      </c>
      <c r="J11" s="271">
        <v>23351.149999999998</v>
      </c>
      <c r="K11" s="270">
        <v>22999.95</v>
      </c>
      <c r="L11" s="270">
        <v>22656.55</v>
      </c>
      <c r="M11" s="270">
        <v>1.15E-2</v>
      </c>
      <c r="N11" s="1"/>
      <c r="O11" s="1"/>
    </row>
    <row r="12" spans="1:15" ht="12" customHeight="1">
      <c r="A12" s="30">
        <v>2</v>
      </c>
      <c r="B12" s="280" t="s">
        <v>288</v>
      </c>
      <c r="C12" s="270">
        <v>3314.65</v>
      </c>
      <c r="D12" s="271">
        <v>3325.5333333333333</v>
      </c>
      <c r="E12" s="271">
        <v>3294.1166666666668</v>
      </c>
      <c r="F12" s="271">
        <v>3273.5833333333335</v>
      </c>
      <c r="G12" s="271">
        <v>3242.166666666667</v>
      </c>
      <c r="H12" s="271">
        <v>3346.0666666666666</v>
      </c>
      <c r="I12" s="271">
        <v>3377.4833333333336</v>
      </c>
      <c r="J12" s="271">
        <v>3398.0166666666664</v>
      </c>
      <c r="K12" s="270">
        <v>3356.95</v>
      </c>
      <c r="L12" s="270">
        <v>3305</v>
      </c>
      <c r="M12" s="270">
        <v>2.1570800000000001</v>
      </c>
      <c r="N12" s="1"/>
      <c r="O12" s="1"/>
    </row>
    <row r="13" spans="1:15" ht="12" customHeight="1">
      <c r="A13" s="30">
        <v>3</v>
      </c>
      <c r="B13" s="280" t="s">
        <v>43</v>
      </c>
      <c r="C13" s="270">
        <v>2365.6</v>
      </c>
      <c r="D13" s="271">
        <v>2408.5333333333333</v>
      </c>
      <c r="E13" s="271">
        <v>2309.1166666666668</v>
      </c>
      <c r="F13" s="271">
        <v>2252.6333333333337</v>
      </c>
      <c r="G13" s="271">
        <v>2153.2166666666672</v>
      </c>
      <c r="H13" s="271">
        <v>2465.0166666666664</v>
      </c>
      <c r="I13" s="271">
        <v>2564.4333333333334</v>
      </c>
      <c r="J13" s="271">
        <v>2620.9166666666661</v>
      </c>
      <c r="K13" s="270">
        <v>2507.9499999999998</v>
      </c>
      <c r="L13" s="270">
        <v>2352.0500000000002</v>
      </c>
      <c r="M13" s="270">
        <v>16.903369999999999</v>
      </c>
      <c r="N13" s="1"/>
      <c r="O13" s="1"/>
    </row>
    <row r="14" spans="1:15" ht="12" customHeight="1">
      <c r="A14" s="30">
        <v>4</v>
      </c>
      <c r="B14" s="280" t="s">
        <v>290</v>
      </c>
      <c r="C14" s="270">
        <v>2548.75</v>
      </c>
      <c r="D14" s="271">
        <v>2551.6</v>
      </c>
      <c r="E14" s="271">
        <v>2533.25</v>
      </c>
      <c r="F14" s="271">
        <v>2517.75</v>
      </c>
      <c r="G14" s="271">
        <v>2499.4</v>
      </c>
      <c r="H14" s="271">
        <v>2567.1</v>
      </c>
      <c r="I14" s="271">
        <v>2585.4499999999994</v>
      </c>
      <c r="J14" s="271">
        <v>2600.9499999999998</v>
      </c>
      <c r="K14" s="270">
        <v>2569.9499999999998</v>
      </c>
      <c r="L14" s="270">
        <v>2536.1</v>
      </c>
      <c r="M14" s="270">
        <v>0.23519000000000001</v>
      </c>
      <c r="N14" s="1"/>
      <c r="O14" s="1"/>
    </row>
    <row r="15" spans="1:15" ht="12" customHeight="1">
      <c r="A15" s="30">
        <v>5</v>
      </c>
      <c r="B15" s="280" t="s">
        <v>291</v>
      </c>
      <c r="C15" s="270">
        <v>1017.45</v>
      </c>
      <c r="D15" s="271">
        <v>1023.3166666666666</v>
      </c>
      <c r="E15" s="271">
        <v>1001.1833333333332</v>
      </c>
      <c r="F15" s="271">
        <v>984.91666666666652</v>
      </c>
      <c r="G15" s="271">
        <v>962.78333333333308</v>
      </c>
      <c r="H15" s="271">
        <v>1039.5833333333333</v>
      </c>
      <c r="I15" s="271">
        <v>1061.7166666666665</v>
      </c>
      <c r="J15" s="271">
        <v>1077.9833333333333</v>
      </c>
      <c r="K15" s="270">
        <v>1045.45</v>
      </c>
      <c r="L15" s="270">
        <v>1007.05</v>
      </c>
      <c r="M15" s="270">
        <v>2.1967400000000001</v>
      </c>
      <c r="N15" s="1"/>
      <c r="O15" s="1"/>
    </row>
    <row r="16" spans="1:15" ht="12" customHeight="1">
      <c r="A16" s="30">
        <v>6</v>
      </c>
      <c r="B16" s="280" t="s">
        <v>59</v>
      </c>
      <c r="C16" s="270">
        <v>652.6</v>
      </c>
      <c r="D16" s="271">
        <v>656.36666666666667</v>
      </c>
      <c r="E16" s="271">
        <v>644.73333333333335</v>
      </c>
      <c r="F16" s="271">
        <v>636.86666666666667</v>
      </c>
      <c r="G16" s="271">
        <v>625.23333333333335</v>
      </c>
      <c r="H16" s="271">
        <v>664.23333333333335</v>
      </c>
      <c r="I16" s="271">
        <v>675.86666666666679</v>
      </c>
      <c r="J16" s="271">
        <v>683.73333333333335</v>
      </c>
      <c r="K16" s="270">
        <v>668</v>
      </c>
      <c r="L16" s="270">
        <v>648.5</v>
      </c>
      <c r="M16" s="270">
        <v>24.017669999999999</v>
      </c>
      <c r="N16" s="1"/>
      <c r="O16" s="1"/>
    </row>
    <row r="17" spans="1:15" ht="12" customHeight="1">
      <c r="A17" s="30">
        <v>7</v>
      </c>
      <c r="B17" s="280" t="s">
        <v>292</v>
      </c>
      <c r="C17" s="270">
        <v>469.45</v>
      </c>
      <c r="D17" s="271">
        <v>474.15000000000003</v>
      </c>
      <c r="E17" s="271">
        <v>460.30000000000007</v>
      </c>
      <c r="F17" s="271">
        <v>451.15000000000003</v>
      </c>
      <c r="G17" s="271">
        <v>437.30000000000007</v>
      </c>
      <c r="H17" s="271">
        <v>483.30000000000007</v>
      </c>
      <c r="I17" s="271">
        <v>497.15000000000009</v>
      </c>
      <c r="J17" s="271">
        <v>506.30000000000007</v>
      </c>
      <c r="K17" s="270">
        <v>488</v>
      </c>
      <c r="L17" s="270">
        <v>465</v>
      </c>
      <c r="M17" s="270">
        <v>3.6948599999999998</v>
      </c>
      <c r="N17" s="1"/>
      <c r="O17" s="1"/>
    </row>
    <row r="18" spans="1:15" ht="12" customHeight="1">
      <c r="A18" s="30">
        <v>8</v>
      </c>
      <c r="B18" s="280" t="s">
        <v>293</v>
      </c>
      <c r="C18" s="270">
        <v>2313.25</v>
      </c>
      <c r="D18" s="271">
        <v>2307.0333333333333</v>
      </c>
      <c r="E18" s="271">
        <v>2288.2166666666667</v>
      </c>
      <c r="F18" s="271">
        <v>2263.1833333333334</v>
      </c>
      <c r="G18" s="271">
        <v>2244.3666666666668</v>
      </c>
      <c r="H18" s="271">
        <v>2332.0666666666666</v>
      </c>
      <c r="I18" s="271">
        <v>2350.8833333333332</v>
      </c>
      <c r="J18" s="271">
        <v>2375.9166666666665</v>
      </c>
      <c r="K18" s="270">
        <v>2325.85</v>
      </c>
      <c r="L18" s="270">
        <v>2282</v>
      </c>
      <c r="M18" s="270">
        <v>1.02379</v>
      </c>
      <c r="N18" s="1"/>
      <c r="O18" s="1"/>
    </row>
    <row r="19" spans="1:15" ht="12" customHeight="1">
      <c r="A19" s="30">
        <v>9</v>
      </c>
      <c r="B19" s="280" t="s">
        <v>237</v>
      </c>
      <c r="C19" s="270">
        <v>18276.400000000001</v>
      </c>
      <c r="D19" s="271">
        <v>18255.133333333335</v>
      </c>
      <c r="E19" s="271">
        <v>18126.26666666667</v>
      </c>
      <c r="F19" s="271">
        <v>17976.133333333335</v>
      </c>
      <c r="G19" s="271">
        <v>17847.26666666667</v>
      </c>
      <c r="H19" s="271">
        <v>18405.26666666667</v>
      </c>
      <c r="I19" s="271">
        <v>18534.133333333331</v>
      </c>
      <c r="J19" s="271">
        <v>18684.26666666667</v>
      </c>
      <c r="K19" s="270">
        <v>18384</v>
      </c>
      <c r="L19" s="270">
        <v>18105</v>
      </c>
      <c r="M19" s="270">
        <v>0.26150000000000001</v>
      </c>
      <c r="N19" s="1"/>
      <c r="O19" s="1"/>
    </row>
    <row r="20" spans="1:15" ht="12" customHeight="1">
      <c r="A20" s="30">
        <v>10</v>
      </c>
      <c r="B20" s="280" t="s">
        <v>45</v>
      </c>
      <c r="C20" s="270">
        <v>3451.2</v>
      </c>
      <c r="D20" s="271">
        <v>3458.1</v>
      </c>
      <c r="E20" s="271">
        <v>3408.25</v>
      </c>
      <c r="F20" s="271">
        <v>3365.3</v>
      </c>
      <c r="G20" s="271">
        <v>3315.4500000000003</v>
      </c>
      <c r="H20" s="271">
        <v>3501.0499999999997</v>
      </c>
      <c r="I20" s="271">
        <v>3550.8999999999992</v>
      </c>
      <c r="J20" s="271">
        <v>3593.8499999999995</v>
      </c>
      <c r="K20" s="270">
        <v>3507.95</v>
      </c>
      <c r="L20" s="270">
        <v>3415.15</v>
      </c>
      <c r="M20" s="270">
        <v>16.146339999999999</v>
      </c>
      <c r="N20" s="1"/>
      <c r="O20" s="1"/>
    </row>
    <row r="21" spans="1:15" ht="12" customHeight="1">
      <c r="A21" s="30">
        <v>11</v>
      </c>
      <c r="B21" s="280" t="s">
        <v>238</v>
      </c>
      <c r="C21" s="270">
        <v>2315.9</v>
      </c>
      <c r="D21" s="271">
        <v>2331.8000000000002</v>
      </c>
      <c r="E21" s="271">
        <v>2285.6500000000005</v>
      </c>
      <c r="F21" s="271">
        <v>2255.4000000000005</v>
      </c>
      <c r="G21" s="271">
        <v>2209.2500000000009</v>
      </c>
      <c r="H21" s="271">
        <v>2362.0500000000002</v>
      </c>
      <c r="I21" s="271">
        <v>2408.1999999999998</v>
      </c>
      <c r="J21" s="271">
        <v>2438.4499999999998</v>
      </c>
      <c r="K21" s="270">
        <v>2377.9499999999998</v>
      </c>
      <c r="L21" s="270">
        <v>2301.5500000000002</v>
      </c>
      <c r="M21" s="270">
        <v>12.64789</v>
      </c>
      <c r="N21" s="1"/>
      <c r="O21" s="1"/>
    </row>
    <row r="22" spans="1:15" ht="12" customHeight="1">
      <c r="A22" s="30">
        <v>12</v>
      </c>
      <c r="B22" s="280" t="s">
        <v>46</v>
      </c>
      <c r="C22" s="270">
        <v>906.85</v>
      </c>
      <c r="D22" s="271">
        <v>906.2833333333333</v>
      </c>
      <c r="E22" s="271">
        <v>887.56666666666661</v>
      </c>
      <c r="F22" s="271">
        <v>868.2833333333333</v>
      </c>
      <c r="G22" s="271">
        <v>849.56666666666661</v>
      </c>
      <c r="H22" s="271">
        <v>925.56666666666661</v>
      </c>
      <c r="I22" s="271">
        <v>944.2833333333333</v>
      </c>
      <c r="J22" s="271">
        <v>963.56666666666661</v>
      </c>
      <c r="K22" s="270">
        <v>925</v>
      </c>
      <c r="L22" s="270">
        <v>887</v>
      </c>
      <c r="M22" s="270">
        <v>183.69176999999999</v>
      </c>
      <c r="N22" s="1"/>
      <c r="O22" s="1"/>
    </row>
    <row r="23" spans="1:15" ht="12.75" customHeight="1">
      <c r="A23" s="30">
        <v>13</v>
      </c>
      <c r="B23" s="280" t="s">
        <v>239</v>
      </c>
      <c r="C23" s="270">
        <v>3633.3</v>
      </c>
      <c r="D23" s="271">
        <v>3646.7666666666664</v>
      </c>
      <c r="E23" s="271">
        <v>3598.5333333333328</v>
      </c>
      <c r="F23" s="271">
        <v>3563.7666666666664</v>
      </c>
      <c r="G23" s="271">
        <v>3515.5333333333328</v>
      </c>
      <c r="H23" s="271">
        <v>3681.5333333333328</v>
      </c>
      <c r="I23" s="271">
        <v>3729.7666666666664</v>
      </c>
      <c r="J23" s="271">
        <v>3764.5333333333328</v>
      </c>
      <c r="K23" s="270">
        <v>3695</v>
      </c>
      <c r="L23" s="270">
        <v>3612</v>
      </c>
      <c r="M23" s="270">
        <v>2.0458400000000001</v>
      </c>
      <c r="N23" s="1"/>
      <c r="O23" s="1"/>
    </row>
    <row r="24" spans="1:15" ht="12.75" customHeight="1">
      <c r="A24" s="30">
        <v>14</v>
      </c>
      <c r="B24" s="280" t="s">
        <v>240</v>
      </c>
      <c r="C24" s="270">
        <v>3931.1</v>
      </c>
      <c r="D24" s="271">
        <v>3932.0333333333333</v>
      </c>
      <c r="E24" s="271">
        <v>3904.0666666666666</v>
      </c>
      <c r="F24" s="271">
        <v>3877.0333333333333</v>
      </c>
      <c r="G24" s="271">
        <v>3849.0666666666666</v>
      </c>
      <c r="H24" s="271">
        <v>3959.0666666666666</v>
      </c>
      <c r="I24" s="271">
        <v>3987.0333333333328</v>
      </c>
      <c r="J24" s="271">
        <v>4014.0666666666666</v>
      </c>
      <c r="K24" s="270">
        <v>3960</v>
      </c>
      <c r="L24" s="270">
        <v>3905</v>
      </c>
      <c r="M24" s="270">
        <v>4.1499899999999998</v>
      </c>
      <c r="N24" s="1"/>
      <c r="O24" s="1"/>
    </row>
    <row r="25" spans="1:15" ht="12.75" customHeight="1">
      <c r="A25" s="30">
        <v>15</v>
      </c>
      <c r="B25" s="280" t="s">
        <v>241</v>
      </c>
      <c r="C25" s="270">
        <v>115.1</v>
      </c>
      <c r="D25" s="271">
        <v>115.86666666666667</v>
      </c>
      <c r="E25" s="271">
        <v>113.88333333333335</v>
      </c>
      <c r="F25" s="271">
        <v>112.66666666666669</v>
      </c>
      <c r="G25" s="271">
        <v>110.68333333333337</v>
      </c>
      <c r="H25" s="271">
        <v>117.08333333333334</v>
      </c>
      <c r="I25" s="271">
        <v>119.06666666666666</v>
      </c>
      <c r="J25" s="271">
        <v>120.28333333333333</v>
      </c>
      <c r="K25" s="270">
        <v>117.85</v>
      </c>
      <c r="L25" s="270">
        <v>114.65</v>
      </c>
      <c r="M25" s="270">
        <v>29.228960000000001</v>
      </c>
      <c r="N25" s="1"/>
      <c r="O25" s="1"/>
    </row>
    <row r="26" spans="1:15" ht="12.75" customHeight="1">
      <c r="A26" s="30">
        <v>16</v>
      </c>
      <c r="B26" s="280" t="s">
        <v>41</v>
      </c>
      <c r="C26" s="270">
        <v>324.95</v>
      </c>
      <c r="D26" s="271">
        <v>324.73333333333329</v>
      </c>
      <c r="E26" s="271">
        <v>321.86666666666656</v>
      </c>
      <c r="F26" s="271">
        <v>318.78333333333325</v>
      </c>
      <c r="G26" s="271">
        <v>315.91666666666652</v>
      </c>
      <c r="H26" s="271">
        <v>327.81666666666661</v>
      </c>
      <c r="I26" s="271">
        <v>330.68333333333328</v>
      </c>
      <c r="J26" s="271">
        <v>333.76666666666665</v>
      </c>
      <c r="K26" s="270">
        <v>327.60000000000002</v>
      </c>
      <c r="L26" s="270">
        <v>321.64999999999998</v>
      </c>
      <c r="M26" s="270">
        <v>25.86674</v>
      </c>
      <c r="N26" s="1"/>
      <c r="O26" s="1"/>
    </row>
    <row r="27" spans="1:15" ht="12.75" customHeight="1">
      <c r="A27" s="30">
        <v>17</v>
      </c>
      <c r="B27" s="280" t="s">
        <v>835</v>
      </c>
      <c r="C27" s="270">
        <v>473.9</v>
      </c>
      <c r="D27" s="271">
        <v>473.76666666666665</v>
      </c>
      <c r="E27" s="271">
        <v>470.88333333333333</v>
      </c>
      <c r="F27" s="271">
        <v>467.86666666666667</v>
      </c>
      <c r="G27" s="271">
        <v>464.98333333333335</v>
      </c>
      <c r="H27" s="271">
        <v>476.7833333333333</v>
      </c>
      <c r="I27" s="271">
        <v>479.66666666666663</v>
      </c>
      <c r="J27" s="271">
        <v>482.68333333333328</v>
      </c>
      <c r="K27" s="270">
        <v>476.65</v>
      </c>
      <c r="L27" s="270">
        <v>470.75</v>
      </c>
      <c r="M27" s="270">
        <v>0.55527000000000004</v>
      </c>
      <c r="N27" s="1"/>
      <c r="O27" s="1"/>
    </row>
    <row r="28" spans="1:15" ht="12.75" customHeight="1">
      <c r="A28" s="30">
        <v>18</v>
      </c>
      <c r="B28" s="280" t="s">
        <v>294</v>
      </c>
      <c r="C28" s="270">
        <v>276.5</v>
      </c>
      <c r="D28" s="271">
        <v>276.58333333333331</v>
      </c>
      <c r="E28" s="271">
        <v>274.26666666666665</v>
      </c>
      <c r="F28" s="271">
        <v>272.03333333333336</v>
      </c>
      <c r="G28" s="271">
        <v>269.7166666666667</v>
      </c>
      <c r="H28" s="271">
        <v>278.81666666666661</v>
      </c>
      <c r="I28" s="271">
        <v>281.13333333333333</v>
      </c>
      <c r="J28" s="271">
        <v>283.36666666666656</v>
      </c>
      <c r="K28" s="270">
        <v>278.89999999999998</v>
      </c>
      <c r="L28" s="270">
        <v>274.35000000000002</v>
      </c>
      <c r="M28" s="270">
        <v>0.88512000000000002</v>
      </c>
      <c r="N28" s="1"/>
      <c r="O28" s="1"/>
    </row>
    <row r="29" spans="1:15" ht="12.75" customHeight="1">
      <c r="A29" s="30">
        <v>19</v>
      </c>
      <c r="B29" s="280" t="s">
        <v>295</v>
      </c>
      <c r="C29" s="270">
        <v>279.8</v>
      </c>
      <c r="D29" s="271">
        <v>284.2</v>
      </c>
      <c r="E29" s="271">
        <v>273.59999999999997</v>
      </c>
      <c r="F29" s="271">
        <v>267.39999999999998</v>
      </c>
      <c r="G29" s="271">
        <v>256.79999999999995</v>
      </c>
      <c r="H29" s="271">
        <v>290.39999999999998</v>
      </c>
      <c r="I29" s="271">
        <v>301</v>
      </c>
      <c r="J29" s="271">
        <v>307.2</v>
      </c>
      <c r="K29" s="270">
        <v>294.8</v>
      </c>
      <c r="L29" s="270">
        <v>278</v>
      </c>
      <c r="M29" s="270">
        <v>12.64894</v>
      </c>
      <c r="N29" s="1"/>
      <c r="O29" s="1"/>
    </row>
    <row r="30" spans="1:15" ht="12.75" customHeight="1">
      <c r="A30" s="30">
        <v>20</v>
      </c>
      <c r="B30" s="280" t="s">
        <v>296</v>
      </c>
      <c r="C30" s="270">
        <v>1309.0999999999999</v>
      </c>
      <c r="D30" s="271">
        <v>1320.1166666666666</v>
      </c>
      <c r="E30" s="271">
        <v>1294.333333333333</v>
      </c>
      <c r="F30" s="271">
        <v>1279.5666666666664</v>
      </c>
      <c r="G30" s="271">
        <v>1253.7833333333328</v>
      </c>
      <c r="H30" s="271">
        <v>1334.8833333333332</v>
      </c>
      <c r="I30" s="271">
        <v>1360.6666666666665</v>
      </c>
      <c r="J30" s="271">
        <v>1375.4333333333334</v>
      </c>
      <c r="K30" s="270">
        <v>1345.9</v>
      </c>
      <c r="L30" s="270">
        <v>1305.3499999999999</v>
      </c>
      <c r="M30" s="270">
        <v>2.19787</v>
      </c>
      <c r="N30" s="1"/>
      <c r="O30" s="1"/>
    </row>
    <row r="31" spans="1:15" ht="12.75" customHeight="1">
      <c r="A31" s="30">
        <v>21</v>
      </c>
      <c r="B31" s="280" t="s">
        <v>242</v>
      </c>
      <c r="C31" s="270">
        <v>1393.8</v>
      </c>
      <c r="D31" s="271">
        <v>1402.7666666666667</v>
      </c>
      <c r="E31" s="271">
        <v>1378.0333333333333</v>
      </c>
      <c r="F31" s="271">
        <v>1362.2666666666667</v>
      </c>
      <c r="G31" s="271">
        <v>1337.5333333333333</v>
      </c>
      <c r="H31" s="271">
        <v>1418.5333333333333</v>
      </c>
      <c r="I31" s="271">
        <v>1443.2666666666664</v>
      </c>
      <c r="J31" s="271">
        <v>1459.0333333333333</v>
      </c>
      <c r="K31" s="270">
        <v>1427.5</v>
      </c>
      <c r="L31" s="270">
        <v>1387</v>
      </c>
      <c r="M31" s="270">
        <v>0.46448</v>
      </c>
      <c r="N31" s="1"/>
      <c r="O31" s="1"/>
    </row>
    <row r="32" spans="1:15" ht="12.75" customHeight="1">
      <c r="A32" s="30">
        <v>22</v>
      </c>
      <c r="B32" s="280" t="s">
        <v>52</v>
      </c>
      <c r="C32" s="270">
        <v>636</v>
      </c>
      <c r="D32" s="271">
        <v>636.33333333333337</v>
      </c>
      <c r="E32" s="271">
        <v>633.66666666666674</v>
      </c>
      <c r="F32" s="271">
        <v>631.33333333333337</v>
      </c>
      <c r="G32" s="271">
        <v>628.66666666666674</v>
      </c>
      <c r="H32" s="271">
        <v>638.66666666666674</v>
      </c>
      <c r="I32" s="271">
        <v>641.33333333333348</v>
      </c>
      <c r="J32" s="271">
        <v>643.66666666666674</v>
      </c>
      <c r="K32" s="270">
        <v>639</v>
      </c>
      <c r="L32" s="270">
        <v>634</v>
      </c>
      <c r="M32" s="270">
        <v>0.93491999999999997</v>
      </c>
      <c r="N32" s="1"/>
      <c r="O32" s="1"/>
    </row>
    <row r="33" spans="1:15" ht="12.75" customHeight="1">
      <c r="A33" s="30">
        <v>23</v>
      </c>
      <c r="B33" s="280" t="s">
        <v>48</v>
      </c>
      <c r="C33" s="270">
        <v>3198.65</v>
      </c>
      <c r="D33" s="271">
        <v>3199.2166666666667</v>
      </c>
      <c r="E33" s="271">
        <v>3167.4333333333334</v>
      </c>
      <c r="F33" s="271">
        <v>3136.2166666666667</v>
      </c>
      <c r="G33" s="271">
        <v>3104.4333333333334</v>
      </c>
      <c r="H33" s="271">
        <v>3230.4333333333334</v>
      </c>
      <c r="I33" s="271">
        <v>3262.2166666666672</v>
      </c>
      <c r="J33" s="271">
        <v>3293.4333333333334</v>
      </c>
      <c r="K33" s="270">
        <v>3231</v>
      </c>
      <c r="L33" s="270">
        <v>3168</v>
      </c>
      <c r="M33" s="270">
        <v>0.95823000000000003</v>
      </c>
      <c r="N33" s="1"/>
      <c r="O33" s="1"/>
    </row>
    <row r="34" spans="1:15" ht="12.75" customHeight="1">
      <c r="A34" s="30">
        <v>24</v>
      </c>
      <c r="B34" s="280" t="s">
        <v>297</v>
      </c>
      <c r="C34" s="270">
        <v>3014.9</v>
      </c>
      <c r="D34" s="271">
        <v>3036.2000000000003</v>
      </c>
      <c r="E34" s="271">
        <v>2973.7000000000007</v>
      </c>
      <c r="F34" s="271">
        <v>2932.5000000000005</v>
      </c>
      <c r="G34" s="271">
        <v>2870.0000000000009</v>
      </c>
      <c r="H34" s="271">
        <v>3077.4000000000005</v>
      </c>
      <c r="I34" s="271">
        <v>3139.8999999999996</v>
      </c>
      <c r="J34" s="271">
        <v>3181.1000000000004</v>
      </c>
      <c r="K34" s="270">
        <v>3098.7</v>
      </c>
      <c r="L34" s="270">
        <v>2995</v>
      </c>
      <c r="M34" s="270">
        <v>0.57472999999999996</v>
      </c>
      <c r="N34" s="1"/>
      <c r="O34" s="1"/>
    </row>
    <row r="35" spans="1:15" ht="12.75" customHeight="1">
      <c r="A35" s="30">
        <v>25</v>
      </c>
      <c r="B35" s="280" t="s">
        <v>747</v>
      </c>
      <c r="C35" s="270">
        <v>381.55</v>
      </c>
      <c r="D35" s="271">
        <v>374.16666666666669</v>
      </c>
      <c r="E35" s="271">
        <v>348.43333333333339</v>
      </c>
      <c r="F35" s="271">
        <v>315.31666666666672</v>
      </c>
      <c r="G35" s="271">
        <v>289.58333333333343</v>
      </c>
      <c r="H35" s="271">
        <v>407.28333333333336</v>
      </c>
      <c r="I35" s="271">
        <v>433.01666666666659</v>
      </c>
      <c r="J35" s="271">
        <v>466.13333333333333</v>
      </c>
      <c r="K35" s="270">
        <v>399.9</v>
      </c>
      <c r="L35" s="270">
        <v>341.05</v>
      </c>
      <c r="M35" s="270">
        <v>31.638559999999998</v>
      </c>
      <c r="N35" s="1"/>
      <c r="O35" s="1"/>
    </row>
    <row r="36" spans="1:15" ht="12.75" customHeight="1">
      <c r="A36" s="30">
        <v>26</v>
      </c>
      <c r="B36" s="280" t="s">
        <v>865</v>
      </c>
      <c r="C36" s="270">
        <v>20.5</v>
      </c>
      <c r="D36" s="271">
        <v>20.8</v>
      </c>
      <c r="E36" s="271">
        <v>20</v>
      </c>
      <c r="F36" s="271">
        <v>19.5</v>
      </c>
      <c r="G36" s="271">
        <v>18.7</v>
      </c>
      <c r="H36" s="271">
        <v>21.3</v>
      </c>
      <c r="I36" s="271">
        <v>22.100000000000005</v>
      </c>
      <c r="J36" s="271">
        <v>22.6</v>
      </c>
      <c r="K36" s="270">
        <v>21.6</v>
      </c>
      <c r="L36" s="270">
        <v>20.3</v>
      </c>
      <c r="M36" s="270">
        <v>59.332560000000001</v>
      </c>
      <c r="N36" s="1"/>
      <c r="O36" s="1"/>
    </row>
    <row r="37" spans="1:15" ht="12.75" customHeight="1">
      <c r="A37" s="30">
        <v>27</v>
      </c>
      <c r="B37" s="280" t="s">
        <v>50</v>
      </c>
      <c r="C37" s="270">
        <v>535.75</v>
      </c>
      <c r="D37" s="271">
        <v>538.48333333333335</v>
      </c>
      <c r="E37" s="271">
        <v>531.9666666666667</v>
      </c>
      <c r="F37" s="271">
        <v>528.18333333333339</v>
      </c>
      <c r="G37" s="271">
        <v>521.66666666666674</v>
      </c>
      <c r="H37" s="271">
        <v>542.26666666666665</v>
      </c>
      <c r="I37" s="271">
        <v>548.7833333333333</v>
      </c>
      <c r="J37" s="271">
        <v>552.56666666666661</v>
      </c>
      <c r="K37" s="270">
        <v>545</v>
      </c>
      <c r="L37" s="270">
        <v>534.70000000000005</v>
      </c>
      <c r="M37" s="270">
        <v>8.5099499999999999</v>
      </c>
      <c r="N37" s="1"/>
      <c r="O37" s="1"/>
    </row>
    <row r="38" spans="1:15" ht="12.75" customHeight="1">
      <c r="A38" s="30">
        <v>28</v>
      </c>
      <c r="B38" s="280" t="s">
        <v>298</v>
      </c>
      <c r="C38" s="270">
        <v>2294.0500000000002</v>
      </c>
      <c r="D38" s="271">
        <v>2311.6166666666668</v>
      </c>
      <c r="E38" s="271">
        <v>2267.4333333333334</v>
      </c>
      <c r="F38" s="271">
        <v>2240.8166666666666</v>
      </c>
      <c r="G38" s="271">
        <v>2196.6333333333332</v>
      </c>
      <c r="H38" s="271">
        <v>2338.2333333333336</v>
      </c>
      <c r="I38" s="271">
        <v>2382.416666666667</v>
      </c>
      <c r="J38" s="271">
        <v>2409.0333333333338</v>
      </c>
      <c r="K38" s="270">
        <v>2355.8000000000002</v>
      </c>
      <c r="L38" s="270">
        <v>2285</v>
      </c>
      <c r="M38" s="270">
        <v>0.96487999999999996</v>
      </c>
      <c r="N38" s="1"/>
      <c r="O38" s="1"/>
    </row>
    <row r="39" spans="1:15" ht="12.75" customHeight="1">
      <c r="A39" s="30">
        <v>29</v>
      </c>
      <c r="B39" s="280" t="s">
        <v>51</v>
      </c>
      <c r="C39" s="270">
        <v>454.7</v>
      </c>
      <c r="D39" s="271">
        <v>463.75</v>
      </c>
      <c r="E39" s="271">
        <v>442.8</v>
      </c>
      <c r="F39" s="271">
        <v>430.90000000000003</v>
      </c>
      <c r="G39" s="271">
        <v>409.95000000000005</v>
      </c>
      <c r="H39" s="271">
        <v>475.65</v>
      </c>
      <c r="I39" s="271">
        <v>496.6</v>
      </c>
      <c r="J39" s="271">
        <v>508.49999999999994</v>
      </c>
      <c r="K39" s="270">
        <v>484.7</v>
      </c>
      <c r="L39" s="270">
        <v>451.85</v>
      </c>
      <c r="M39" s="270">
        <v>294.29692999999997</v>
      </c>
      <c r="N39" s="1"/>
      <c r="O39" s="1"/>
    </row>
    <row r="40" spans="1:15" ht="12.75" customHeight="1">
      <c r="A40" s="30">
        <v>30</v>
      </c>
      <c r="B40" s="280" t="s">
        <v>813</v>
      </c>
      <c r="C40" s="270">
        <v>1582.55</v>
      </c>
      <c r="D40" s="271">
        <v>1586.9166666666667</v>
      </c>
      <c r="E40" s="271">
        <v>1558.6333333333334</v>
      </c>
      <c r="F40" s="271">
        <v>1534.7166666666667</v>
      </c>
      <c r="G40" s="271">
        <v>1506.4333333333334</v>
      </c>
      <c r="H40" s="271">
        <v>1610.8333333333335</v>
      </c>
      <c r="I40" s="271">
        <v>1639.1166666666668</v>
      </c>
      <c r="J40" s="271">
        <v>1663.0333333333335</v>
      </c>
      <c r="K40" s="270">
        <v>1615.2</v>
      </c>
      <c r="L40" s="270">
        <v>1563</v>
      </c>
      <c r="M40" s="270">
        <v>11.044309999999999</v>
      </c>
      <c r="N40" s="1"/>
      <c r="O40" s="1"/>
    </row>
    <row r="41" spans="1:15" ht="12.75" customHeight="1">
      <c r="A41" s="30">
        <v>31</v>
      </c>
      <c r="B41" s="280" t="s">
        <v>777</v>
      </c>
      <c r="C41" s="270">
        <v>786.55</v>
      </c>
      <c r="D41" s="271">
        <v>784.4</v>
      </c>
      <c r="E41" s="271">
        <v>774.8</v>
      </c>
      <c r="F41" s="271">
        <v>763.05</v>
      </c>
      <c r="G41" s="271">
        <v>753.44999999999993</v>
      </c>
      <c r="H41" s="271">
        <v>796.15</v>
      </c>
      <c r="I41" s="271">
        <v>805.75000000000011</v>
      </c>
      <c r="J41" s="271">
        <v>817.5</v>
      </c>
      <c r="K41" s="270">
        <v>794</v>
      </c>
      <c r="L41" s="270">
        <v>772.65</v>
      </c>
      <c r="M41" s="270">
        <v>0.36681000000000002</v>
      </c>
      <c r="N41" s="1"/>
      <c r="O41" s="1"/>
    </row>
    <row r="42" spans="1:15" ht="12.75" customHeight="1">
      <c r="A42" s="30">
        <v>32</v>
      </c>
      <c r="B42" s="280" t="s">
        <v>53</v>
      </c>
      <c r="C42" s="270">
        <v>4460.3500000000004</v>
      </c>
      <c r="D42" s="271">
        <v>4450.083333333333</v>
      </c>
      <c r="E42" s="271">
        <v>4425.2666666666664</v>
      </c>
      <c r="F42" s="271">
        <v>4390.1833333333334</v>
      </c>
      <c r="G42" s="271">
        <v>4365.3666666666668</v>
      </c>
      <c r="H42" s="271">
        <v>4485.1666666666661</v>
      </c>
      <c r="I42" s="271">
        <v>4509.9833333333336</v>
      </c>
      <c r="J42" s="271">
        <v>4545.0666666666657</v>
      </c>
      <c r="K42" s="270">
        <v>4474.8999999999996</v>
      </c>
      <c r="L42" s="270">
        <v>4415</v>
      </c>
      <c r="M42" s="270">
        <v>4.7621000000000002</v>
      </c>
      <c r="N42" s="1"/>
      <c r="O42" s="1"/>
    </row>
    <row r="43" spans="1:15" ht="12.75" customHeight="1">
      <c r="A43" s="30">
        <v>33</v>
      </c>
      <c r="B43" s="280" t="s">
        <v>54</v>
      </c>
      <c r="C43" s="270">
        <v>273.60000000000002</v>
      </c>
      <c r="D43" s="271">
        <v>275.38333333333338</v>
      </c>
      <c r="E43" s="271">
        <v>270.96666666666675</v>
      </c>
      <c r="F43" s="271">
        <v>268.33333333333337</v>
      </c>
      <c r="G43" s="271">
        <v>263.91666666666674</v>
      </c>
      <c r="H43" s="271">
        <v>278.01666666666677</v>
      </c>
      <c r="I43" s="271">
        <v>282.43333333333339</v>
      </c>
      <c r="J43" s="271">
        <v>285.06666666666678</v>
      </c>
      <c r="K43" s="270">
        <v>279.8</v>
      </c>
      <c r="L43" s="270">
        <v>272.75</v>
      </c>
      <c r="M43" s="270">
        <v>26.009930000000001</v>
      </c>
      <c r="N43" s="1"/>
      <c r="O43" s="1"/>
    </row>
    <row r="44" spans="1:15" ht="12.75" customHeight="1">
      <c r="A44" s="30">
        <v>34</v>
      </c>
      <c r="B44" s="280" t="s">
        <v>836</v>
      </c>
      <c r="C44" s="270">
        <v>350.45</v>
      </c>
      <c r="D44" s="271">
        <v>355.15000000000003</v>
      </c>
      <c r="E44" s="271">
        <v>342.30000000000007</v>
      </c>
      <c r="F44" s="271">
        <v>334.15000000000003</v>
      </c>
      <c r="G44" s="271">
        <v>321.30000000000007</v>
      </c>
      <c r="H44" s="271">
        <v>363.30000000000007</v>
      </c>
      <c r="I44" s="271">
        <v>376.15000000000009</v>
      </c>
      <c r="J44" s="271">
        <v>384.30000000000007</v>
      </c>
      <c r="K44" s="270">
        <v>368</v>
      </c>
      <c r="L44" s="270">
        <v>347</v>
      </c>
      <c r="M44" s="270">
        <v>12.734059999999999</v>
      </c>
      <c r="N44" s="1"/>
      <c r="O44" s="1"/>
    </row>
    <row r="45" spans="1:15" ht="12.75" customHeight="1">
      <c r="A45" s="30">
        <v>35</v>
      </c>
      <c r="B45" s="280" t="s">
        <v>299</v>
      </c>
      <c r="C45" s="270">
        <v>686.5</v>
      </c>
      <c r="D45" s="271">
        <v>683.5</v>
      </c>
      <c r="E45" s="271">
        <v>673</v>
      </c>
      <c r="F45" s="271">
        <v>659.5</v>
      </c>
      <c r="G45" s="271">
        <v>649</v>
      </c>
      <c r="H45" s="271">
        <v>697</v>
      </c>
      <c r="I45" s="271">
        <v>707.5</v>
      </c>
      <c r="J45" s="271">
        <v>721</v>
      </c>
      <c r="K45" s="270">
        <v>694</v>
      </c>
      <c r="L45" s="270">
        <v>670</v>
      </c>
      <c r="M45" s="270">
        <v>6.5047499999999996</v>
      </c>
      <c r="N45" s="1"/>
      <c r="O45" s="1"/>
    </row>
    <row r="46" spans="1:15" ht="12.75" customHeight="1">
      <c r="A46" s="30">
        <v>36</v>
      </c>
      <c r="B46" s="280" t="s">
        <v>55</v>
      </c>
      <c r="C46" s="270">
        <v>166.55</v>
      </c>
      <c r="D46" s="271">
        <v>166.31666666666669</v>
      </c>
      <c r="E46" s="271">
        <v>165.13333333333338</v>
      </c>
      <c r="F46" s="271">
        <v>163.7166666666667</v>
      </c>
      <c r="G46" s="271">
        <v>162.53333333333339</v>
      </c>
      <c r="H46" s="271">
        <v>167.73333333333338</v>
      </c>
      <c r="I46" s="271">
        <v>168.91666666666671</v>
      </c>
      <c r="J46" s="271">
        <v>170.33333333333337</v>
      </c>
      <c r="K46" s="270">
        <v>167.5</v>
      </c>
      <c r="L46" s="270">
        <v>164.9</v>
      </c>
      <c r="M46" s="270">
        <v>136.94614999999999</v>
      </c>
      <c r="N46" s="1"/>
      <c r="O46" s="1"/>
    </row>
    <row r="47" spans="1:15" ht="12.75" customHeight="1">
      <c r="A47" s="30">
        <v>37</v>
      </c>
      <c r="B47" s="280" t="s">
        <v>57</v>
      </c>
      <c r="C47" s="270">
        <v>3441.85</v>
      </c>
      <c r="D47" s="271">
        <v>3453</v>
      </c>
      <c r="E47" s="271">
        <v>3422.3</v>
      </c>
      <c r="F47" s="271">
        <v>3402.75</v>
      </c>
      <c r="G47" s="271">
        <v>3372.05</v>
      </c>
      <c r="H47" s="271">
        <v>3472.55</v>
      </c>
      <c r="I47" s="271">
        <v>3503.25</v>
      </c>
      <c r="J47" s="271">
        <v>3522.8</v>
      </c>
      <c r="K47" s="270">
        <v>3483.7</v>
      </c>
      <c r="L47" s="270">
        <v>3433.45</v>
      </c>
      <c r="M47" s="270">
        <v>7.0280500000000004</v>
      </c>
      <c r="N47" s="1"/>
      <c r="O47" s="1"/>
    </row>
    <row r="48" spans="1:15" ht="12.75" customHeight="1">
      <c r="A48" s="30">
        <v>38</v>
      </c>
      <c r="B48" s="280" t="s">
        <v>300</v>
      </c>
      <c r="C48" s="270">
        <v>245.6</v>
      </c>
      <c r="D48" s="271">
        <v>249.21666666666667</v>
      </c>
      <c r="E48" s="271">
        <v>240.48333333333335</v>
      </c>
      <c r="F48" s="271">
        <v>235.36666666666667</v>
      </c>
      <c r="G48" s="271">
        <v>226.63333333333335</v>
      </c>
      <c r="H48" s="271">
        <v>254.33333333333334</v>
      </c>
      <c r="I48" s="271">
        <v>263.06666666666661</v>
      </c>
      <c r="J48" s="271">
        <v>268.18333333333334</v>
      </c>
      <c r="K48" s="270">
        <v>257.95</v>
      </c>
      <c r="L48" s="270">
        <v>244.1</v>
      </c>
      <c r="M48" s="270">
        <v>5.4955400000000001</v>
      </c>
      <c r="N48" s="1"/>
      <c r="O48" s="1"/>
    </row>
    <row r="49" spans="1:15" ht="12.75" customHeight="1">
      <c r="A49" s="30">
        <v>39</v>
      </c>
      <c r="B49" s="280" t="s">
        <v>301</v>
      </c>
      <c r="C49" s="270">
        <v>3098.7</v>
      </c>
      <c r="D49" s="271">
        <v>3092.4666666666672</v>
      </c>
      <c r="E49" s="271">
        <v>3066.5333333333342</v>
      </c>
      <c r="F49" s="271">
        <v>3034.3666666666672</v>
      </c>
      <c r="G49" s="271">
        <v>3008.4333333333343</v>
      </c>
      <c r="H49" s="271">
        <v>3124.6333333333341</v>
      </c>
      <c r="I49" s="271">
        <v>3150.5666666666666</v>
      </c>
      <c r="J49" s="271">
        <v>3182.733333333334</v>
      </c>
      <c r="K49" s="270">
        <v>3118.4</v>
      </c>
      <c r="L49" s="270">
        <v>3060.3</v>
      </c>
      <c r="M49" s="270">
        <v>3.7870000000000001E-2</v>
      </c>
      <c r="N49" s="1"/>
      <c r="O49" s="1"/>
    </row>
    <row r="50" spans="1:15" ht="12.75" customHeight="1">
      <c r="A50" s="30">
        <v>40</v>
      </c>
      <c r="B50" s="280" t="s">
        <v>302</v>
      </c>
      <c r="C50" s="270">
        <v>2594.15</v>
      </c>
      <c r="D50" s="271">
        <v>2576.2833333333333</v>
      </c>
      <c r="E50" s="271">
        <v>2497.7666666666664</v>
      </c>
      <c r="F50" s="271">
        <v>2401.3833333333332</v>
      </c>
      <c r="G50" s="271">
        <v>2322.8666666666663</v>
      </c>
      <c r="H50" s="271">
        <v>2672.6666666666665</v>
      </c>
      <c r="I50" s="271">
        <v>2751.1833333333338</v>
      </c>
      <c r="J50" s="271">
        <v>2847.5666666666666</v>
      </c>
      <c r="K50" s="270">
        <v>2654.8</v>
      </c>
      <c r="L50" s="270">
        <v>2479.9</v>
      </c>
      <c r="M50" s="270">
        <v>17.22541</v>
      </c>
      <c r="N50" s="1"/>
      <c r="O50" s="1"/>
    </row>
    <row r="51" spans="1:15" ht="12.75" customHeight="1">
      <c r="A51" s="30">
        <v>41</v>
      </c>
      <c r="B51" s="280" t="s">
        <v>303</v>
      </c>
      <c r="C51" s="270">
        <v>9234.7000000000007</v>
      </c>
      <c r="D51" s="271">
        <v>9258.25</v>
      </c>
      <c r="E51" s="271">
        <v>9166.5</v>
      </c>
      <c r="F51" s="271">
        <v>9098.2999999999993</v>
      </c>
      <c r="G51" s="271">
        <v>9006.5499999999993</v>
      </c>
      <c r="H51" s="271">
        <v>9326.4500000000007</v>
      </c>
      <c r="I51" s="271">
        <v>9418.2000000000007</v>
      </c>
      <c r="J51" s="271">
        <v>9486.4000000000015</v>
      </c>
      <c r="K51" s="270">
        <v>9350</v>
      </c>
      <c r="L51" s="270">
        <v>9190.0499999999993</v>
      </c>
      <c r="M51" s="270">
        <v>0.31653999999999999</v>
      </c>
      <c r="N51" s="1"/>
      <c r="O51" s="1"/>
    </row>
    <row r="52" spans="1:15" ht="12.75" customHeight="1">
      <c r="A52" s="30">
        <v>42</v>
      </c>
      <c r="B52" s="280" t="s">
        <v>60</v>
      </c>
      <c r="C52" s="270">
        <v>542.29999999999995</v>
      </c>
      <c r="D52" s="271">
        <v>545.06666666666661</v>
      </c>
      <c r="E52" s="271">
        <v>538.23333333333323</v>
      </c>
      <c r="F52" s="271">
        <v>534.16666666666663</v>
      </c>
      <c r="G52" s="271">
        <v>527.33333333333326</v>
      </c>
      <c r="H52" s="271">
        <v>549.13333333333321</v>
      </c>
      <c r="I52" s="271">
        <v>555.9666666666667</v>
      </c>
      <c r="J52" s="271">
        <v>560.03333333333319</v>
      </c>
      <c r="K52" s="270">
        <v>551.9</v>
      </c>
      <c r="L52" s="270">
        <v>541</v>
      </c>
      <c r="M52" s="270">
        <v>10.779780000000001</v>
      </c>
      <c r="N52" s="1"/>
      <c r="O52" s="1"/>
    </row>
    <row r="53" spans="1:15" ht="12.75" customHeight="1">
      <c r="A53" s="30">
        <v>43</v>
      </c>
      <c r="B53" s="280" t="s">
        <v>304</v>
      </c>
      <c r="C53" s="270">
        <v>475.3</v>
      </c>
      <c r="D53" s="271">
        <v>474.06666666666666</v>
      </c>
      <c r="E53" s="271">
        <v>471.23333333333335</v>
      </c>
      <c r="F53" s="271">
        <v>467.16666666666669</v>
      </c>
      <c r="G53" s="271">
        <v>464.33333333333337</v>
      </c>
      <c r="H53" s="271">
        <v>478.13333333333333</v>
      </c>
      <c r="I53" s="271">
        <v>480.9666666666667</v>
      </c>
      <c r="J53" s="271">
        <v>485.0333333333333</v>
      </c>
      <c r="K53" s="270">
        <v>476.9</v>
      </c>
      <c r="L53" s="270">
        <v>470</v>
      </c>
      <c r="M53" s="270">
        <v>1.7668900000000001</v>
      </c>
      <c r="N53" s="1"/>
      <c r="O53" s="1"/>
    </row>
    <row r="54" spans="1:15" ht="12.75" customHeight="1">
      <c r="A54" s="30">
        <v>44</v>
      </c>
      <c r="B54" s="280" t="s">
        <v>243</v>
      </c>
      <c r="C54" s="270">
        <v>4386.1000000000004</v>
      </c>
      <c r="D54" s="271">
        <v>4401.55</v>
      </c>
      <c r="E54" s="271">
        <v>4354.55</v>
      </c>
      <c r="F54" s="271">
        <v>4323</v>
      </c>
      <c r="G54" s="271">
        <v>4276</v>
      </c>
      <c r="H54" s="271">
        <v>4433.1000000000004</v>
      </c>
      <c r="I54" s="271">
        <v>4480.1000000000004</v>
      </c>
      <c r="J54" s="271">
        <v>4511.6500000000005</v>
      </c>
      <c r="K54" s="270">
        <v>4448.55</v>
      </c>
      <c r="L54" s="270">
        <v>4370</v>
      </c>
      <c r="M54" s="270">
        <v>2.1059600000000001</v>
      </c>
      <c r="N54" s="1"/>
      <c r="O54" s="1"/>
    </row>
    <row r="55" spans="1:15" ht="12.75" customHeight="1">
      <c r="A55" s="30">
        <v>45</v>
      </c>
      <c r="B55" s="280" t="s">
        <v>61</v>
      </c>
      <c r="C55" s="270">
        <v>784.85</v>
      </c>
      <c r="D55" s="271">
        <v>784.26666666666677</v>
      </c>
      <c r="E55" s="271">
        <v>780.58333333333348</v>
      </c>
      <c r="F55" s="271">
        <v>776.31666666666672</v>
      </c>
      <c r="G55" s="271">
        <v>772.63333333333344</v>
      </c>
      <c r="H55" s="271">
        <v>788.53333333333353</v>
      </c>
      <c r="I55" s="271">
        <v>792.2166666666667</v>
      </c>
      <c r="J55" s="271">
        <v>796.48333333333358</v>
      </c>
      <c r="K55" s="270">
        <v>787.95</v>
      </c>
      <c r="L55" s="270">
        <v>780</v>
      </c>
      <c r="M55" s="270">
        <v>87.32302</v>
      </c>
      <c r="N55" s="1"/>
      <c r="O55" s="1"/>
    </row>
    <row r="56" spans="1:15" ht="12.75" customHeight="1">
      <c r="A56" s="30">
        <v>46</v>
      </c>
      <c r="B56" s="280" t="s">
        <v>305</v>
      </c>
      <c r="C56" s="270">
        <v>3179.3</v>
      </c>
      <c r="D56" s="271">
        <v>3189.4333333333329</v>
      </c>
      <c r="E56" s="271">
        <v>3159.8666666666659</v>
      </c>
      <c r="F56" s="271">
        <v>3140.4333333333329</v>
      </c>
      <c r="G56" s="271">
        <v>3110.8666666666659</v>
      </c>
      <c r="H56" s="271">
        <v>3208.8666666666659</v>
      </c>
      <c r="I56" s="271">
        <v>3238.4333333333325</v>
      </c>
      <c r="J56" s="271">
        <v>3257.8666666666659</v>
      </c>
      <c r="K56" s="270">
        <v>3219</v>
      </c>
      <c r="L56" s="270">
        <v>3170</v>
      </c>
      <c r="M56" s="270">
        <v>0.15831000000000001</v>
      </c>
      <c r="N56" s="1"/>
      <c r="O56" s="1"/>
    </row>
    <row r="57" spans="1:15" ht="12" customHeight="1">
      <c r="A57" s="30">
        <v>47</v>
      </c>
      <c r="B57" s="280" t="s">
        <v>306</v>
      </c>
      <c r="C57" s="270">
        <v>684.55</v>
      </c>
      <c r="D57" s="271">
        <v>688.51666666666677</v>
      </c>
      <c r="E57" s="271">
        <v>677.03333333333353</v>
      </c>
      <c r="F57" s="271">
        <v>669.51666666666677</v>
      </c>
      <c r="G57" s="271">
        <v>658.03333333333353</v>
      </c>
      <c r="H57" s="271">
        <v>696.03333333333353</v>
      </c>
      <c r="I57" s="271">
        <v>707.51666666666688</v>
      </c>
      <c r="J57" s="271">
        <v>715.03333333333353</v>
      </c>
      <c r="K57" s="270">
        <v>700</v>
      </c>
      <c r="L57" s="270">
        <v>681</v>
      </c>
      <c r="M57" s="270">
        <v>8.4123999999999999</v>
      </c>
      <c r="N57" s="1"/>
      <c r="O57" s="1"/>
    </row>
    <row r="58" spans="1:15" ht="12.75" customHeight="1">
      <c r="A58" s="30">
        <v>48</v>
      </c>
      <c r="B58" s="280" t="s">
        <v>62</v>
      </c>
      <c r="C58" s="270">
        <v>3848.6</v>
      </c>
      <c r="D58" s="271">
        <v>3854.5333333333333</v>
      </c>
      <c r="E58" s="271">
        <v>3829.0666666666666</v>
      </c>
      <c r="F58" s="271">
        <v>3809.5333333333333</v>
      </c>
      <c r="G58" s="271">
        <v>3784.0666666666666</v>
      </c>
      <c r="H58" s="271">
        <v>3874.0666666666666</v>
      </c>
      <c r="I58" s="271">
        <v>3899.5333333333328</v>
      </c>
      <c r="J58" s="271">
        <v>3919.0666666666666</v>
      </c>
      <c r="K58" s="270">
        <v>3880</v>
      </c>
      <c r="L58" s="270">
        <v>3835</v>
      </c>
      <c r="M58" s="270">
        <v>4.8561300000000003</v>
      </c>
      <c r="N58" s="1"/>
      <c r="O58" s="1"/>
    </row>
    <row r="59" spans="1:15" ht="12.75" customHeight="1">
      <c r="A59" s="30">
        <v>49</v>
      </c>
      <c r="B59" s="280" t="s">
        <v>307</v>
      </c>
      <c r="C59" s="270">
        <v>1204.45</v>
      </c>
      <c r="D59" s="271">
        <v>1207.0333333333333</v>
      </c>
      <c r="E59" s="271">
        <v>1196.5666666666666</v>
      </c>
      <c r="F59" s="271">
        <v>1188.6833333333334</v>
      </c>
      <c r="G59" s="271">
        <v>1178.2166666666667</v>
      </c>
      <c r="H59" s="271">
        <v>1214.9166666666665</v>
      </c>
      <c r="I59" s="271">
        <v>1225.3833333333332</v>
      </c>
      <c r="J59" s="271">
        <v>1233.2666666666664</v>
      </c>
      <c r="K59" s="270">
        <v>1217.5</v>
      </c>
      <c r="L59" s="270">
        <v>1199.1500000000001</v>
      </c>
      <c r="M59" s="270">
        <v>0.51227999999999996</v>
      </c>
      <c r="N59" s="1"/>
      <c r="O59" s="1"/>
    </row>
    <row r="60" spans="1:15" ht="12.75" customHeight="1">
      <c r="A60" s="30">
        <v>50</v>
      </c>
      <c r="B60" s="280" t="s">
        <v>65</v>
      </c>
      <c r="C60" s="270">
        <v>7180.9</v>
      </c>
      <c r="D60" s="271">
        <v>7223.3</v>
      </c>
      <c r="E60" s="271">
        <v>7122.6</v>
      </c>
      <c r="F60" s="271">
        <v>7064.3</v>
      </c>
      <c r="G60" s="271">
        <v>6963.6</v>
      </c>
      <c r="H60" s="271">
        <v>7281.6</v>
      </c>
      <c r="I60" s="271">
        <v>7382.2999999999993</v>
      </c>
      <c r="J60" s="271">
        <v>7440.6</v>
      </c>
      <c r="K60" s="270">
        <v>7324</v>
      </c>
      <c r="L60" s="270">
        <v>7165</v>
      </c>
      <c r="M60" s="270">
        <v>6.4960699999999996</v>
      </c>
      <c r="N60" s="1"/>
      <c r="O60" s="1"/>
    </row>
    <row r="61" spans="1:15" ht="12.75" customHeight="1">
      <c r="A61" s="30">
        <v>51</v>
      </c>
      <c r="B61" s="280" t="s">
        <v>64</v>
      </c>
      <c r="C61" s="270">
        <v>17205.650000000001</v>
      </c>
      <c r="D61" s="271">
        <v>17314.899999999998</v>
      </c>
      <c r="E61" s="271">
        <v>17044.799999999996</v>
      </c>
      <c r="F61" s="271">
        <v>16883.949999999997</v>
      </c>
      <c r="G61" s="271">
        <v>16613.849999999995</v>
      </c>
      <c r="H61" s="271">
        <v>17475.749999999996</v>
      </c>
      <c r="I61" s="271">
        <v>17745.849999999995</v>
      </c>
      <c r="J61" s="271">
        <v>17906.699999999997</v>
      </c>
      <c r="K61" s="270">
        <v>17585</v>
      </c>
      <c r="L61" s="270">
        <v>17154.05</v>
      </c>
      <c r="M61" s="270">
        <v>3.9573</v>
      </c>
      <c r="N61" s="1"/>
      <c r="O61" s="1"/>
    </row>
    <row r="62" spans="1:15" ht="12.75" customHeight="1">
      <c r="A62" s="30">
        <v>52</v>
      </c>
      <c r="B62" s="280" t="s">
        <v>244</v>
      </c>
      <c r="C62" s="270">
        <v>6660.65</v>
      </c>
      <c r="D62" s="271">
        <v>6671.9333333333334</v>
      </c>
      <c r="E62" s="271">
        <v>6514.8666666666668</v>
      </c>
      <c r="F62" s="271">
        <v>6369.083333333333</v>
      </c>
      <c r="G62" s="271">
        <v>6212.0166666666664</v>
      </c>
      <c r="H62" s="271">
        <v>6817.7166666666672</v>
      </c>
      <c r="I62" s="271">
        <v>6974.7833333333347</v>
      </c>
      <c r="J62" s="271">
        <v>7120.5666666666675</v>
      </c>
      <c r="K62" s="270">
        <v>6829</v>
      </c>
      <c r="L62" s="270">
        <v>6526.15</v>
      </c>
      <c r="M62" s="270">
        <v>5.5665100000000001</v>
      </c>
      <c r="N62" s="1"/>
      <c r="O62" s="1"/>
    </row>
    <row r="63" spans="1:15" ht="12.75" customHeight="1">
      <c r="A63" s="30">
        <v>53</v>
      </c>
      <c r="B63" s="280" t="s">
        <v>308</v>
      </c>
      <c r="C63" s="270">
        <v>3608.1</v>
      </c>
      <c r="D63" s="271">
        <v>3622.2333333333336</v>
      </c>
      <c r="E63" s="271">
        <v>3575.8666666666672</v>
      </c>
      <c r="F63" s="271">
        <v>3543.6333333333337</v>
      </c>
      <c r="G63" s="271">
        <v>3497.2666666666673</v>
      </c>
      <c r="H63" s="271">
        <v>3654.4666666666672</v>
      </c>
      <c r="I63" s="271">
        <v>3700.8333333333339</v>
      </c>
      <c r="J63" s="271">
        <v>3733.0666666666671</v>
      </c>
      <c r="K63" s="270">
        <v>3668.6</v>
      </c>
      <c r="L63" s="270">
        <v>3590</v>
      </c>
      <c r="M63" s="270">
        <v>0.77854000000000001</v>
      </c>
      <c r="N63" s="1"/>
      <c r="O63" s="1"/>
    </row>
    <row r="64" spans="1:15" ht="12.75" customHeight="1">
      <c r="A64" s="30">
        <v>54</v>
      </c>
      <c r="B64" s="280" t="s">
        <v>66</v>
      </c>
      <c r="C64" s="270">
        <v>1989.8</v>
      </c>
      <c r="D64" s="271">
        <v>1994.9666666666665</v>
      </c>
      <c r="E64" s="271">
        <v>1979.9333333333329</v>
      </c>
      <c r="F64" s="271">
        <v>1970.0666666666664</v>
      </c>
      <c r="G64" s="271">
        <v>1955.0333333333328</v>
      </c>
      <c r="H64" s="271">
        <v>2004.833333333333</v>
      </c>
      <c r="I64" s="271">
        <v>2019.8666666666663</v>
      </c>
      <c r="J64" s="271">
        <v>2029.7333333333331</v>
      </c>
      <c r="K64" s="270">
        <v>2010</v>
      </c>
      <c r="L64" s="270">
        <v>1985.1</v>
      </c>
      <c r="M64" s="270">
        <v>2.76451</v>
      </c>
      <c r="N64" s="1"/>
      <c r="O64" s="1"/>
    </row>
    <row r="65" spans="1:15" ht="12.75" customHeight="1">
      <c r="A65" s="30">
        <v>55</v>
      </c>
      <c r="B65" s="280" t="s">
        <v>309</v>
      </c>
      <c r="C65" s="270">
        <v>372.7</v>
      </c>
      <c r="D65" s="271">
        <v>375.88333333333338</v>
      </c>
      <c r="E65" s="271">
        <v>366.81666666666678</v>
      </c>
      <c r="F65" s="271">
        <v>360.93333333333339</v>
      </c>
      <c r="G65" s="271">
        <v>351.86666666666679</v>
      </c>
      <c r="H65" s="271">
        <v>381.76666666666677</v>
      </c>
      <c r="I65" s="271">
        <v>390.83333333333337</v>
      </c>
      <c r="J65" s="271">
        <v>396.71666666666675</v>
      </c>
      <c r="K65" s="270">
        <v>384.95</v>
      </c>
      <c r="L65" s="270">
        <v>370</v>
      </c>
      <c r="M65" s="270">
        <v>18.730360000000001</v>
      </c>
      <c r="N65" s="1"/>
      <c r="O65" s="1"/>
    </row>
    <row r="66" spans="1:15" ht="12.75" customHeight="1">
      <c r="A66" s="30">
        <v>56</v>
      </c>
      <c r="B66" s="280" t="s">
        <v>67</v>
      </c>
      <c r="C66" s="270">
        <v>293.5</v>
      </c>
      <c r="D66" s="271">
        <v>294.18333333333334</v>
      </c>
      <c r="E66" s="271">
        <v>291.16666666666669</v>
      </c>
      <c r="F66" s="271">
        <v>288.83333333333337</v>
      </c>
      <c r="G66" s="271">
        <v>285.81666666666672</v>
      </c>
      <c r="H66" s="271">
        <v>296.51666666666665</v>
      </c>
      <c r="I66" s="271">
        <v>299.5333333333333</v>
      </c>
      <c r="J66" s="271">
        <v>301.86666666666662</v>
      </c>
      <c r="K66" s="270">
        <v>297.2</v>
      </c>
      <c r="L66" s="270">
        <v>291.85000000000002</v>
      </c>
      <c r="M66" s="270">
        <v>84.137180000000001</v>
      </c>
      <c r="N66" s="1"/>
      <c r="O66" s="1"/>
    </row>
    <row r="67" spans="1:15" ht="12.75" customHeight="1">
      <c r="A67" s="30">
        <v>57</v>
      </c>
      <c r="B67" s="280" t="s">
        <v>68</v>
      </c>
      <c r="C67" s="270">
        <v>138.05000000000001</v>
      </c>
      <c r="D67" s="271">
        <v>139.13333333333333</v>
      </c>
      <c r="E67" s="271">
        <v>136.56666666666666</v>
      </c>
      <c r="F67" s="271">
        <v>135.08333333333334</v>
      </c>
      <c r="G67" s="271">
        <v>132.51666666666668</v>
      </c>
      <c r="H67" s="271">
        <v>140.61666666666665</v>
      </c>
      <c r="I67" s="271">
        <v>143.18333333333331</v>
      </c>
      <c r="J67" s="271">
        <v>144.66666666666663</v>
      </c>
      <c r="K67" s="270">
        <v>141.69999999999999</v>
      </c>
      <c r="L67" s="270">
        <v>137.65</v>
      </c>
      <c r="M67" s="270">
        <v>277.75277999999997</v>
      </c>
      <c r="N67" s="1"/>
      <c r="O67" s="1"/>
    </row>
    <row r="68" spans="1:15" ht="12.75" customHeight="1">
      <c r="A68" s="30">
        <v>58</v>
      </c>
      <c r="B68" s="280" t="s">
        <v>245</v>
      </c>
      <c r="C68" s="270">
        <v>52.05</v>
      </c>
      <c r="D68" s="271">
        <v>52.383333333333326</v>
      </c>
      <c r="E68" s="271">
        <v>51.366666666666653</v>
      </c>
      <c r="F68" s="271">
        <v>50.68333333333333</v>
      </c>
      <c r="G68" s="271">
        <v>49.666666666666657</v>
      </c>
      <c r="H68" s="271">
        <v>53.066666666666649</v>
      </c>
      <c r="I68" s="271">
        <v>54.083333333333329</v>
      </c>
      <c r="J68" s="271">
        <v>54.766666666666644</v>
      </c>
      <c r="K68" s="270">
        <v>53.4</v>
      </c>
      <c r="L68" s="270">
        <v>51.7</v>
      </c>
      <c r="M68" s="270">
        <v>46.808889999999998</v>
      </c>
      <c r="N68" s="1"/>
      <c r="O68" s="1"/>
    </row>
    <row r="69" spans="1:15" ht="12.75" customHeight="1">
      <c r="A69" s="30">
        <v>59</v>
      </c>
      <c r="B69" s="280" t="s">
        <v>310</v>
      </c>
      <c r="C69" s="270">
        <v>18.7</v>
      </c>
      <c r="D69" s="271">
        <v>18.8</v>
      </c>
      <c r="E69" s="271">
        <v>18.5</v>
      </c>
      <c r="F69" s="271">
        <v>18.3</v>
      </c>
      <c r="G69" s="271">
        <v>18</v>
      </c>
      <c r="H69" s="271">
        <v>19</v>
      </c>
      <c r="I69" s="271">
        <v>19.300000000000004</v>
      </c>
      <c r="J69" s="271">
        <v>19.5</v>
      </c>
      <c r="K69" s="270">
        <v>19.100000000000001</v>
      </c>
      <c r="L69" s="270">
        <v>18.600000000000001</v>
      </c>
      <c r="M69" s="270">
        <v>43.513199999999998</v>
      </c>
      <c r="N69" s="1"/>
      <c r="O69" s="1"/>
    </row>
    <row r="70" spans="1:15" ht="12.75" customHeight="1">
      <c r="A70" s="30">
        <v>60</v>
      </c>
      <c r="B70" s="280" t="s">
        <v>69</v>
      </c>
      <c r="C70" s="270">
        <v>1899.2</v>
      </c>
      <c r="D70" s="271">
        <v>1909.7833333333335</v>
      </c>
      <c r="E70" s="271">
        <v>1880.866666666667</v>
      </c>
      <c r="F70" s="271">
        <v>1862.5333333333335</v>
      </c>
      <c r="G70" s="271">
        <v>1833.616666666667</v>
      </c>
      <c r="H70" s="271">
        <v>1928.116666666667</v>
      </c>
      <c r="I70" s="271">
        <v>1957.0333333333335</v>
      </c>
      <c r="J70" s="271">
        <v>1975.366666666667</v>
      </c>
      <c r="K70" s="270">
        <v>1938.7</v>
      </c>
      <c r="L70" s="270">
        <v>1891.45</v>
      </c>
      <c r="M70" s="270">
        <v>1.6680600000000001</v>
      </c>
      <c r="N70" s="1"/>
      <c r="O70" s="1"/>
    </row>
    <row r="71" spans="1:15" ht="12.75" customHeight="1">
      <c r="A71" s="30">
        <v>61</v>
      </c>
      <c r="B71" s="280" t="s">
        <v>311</v>
      </c>
      <c r="C71" s="270">
        <v>5210.1499999999996</v>
      </c>
      <c r="D71" s="271">
        <v>5217.7</v>
      </c>
      <c r="E71" s="271">
        <v>5147.45</v>
      </c>
      <c r="F71" s="271">
        <v>5084.75</v>
      </c>
      <c r="G71" s="271">
        <v>5014.5</v>
      </c>
      <c r="H71" s="271">
        <v>5280.4</v>
      </c>
      <c r="I71" s="271">
        <v>5350.65</v>
      </c>
      <c r="J71" s="271">
        <v>5413.3499999999995</v>
      </c>
      <c r="K71" s="270">
        <v>5287.95</v>
      </c>
      <c r="L71" s="270">
        <v>5155</v>
      </c>
      <c r="M71" s="270">
        <v>7.8E-2</v>
      </c>
      <c r="N71" s="1"/>
      <c r="O71" s="1"/>
    </row>
    <row r="72" spans="1:15" ht="12.75" customHeight="1">
      <c r="A72" s="30">
        <v>62</v>
      </c>
      <c r="B72" s="280" t="s">
        <v>72</v>
      </c>
      <c r="C72" s="270">
        <v>664</v>
      </c>
      <c r="D72" s="271">
        <v>666.33333333333337</v>
      </c>
      <c r="E72" s="271">
        <v>657.66666666666674</v>
      </c>
      <c r="F72" s="271">
        <v>651.33333333333337</v>
      </c>
      <c r="G72" s="271">
        <v>642.66666666666674</v>
      </c>
      <c r="H72" s="271">
        <v>672.66666666666674</v>
      </c>
      <c r="I72" s="271">
        <v>681.33333333333348</v>
      </c>
      <c r="J72" s="271">
        <v>687.66666666666674</v>
      </c>
      <c r="K72" s="270">
        <v>675</v>
      </c>
      <c r="L72" s="270">
        <v>660</v>
      </c>
      <c r="M72" s="270">
        <v>8.34877</v>
      </c>
      <c r="N72" s="1"/>
      <c r="O72" s="1"/>
    </row>
    <row r="73" spans="1:15" ht="12.75" customHeight="1">
      <c r="A73" s="30">
        <v>63</v>
      </c>
      <c r="B73" s="280" t="s">
        <v>312</v>
      </c>
      <c r="C73" s="270">
        <v>811.1</v>
      </c>
      <c r="D73" s="271">
        <v>815.30000000000007</v>
      </c>
      <c r="E73" s="271">
        <v>803.80000000000018</v>
      </c>
      <c r="F73" s="271">
        <v>796.50000000000011</v>
      </c>
      <c r="G73" s="271">
        <v>785.00000000000023</v>
      </c>
      <c r="H73" s="271">
        <v>822.60000000000014</v>
      </c>
      <c r="I73" s="271">
        <v>834.09999999999991</v>
      </c>
      <c r="J73" s="271">
        <v>841.40000000000009</v>
      </c>
      <c r="K73" s="270">
        <v>826.8</v>
      </c>
      <c r="L73" s="270">
        <v>808</v>
      </c>
      <c r="M73" s="270">
        <v>6.0290100000000004</v>
      </c>
      <c r="N73" s="1"/>
      <c r="O73" s="1"/>
    </row>
    <row r="74" spans="1:15" ht="12.75" customHeight="1">
      <c r="A74" s="30">
        <v>64</v>
      </c>
      <c r="B74" s="280" t="s">
        <v>71</v>
      </c>
      <c r="C74" s="270">
        <v>328.15</v>
      </c>
      <c r="D74" s="271">
        <v>329.55</v>
      </c>
      <c r="E74" s="271">
        <v>326.3</v>
      </c>
      <c r="F74" s="271">
        <v>324.45</v>
      </c>
      <c r="G74" s="271">
        <v>321.2</v>
      </c>
      <c r="H74" s="271">
        <v>331.40000000000003</v>
      </c>
      <c r="I74" s="271">
        <v>334.65000000000003</v>
      </c>
      <c r="J74" s="271">
        <v>336.50000000000006</v>
      </c>
      <c r="K74" s="270">
        <v>332.8</v>
      </c>
      <c r="L74" s="270">
        <v>327.7</v>
      </c>
      <c r="M74" s="270">
        <v>55.778790000000001</v>
      </c>
      <c r="N74" s="1"/>
      <c r="O74" s="1"/>
    </row>
    <row r="75" spans="1:15" ht="12.75" customHeight="1">
      <c r="A75" s="30">
        <v>65</v>
      </c>
      <c r="B75" s="280" t="s">
        <v>73</v>
      </c>
      <c r="C75" s="270">
        <v>787.65</v>
      </c>
      <c r="D75" s="271">
        <v>782.05000000000007</v>
      </c>
      <c r="E75" s="271">
        <v>771.60000000000014</v>
      </c>
      <c r="F75" s="271">
        <v>755.55000000000007</v>
      </c>
      <c r="G75" s="271">
        <v>745.10000000000014</v>
      </c>
      <c r="H75" s="271">
        <v>798.10000000000014</v>
      </c>
      <c r="I75" s="271">
        <v>808.55000000000018</v>
      </c>
      <c r="J75" s="271">
        <v>824.60000000000014</v>
      </c>
      <c r="K75" s="270">
        <v>792.5</v>
      </c>
      <c r="L75" s="270">
        <v>766</v>
      </c>
      <c r="M75" s="270">
        <v>24.06973</v>
      </c>
      <c r="N75" s="1"/>
      <c r="O75" s="1"/>
    </row>
    <row r="76" spans="1:15" ht="12.75" customHeight="1">
      <c r="A76" s="30">
        <v>66</v>
      </c>
      <c r="B76" s="280" t="s">
        <v>76</v>
      </c>
      <c r="C76" s="270">
        <v>64.2</v>
      </c>
      <c r="D76" s="271">
        <v>64.25</v>
      </c>
      <c r="E76" s="271">
        <v>63.400000000000006</v>
      </c>
      <c r="F76" s="271">
        <v>62.600000000000009</v>
      </c>
      <c r="G76" s="271">
        <v>61.750000000000014</v>
      </c>
      <c r="H76" s="271">
        <v>65.05</v>
      </c>
      <c r="I76" s="271">
        <v>65.899999999999991</v>
      </c>
      <c r="J76" s="271">
        <v>66.699999999999989</v>
      </c>
      <c r="K76" s="270">
        <v>65.099999999999994</v>
      </c>
      <c r="L76" s="270">
        <v>63.45</v>
      </c>
      <c r="M76" s="270">
        <v>586.24534000000006</v>
      </c>
      <c r="N76" s="1"/>
      <c r="O76" s="1"/>
    </row>
    <row r="77" spans="1:15" ht="12.75" customHeight="1">
      <c r="A77" s="30">
        <v>67</v>
      </c>
      <c r="B77" s="280" t="s">
        <v>80</v>
      </c>
      <c r="C77" s="270">
        <v>338.5</v>
      </c>
      <c r="D77" s="271">
        <v>338.7</v>
      </c>
      <c r="E77" s="271">
        <v>335.84999999999997</v>
      </c>
      <c r="F77" s="271">
        <v>333.2</v>
      </c>
      <c r="G77" s="271">
        <v>330.34999999999997</v>
      </c>
      <c r="H77" s="271">
        <v>341.34999999999997</v>
      </c>
      <c r="I77" s="271">
        <v>344.2</v>
      </c>
      <c r="J77" s="271">
        <v>346.84999999999997</v>
      </c>
      <c r="K77" s="270">
        <v>341.55</v>
      </c>
      <c r="L77" s="270">
        <v>336.05</v>
      </c>
      <c r="M77" s="270">
        <v>34.671309999999998</v>
      </c>
      <c r="N77" s="1"/>
      <c r="O77" s="1"/>
    </row>
    <row r="78" spans="1:15" ht="12.75" customHeight="1">
      <c r="A78" s="30">
        <v>68</v>
      </c>
      <c r="B78" s="280" t="s">
        <v>75</v>
      </c>
      <c r="C78" s="270">
        <v>765.75</v>
      </c>
      <c r="D78" s="271">
        <v>767.81666666666661</v>
      </c>
      <c r="E78" s="271">
        <v>760.83333333333326</v>
      </c>
      <c r="F78" s="271">
        <v>755.91666666666663</v>
      </c>
      <c r="G78" s="271">
        <v>748.93333333333328</v>
      </c>
      <c r="H78" s="271">
        <v>772.73333333333323</v>
      </c>
      <c r="I78" s="271">
        <v>779.71666666666658</v>
      </c>
      <c r="J78" s="271">
        <v>784.63333333333321</v>
      </c>
      <c r="K78" s="270">
        <v>774.8</v>
      </c>
      <c r="L78" s="270">
        <v>762.9</v>
      </c>
      <c r="M78" s="270">
        <v>46.279049999999998</v>
      </c>
      <c r="N78" s="1"/>
      <c r="O78" s="1"/>
    </row>
    <row r="79" spans="1:15" ht="12.75" customHeight="1">
      <c r="A79" s="30">
        <v>69</v>
      </c>
      <c r="B79" s="280" t="s">
        <v>77</v>
      </c>
      <c r="C79" s="270">
        <v>302.14999999999998</v>
      </c>
      <c r="D79" s="271">
        <v>302.38333333333333</v>
      </c>
      <c r="E79" s="271">
        <v>300.01666666666665</v>
      </c>
      <c r="F79" s="271">
        <v>297.88333333333333</v>
      </c>
      <c r="G79" s="271">
        <v>295.51666666666665</v>
      </c>
      <c r="H79" s="271">
        <v>304.51666666666665</v>
      </c>
      <c r="I79" s="271">
        <v>306.88333333333333</v>
      </c>
      <c r="J79" s="271">
        <v>309.01666666666665</v>
      </c>
      <c r="K79" s="270">
        <v>304.75</v>
      </c>
      <c r="L79" s="270">
        <v>300.25</v>
      </c>
      <c r="M79" s="270">
        <v>11.164249999999999</v>
      </c>
      <c r="N79" s="1"/>
      <c r="O79" s="1"/>
    </row>
    <row r="80" spans="1:15" ht="12.75" customHeight="1">
      <c r="A80" s="30">
        <v>70</v>
      </c>
      <c r="B80" s="280" t="s">
        <v>313</v>
      </c>
      <c r="C80" s="270">
        <v>1092.9000000000001</v>
      </c>
      <c r="D80" s="271">
        <v>1106.2</v>
      </c>
      <c r="E80" s="271">
        <v>1068.95</v>
      </c>
      <c r="F80" s="271">
        <v>1045</v>
      </c>
      <c r="G80" s="271">
        <v>1007.75</v>
      </c>
      <c r="H80" s="271">
        <v>1130.1500000000001</v>
      </c>
      <c r="I80" s="271">
        <v>1167.4000000000001</v>
      </c>
      <c r="J80" s="271">
        <v>1191.3500000000001</v>
      </c>
      <c r="K80" s="270">
        <v>1143.45</v>
      </c>
      <c r="L80" s="270">
        <v>1082.25</v>
      </c>
      <c r="M80" s="270">
        <v>2.8717899999999998</v>
      </c>
      <c r="N80" s="1"/>
      <c r="O80" s="1"/>
    </row>
    <row r="81" spans="1:15" ht="12.75" customHeight="1">
      <c r="A81" s="30">
        <v>71</v>
      </c>
      <c r="B81" s="280" t="s">
        <v>314</v>
      </c>
      <c r="C81" s="270">
        <v>328.75</v>
      </c>
      <c r="D81" s="271">
        <v>326.09999999999997</v>
      </c>
      <c r="E81" s="271">
        <v>320.84999999999991</v>
      </c>
      <c r="F81" s="271">
        <v>312.94999999999993</v>
      </c>
      <c r="G81" s="271">
        <v>307.69999999999987</v>
      </c>
      <c r="H81" s="271">
        <v>333.99999999999994</v>
      </c>
      <c r="I81" s="271">
        <v>339.25000000000006</v>
      </c>
      <c r="J81" s="271">
        <v>347.15</v>
      </c>
      <c r="K81" s="270">
        <v>331.35</v>
      </c>
      <c r="L81" s="270">
        <v>318.2</v>
      </c>
      <c r="M81" s="270">
        <v>40.75468</v>
      </c>
      <c r="N81" s="1"/>
      <c r="O81" s="1"/>
    </row>
    <row r="82" spans="1:15" ht="12.75" customHeight="1">
      <c r="A82" s="30">
        <v>72</v>
      </c>
      <c r="B82" s="280" t="s">
        <v>315</v>
      </c>
      <c r="C82" s="270">
        <v>8950.0499999999993</v>
      </c>
      <c r="D82" s="271">
        <v>8991.6833333333325</v>
      </c>
      <c r="E82" s="271">
        <v>8858.366666666665</v>
      </c>
      <c r="F82" s="271">
        <v>8766.6833333333325</v>
      </c>
      <c r="G82" s="271">
        <v>8633.366666666665</v>
      </c>
      <c r="H82" s="271">
        <v>9083.366666666665</v>
      </c>
      <c r="I82" s="271">
        <v>9216.6833333333343</v>
      </c>
      <c r="J82" s="271">
        <v>9308.366666666665</v>
      </c>
      <c r="K82" s="270">
        <v>9125</v>
      </c>
      <c r="L82" s="270">
        <v>8900</v>
      </c>
      <c r="M82" s="270">
        <v>0.21409</v>
      </c>
      <c r="N82" s="1"/>
      <c r="O82" s="1"/>
    </row>
    <row r="83" spans="1:15" ht="12.75" customHeight="1">
      <c r="A83" s="30">
        <v>73</v>
      </c>
      <c r="B83" s="280" t="s">
        <v>316</v>
      </c>
      <c r="C83" s="270">
        <v>1160.5999999999999</v>
      </c>
      <c r="D83" s="271">
        <v>1152.5333333333333</v>
      </c>
      <c r="E83" s="271">
        <v>1134.0666666666666</v>
      </c>
      <c r="F83" s="271">
        <v>1107.5333333333333</v>
      </c>
      <c r="G83" s="271">
        <v>1089.0666666666666</v>
      </c>
      <c r="H83" s="271">
        <v>1179.0666666666666</v>
      </c>
      <c r="I83" s="271">
        <v>1197.5333333333333</v>
      </c>
      <c r="J83" s="271">
        <v>1224.0666666666666</v>
      </c>
      <c r="K83" s="270">
        <v>1171</v>
      </c>
      <c r="L83" s="270">
        <v>1126</v>
      </c>
      <c r="M83" s="270">
        <v>1.2323</v>
      </c>
      <c r="N83" s="1"/>
      <c r="O83" s="1"/>
    </row>
    <row r="84" spans="1:15" ht="12.75" customHeight="1">
      <c r="A84" s="30">
        <v>74</v>
      </c>
      <c r="B84" s="280" t="s">
        <v>246</v>
      </c>
      <c r="C84" s="270">
        <v>910.45</v>
      </c>
      <c r="D84" s="271">
        <v>913.23333333333323</v>
      </c>
      <c r="E84" s="271">
        <v>905.41666666666652</v>
      </c>
      <c r="F84" s="271">
        <v>900.38333333333333</v>
      </c>
      <c r="G84" s="271">
        <v>892.56666666666661</v>
      </c>
      <c r="H84" s="271">
        <v>918.26666666666642</v>
      </c>
      <c r="I84" s="271">
        <v>926.08333333333326</v>
      </c>
      <c r="J84" s="271">
        <v>931.11666666666633</v>
      </c>
      <c r="K84" s="270">
        <v>921.05</v>
      </c>
      <c r="L84" s="270">
        <v>908.2</v>
      </c>
      <c r="M84" s="270">
        <v>0.20884</v>
      </c>
      <c r="N84" s="1"/>
      <c r="O84" s="1"/>
    </row>
    <row r="85" spans="1:15" ht="12.75" customHeight="1">
      <c r="A85" s="30">
        <v>75</v>
      </c>
      <c r="B85" s="280" t="s">
        <v>837</v>
      </c>
      <c r="C85" s="270">
        <v>581</v>
      </c>
      <c r="D85" s="271">
        <v>579.83333333333337</v>
      </c>
      <c r="E85" s="271">
        <v>576.26666666666677</v>
      </c>
      <c r="F85" s="271">
        <v>571.53333333333342</v>
      </c>
      <c r="G85" s="271">
        <v>567.96666666666681</v>
      </c>
      <c r="H85" s="271">
        <v>584.56666666666672</v>
      </c>
      <c r="I85" s="271">
        <v>588.13333333333333</v>
      </c>
      <c r="J85" s="271">
        <v>592.86666666666667</v>
      </c>
      <c r="K85" s="270">
        <v>583.4</v>
      </c>
      <c r="L85" s="270">
        <v>575.1</v>
      </c>
      <c r="M85" s="270">
        <v>3.4664199999999998</v>
      </c>
      <c r="N85" s="1"/>
      <c r="O85" s="1"/>
    </row>
    <row r="86" spans="1:15" ht="12.75" customHeight="1">
      <c r="A86" s="30">
        <v>76</v>
      </c>
      <c r="B86" s="280" t="s">
        <v>78</v>
      </c>
      <c r="C86" s="270">
        <v>17181.5</v>
      </c>
      <c r="D86" s="271">
        <v>17256.816666666666</v>
      </c>
      <c r="E86" s="271">
        <v>17064.683333333331</v>
      </c>
      <c r="F86" s="271">
        <v>16947.866666666665</v>
      </c>
      <c r="G86" s="271">
        <v>16755.73333333333</v>
      </c>
      <c r="H86" s="271">
        <v>17373.633333333331</v>
      </c>
      <c r="I86" s="271">
        <v>17565.766666666663</v>
      </c>
      <c r="J86" s="271">
        <v>17682.583333333332</v>
      </c>
      <c r="K86" s="270">
        <v>17448.95</v>
      </c>
      <c r="L86" s="270">
        <v>17140</v>
      </c>
      <c r="M86" s="270">
        <v>0.35222999999999999</v>
      </c>
      <c r="N86" s="1"/>
      <c r="O86" s="1"/>
    </row>
    <row r="87" spans="1:15" ht="12.75" customHeight="1">
      <c r="A87" s="30">
        <v>77</v>
      </c>
      <c r="B87" s="280" t="s">
        <v>317</v>
      </c>
      <c r="C87" s="270">
        <v>560.79999999999995</v>
      </c>
      <c r="D87" s="271">
        <v>567.31666666666661</v>
      </c>
      <c r="E87" s="271">
        <v>549.63333333333321</v>
      </c>
      <c r="F87" s="271">
        <v>538.46666666666658</v>
      </c>
      <c r="G87" s="271">
        <v>520.78333333333319</v>
      </c>
      <c r="H87" s="271">
        <v>578.48333333333323</v>
      </c>
      <c r="I87" s="271">
        <v>596.16666666666663</v>
      </c>
      <c r="J87" s="271">
        <v>607.33333333333326</v>
      </c>
      <c r="K87" s="270">
        <v>585</v>
      </c>
      <c r="L87" s="270">
        <v>556.15</v>
      </c>
      <c r="M87" s="270">
        <v>5.1129600000000002</v>
      </c>
      <c r="N87" s="1"/>
      <c r="O87" s="1"/>
    </row>
    <row r="88" spans="1:15" ht="12.75" customHeight="1">
      <c r="A88" s="30">
        <v>78</v>
      </c>
      <c r="B88" s="280" t="s">
        <v>838</v>
      </c>
      <c r="C88" s="270">
        <v>41.1</v>
      </c>
      <c r="D88" s="271">
        <v>41.033333333333331</v>
      </c>
      <c r="E88" s="271">
        <v>40.416666666666664</v>
      </c>
      <c r="F88" s="271">
        <v>39.733333333333334</v>
      </c>
      <c r="G88" s="271">
        <v>39.116666666666667</v>
      </c>
      <c r="H88" s="271">
        <v>41.716666666666661</v>
      </c>
      <c r="I88" s="271">
        <v>42.333333333333336</v>
      </c>
      <c r="J88" s="271">
        <v>43.016666666666659</v>
      </c>
      <c r="K88" s="270">
        <v>41.65</v>
      </c>
      <c r="L88" s="270">
        <v>40.35</v>
      </c>
      <c r="M88" s="270">
        <v>98.166569999999993</v>
      </c>
      <c r="N88" s="1"/>
      <c r="O88" s="1"/>
    </row>
    <row r="89" spans="1:15" ht="12.75" customHeight="1">
      <c r="A89" s="30">
        <v>79</v>
      </c>
      <c r="B89" s="280" t="s">
        <v>81</v>
      </c>
      <c r="C89" s="270">
        <v>3649.5</v>
      </c>
      <c r="D89" s="271">
        <v>3663.7833333333333</v>
      </c>
      <c r="E89" s="271">
        <v>3627.5666666666666</v>
      </c>
      <c r="F89" s="271">
        <v>3605.6333333333332</v>
      </c>
      <c r="G89" s="271">
        <v>3569.4166666666665</v>
      </c>
      <c r="H89" s="271">
        <v>3685.7166666666667</v>
      </c>
      <c r="I89" s="271">
        <v>3721.9333333333329</v>
      </c>
      <c r="J89" s="271">
        <v>3743.8666666666668</v>
      </c>
      <c r="K89" s="270">
        <v>3700</v>
      </c>
      <c r="L89" s="270">
        <v>3641.85</v>
      </c>
      <c r="M89" s="270">
        <v>1.34487</v>
      </c>
      <c r="N89" s="1"/>
      <c r="O89" s="1"/>
    </row>
    <row r="90" spans="1:15" ht="12.75" customHeight="1">
      <c r="A90" s="30">
        <v>80</v>
      </c>
      <c r="B90" s="280" t="s">
        <v>839</v>
      </c>
      <c r="C90" s="270">
        <v>1359.7</v>
      </c>
      <c r="D90" s="271">
        <v>1364.2166666666667</v>
      </c>
      <c r="E90" s="271">
        <v>1348.7333333333333</v>
      </c>
      <c r="F90" s="271">
        <v>1337.7666666666667</v>
      </c>
      <c r="G90" s="271">
        <v>1322.2833333333333</v>
      </c>
      <c r="H90" s="271">
        <v>1375.1833333333334</v>
      </c>
      <c r="I90" s="271">
        <v>1390.666666666667</v>
      </c>
      <c r="J90" s="271">
        <v>1401.6333333333334</v>
      </c>
      <c r="K90" s="270">
        <v>1379.7</v>
      </c>
      <c r="L90" s="270">
        <v>1353.25</v>
      </c>
      <c r="M90" s="270">
        <v>0.63619000000000003</v>
      </c>
      <c r="N90" s="1"/>
      <c r="O90" s="1"/>
    </row>
    <row r="91" spans="1:15" ht="12.75" customHeight="1">
      <c r="A91" s="30">
        <v>81</v>
      </c>
      <c r="B91" s="280" t="s">
        <v>318</v>
      </c>
      <c r="C91" s="270">
        <v>499.25</v>
      </c>
      <c r="D91" s="271">
        <v>497.40000000000003</v>
      </c>
      <c r="E91" s="271">
        <v>492.85000000000008</v>
      </c>
      <c r="F91" s="271">
        <v>486.45000000000005</v>
      </c>
      <c r="G91" s="271">
        <v>481.90000000000009</v>
      </c>
      <c r="H91" s="271">
        <v>503.80000000000007</v>
      </c>
      <c r="I91" s="271">
        <v>508.35</v>
      </c>
      <c r="J91" s="271">
        <v>514.75</v>
      </c>
      <c r="K91" s="270">
        <v>501.95</v>
      </c>
      <c r="L91" s="270">
        <v>491</v>
      </c>
      <c r="M91" s="270">
        <v>2.0802200000000002</v>
      </c>
      <c r="N91" s="1"/>
      <c r="O91" s="1"/>
    </row>
    <row r="92" spans="1:15" ht="12.75" customHeight="1">
      <c r="A92" s="30">
        <v>82</v>
      </c>
      <c r="B92" s="280" t="s">
        <v>247</v>
      </c>
      <c r="C92" s="270">
        <v>83.25</v>
      </c>
      <c r="D92" s="271">
        <v>83.3</v>
      </c>
      <c r="E92" s="271">
        <v>82.5</v>
      </c>
      <c r="F92" s="271">
        <v>81.75</v>
      </c>
      <c r="G92" s="271">
        <v>80.95</v>
      </c>
      <c r="H92" s="271">
        <v>84.05</v>
      </c>
      <c r="I92" s="271">
        <v>84.84999999999998</v>
      </c>
      <c r="J92" s="271">
        <v>85.6</v>
      </c>
      <c r="K92" s="270">
        <v>84.1</v>
      </c>
      <c r="L92" s="270">
        <v>82.55</v>
      </c>
      <c r="M92" s="270">
        <v>20.842970000000001</v>
      </c>
      <c r="N92" s="1"/>
      <c r="O92" s="1"/>
    </row>
    <row r="93" spans="1:15" ht="12.75" customHeight="1">
      <c r="A93" s="30">
        <v>83</v>
      </c>
      <c r="B93" s="280" t="s">
        <v>792</v>
      </c>
      <c r="C93" s="270">
        <v>227.35</v>
      </c>
      <c r="D93" s="271">
        <v>226.61666666666667</v>
      </c>
      <c r="E93" s="271">
        <v>224.73333333333335</v>
      </c>
      <c r="F93" s="271">
        <v>222.11666666666667</v>
      </c>
      <c r="G93" s="271">
        <v>220.23333333333335</v>
      </c>
      <c r="H93" s="271">
        <v>229.23333333333335</v>
      </c>
      <c r="I93" s="271">
        <v>231.11666666666667</v>
      </c>
      <c r="J93" s="271">
        <v>233.73333333333335</v>
      </c>
      <c r="K93" s="270">
        <v>228.5</v>
      </c>
      <c r="L93" s="270">
        <v>224</v>
      </c>
      <c r="M93" s="270">
        <v>14.49409</v>
      </c>
      <c r="N93" s="1"/>
      <c r="O93" s="1"/>
    </row>
    <row r="94" spans="1:15" ht="12.75" customHeight="1">
      <c r="A94" s="30">
        <v>84</v>
      </c>
      <c r="B94" s="280" t="s">
        <v>319</v>
      </c>
      <c r="C94" s="270">
        <v>3203.7</v>
      </c>
      <c r="D94" s="271">
        <v>3220.5666666666671</v>
      </c>
      <c r="E94" s="271">
        <v>3183.1333333333341</v>
      </c>
      <c r="F94" s="271">
        <v>3162.5666666666671</v>
      </c>
      <c r="G94" s="271">
        <v>3125.1333333333341</v>
      </c>
      <c r="H94" s="271">
        <v>3241.1333333333341</v>
      </c>
      <c r="I94" s="271">
        <v>3278.5666666666675</v>
      </c>
      <c r="J94" s="271">
        <v>3299.1333333333341</v>
      </c>
      <c r="K94" s="270">
        <v>3258</v>
      </c>
      <c r="L94" s="270">
        <v>3200</v>
      </c>
      <c r="M94" s="270">
        <v>0.22370000000000001</v>
      </c>
      <c r="N94" s="1"/>
      <c r="O94" s="1"/>
    </row>
    <row r="95" spans="1:15" ht="12.75" customHeight="1">
      <c r="A95" s="30">
        <v>85</v>
      </c>
      <c r="B95" s="280" t="s">
        <v>320</v>
      </c>
      <c r="C95" s="270">
        <v>222.2</v>
      </c>
      <c r="D95" s="271">
        <v>223.46666666666667</v>
      </c>
      <c r="E95" s="271">
        <v>220.23333333333335</v>
      </c>
      <c r="F95" s="271">
        <v>218.26666666666668</v>
      </c>
      <c r="G95" s="271">
        <v>215.03333333333336</v>
      </c>
      <c r="H95" s="271">
        <v>225.43333333333334</v>
      </c>
      <c r="I95" s="271">
        <v>228.66666666666663</v>
      </c>
      <c r="J95" s="271">
        <v>230.63333333333333</v>
      </c>
      <c r="K95" s="270">
        <v>226.7</v>
      </c>
      <c r="L95" s="270">
        <v>221.5</v>
      </c>
      <c r="M95" s="270">
        <v>2.2874599999999998</v>
      </c>
      <c r="N95" s="1"/>
      <c r="O95" s="1"/>
    </row>
    <row r="96" spans="1:15" ht="12.75" customHeight="1">
      <c r="A96" s="30">
        <v>86</v>
      </c>
      <c r="B96" s="280" t="s">
        <v>321</v>
      </c>
      <c r="C96" s="270">
        <v>647.04999999999995</v>
      </c>
      <c r="D96" s="271">
        <v>652.61666666666667</v>
      </c>
      <c r="E96" s="271">
        <v>638.5333333333333</v>
      </c>
      <c r="F96" s="271">
        <v>630.01666666666665</v>
      </c>
      <c r="G96" s="271">
        <v>615.93333333333328</v>
      </c>
      <c r="H96" s="271">
        <v>661.13333333333333</v>
      </c>
      <c r="I96" s="271">
        <v>675.21666666666658</v>
      </c>
      <c r="J96" s="271">
        <v>683.73333333333335</v>
      </c>
      <c r="K96" s="270">
        <v>666.7</v>
      </c>
      <c r="L96" s="270">
        <v>644.1</v>
      </c>
      <c r="M96" s="270">
        <v>13.713839999999999</v>
      </c>
      <c r="N96" s="1"/>
      <c r="O96" s="1"/>
    </row>
    <row r="97" spans="1:15" ht="12.75" customHeight="1">
      <c r="A97" s="30">
        <v>87</v>
      </c>
      <c r="B97" s="280" t="s">
        <v>82</v>
      </c>
      <c r="C97" s="270">
        <v>243.55</v>
      </c>
      <c r="D97" s="271">
        <v>245.43333333333331</v>
      </c>
      <c r="E97" s="271">
        <v>241.16666666666663</v>
      </c>
      <c r="F97" s="271">
        <v>238.78333333333333</v>
      </c>
      <c r="G97" s="271">
        <v>234.51666666666665</v>
      </c>
      <c r="H97" s="271">
        <v>247.81666666666661</v>
      </c>
      <c r="I97" s="271">
        <v>252.08333333333331</v>
      </c>
      <c r="J97" s="271">
        <v>254.46666666666658</v>
      </c>
      <c r="K97" s="270">
        <v>249.7</v>
      </c>
      <c r="L97" s="270">
        <v>243.05</v>
      </c>
      <c r="M97" s="270">
        <v>113.97817000000001</v>
      </c>
      <c r="N97" s="1"/>
      <c r="O97" s="1"/>
    </row>
    <row r="98" spans="1:15" ht="12.75" customHeight="1">
      <c r="A98" s="30">
        <v>88</v>
      </c>
      <c r="B98" s="280" t="s">
        <v>322</v>
      </c>
      <c r="C98" s="270">
        <v>765.75</v>
      </c>
      <c r="D98" s="271">
        <v>773.30000000000007</v>
      </c>
      <c r="E98" s="271">
        <v>754.70000000000016</v>
      </c>
      <c r="F98" s="271">
        <v>743.65000000000009</v>
      </c>
      <c r="G98" s="271">
        <v>725.05000000000018</v>
      </c>
      <c r="H98" s="271">
        <v>784.35000000000014</v>
      </c>
      <c r="I98" s="271">
        <v>802.95</v>
      </c>
      <c r="J98" s="271">
        <v>814.00000000000011</v>
      </c>
      <c r="K98" s="270">
        <v>791.9</v>
      </c>
      <c r="L98" s="270">
        <v>762.25</v>
      </c>
      <c r="M98" s="270">
        <v>0.88392999999999999</v>
      </c>
      <c r="N98" s="1"/>
      <c r="O98" s="1"/>
    </row>
    <row r="99" spans="1:15" ht="12.75" customHeight="1">
      <c r="A99" s="30">
        <v>89</v>
      </c>
      <c r="B99" s="280" t="s">
        <v>323</v>
      </c>
      <c r="C99" s="270">
        <v>730.5</v>
      </c>
      <c r="D99" s="271">
        <v>734.65</v>
      </c>
      <c r="E99" s="271">
        <v>725.84999999999991</v>
      </c>
      <c r="F99" s="271">
        <v>721.19999999999993</v>
      </c>
      <c r="G99" s="271">
        <v>712.39999999999986</v>
      </c>
      <c r="H99" s="271">
        <v>739.3</v>
      </c>
      <c r="I99" s="271">
        <v>748.09999999999991</v>
      </c>
      <c r="J99" s="271">
        <v>752.75</v>
      </c>
      <c r="K99" s="270">
        <v>743.45</v>
      </c>
      <c r="L99" s="270">
        <v>730</v>
      </c>
      <c r="M99" s="270">
        <v>0.85387999999999997</v>
      </c>
      <c r="N99" s="1"/>
      <c r="O99" s="1"/>
    </row>
    <row r="100" spans="1:15" ht="12.75" customHeight="1">
      <c r="A100" s="30">
        <v>90</v>
      </c>
      <c r="B100" s="280" t="s">
        <v>324</v>
      </c>
      <c r="C100" s="270">
        <v>879</v>
      </c>
      <c r="D100" s="271">
        <v>871.43333333333339</v>
      </c>
      <c r="E100" s="271">
        <v>853.91666666666674</v>
      </c>
      <c r="F100" s="271">
        <v>828.83333333333337</v>
      </c>
      <c r="G100" s="271">
        <v>811.31666666666672</v>
      </c>
      <c r="H100" s="271">
        <v>896.51666666666677</v>
      </c>
      <c r="I100" s="271">
        <v>914.03333333333342</v>
      </c>
      <c r="J100" s="271">
        <v>939.11666666666679</v>
      </c>
      <c r="K100" s="270">
        <v>888.95</v>
      </c>
      <c r="L100" s="270">
        <v>846.35</v>
      </c>
      <c r="M100" s="270">
        <v>7.6012599999999999</v>
      </c>
      <c r="N100" s="1"/>
      <c r="O100" s="1"/>
    </row>
    <row r="101" spans="1:15" ht="12.75" customHeight="1">
      <c r="A101" s="30">
        <v>91</v>
      </c>
      <c r="B101" s="280" t="s">
        <v>248</v>
      </c>
      <c r="C101" s="270">
        <v>115.1</v>
      </c>
      <c r="D101" s="271">
        <v>115.68333333333332</v>
      </c>
      <c r="E101" s="271">
        <v>114.01666666666665</v>
      </c>
      <c r="F101" s="271">
        <v>112.93333333333332</v>
      </c>
      <c r="G101" s="271">
        <v>111.26666666666665</v>
      </c>
      <c r="H101" s="271">
        <v>116.76666666666665</v>
      </c>
      <c r="I101" s="271">
        <v>118.43333333333331</v>
      </c>
      <c r="J101" s="271">
        <v>119.51666666666665</v>
      </c>
      <c r="K101" s="270">
        <v>117.35</v>
      </c>
      <c r="L101" s="270">
        <v>114.6</v>
      </c>
      <c r="M101" s="270">
        <v>10.137930000000001</v>
      </c>
      <c r="N101" s="1"/>
      <c r="O101" s="1"/>
    </row>
    <row r="102" spans="1:15" ht="12.75" customHeight="1">
      <c r="A102" s="30">
        <v>92</v>
      </c>
      <c r="B102" s="280" t="s">
        <v>325</v>
      </c>
      <c r="C102" s="270">
        <v>1380.55</v>
      </c>
      <c r="D102" s="271">
        <v>1392.6333333333332</v>
      </c>
      <c r="E102" s="271">
        <v>1353.9166666666665</v>
      </c>
      <c r="F102" s="271">
        <v>1327.2833333333333</v>
      </c>
      <c r="G102" s="271">
        <v>1288.5666666666666</v>
      </c>
      <c r="H102" s="271">
        <v>1419.2666666666664</v>
      </c>
      <c r="I102" s="271">
        <v>1457.9833333333331</v>
      </c>
      <c r="J102" s="271">
        <v>1484.6166666666663</v>
      </c>
      <c r="K102" s="270">
        <v>1431.35</v>
      </c>
      <c r="L102" s="270">
        <v>1366</v>
      </c>
      <c r="M102" s="270">
        <v>1.0711299999999999</v>
      </c>
      <c r="N102" s="1"/>
      <c r="O102" s="1"/>
    </row>
    <row r="103" spans="1:15" ht="12.75" customHeight="1">
      <c r="A103" s="30">
        <v>93</v>
      </c>
      <c r="B103" s="280" t="s">
        <v>326</v>
      </c>
      <c r="C103" s="270">
        <v>20.45</v>
      </c>
      <c r="D103" s="271">
        <v>20.566666666666666</v>
      </c>
      <c r="E103" s="271">
        <v>20.233333333333334</v>
      </c>
      <c r="F103" s="271">
        <v>20.016666666666669</v>
      </c>
      <c r="G103" s="271">
        <v>19.683333333333337</v>
      </c>
      <c r="H103" s="271">
        <v>20.783333333333331</v>
      </c>
      <c r="I103" s="271">
        <v>21.116666666666667</v>
      </c>
      <c r="J103" s="271">
        <v>21.333333333333329</v>
      </c>
      <c r="K103" s="270">
        <v>20.9</v>
      </c>
      <c r="L103" s="270">
        <v>20.350000000000001</v>
      </c>
      <c r="M103" s="270">
        <v>35.993810000000003</v>
      </c>
      <c r="N103" s="1"/>
      <c r="O103" s="1"/>
    </row>
    <row r="104" spans="1:15" ht="12.75" customHeight="1">
      <c r="A104" s="30">
        <v>94</v>
      </c>
      <c r="B104" s="280" t="s">
        <v>327</v>
      </c>
      <c r="C104" s="270">
        <v>1387.75</v>
      </c>
      <c r="D104" s="271">
        <v>1397.25</v>
      </c>
      <c r="E104" s="271">
        <v>1366.5</v>
      </c>
      <c r="F104" s="271">
        <v>1345.25</v>
      </c>
      <c r="G104" s="271">
        <v>1314.5</v>
      </c>
      <c r="H104" s="271">
        <v>1418.5</v>
      </c>
      <c r="I104" s="271">
        <v>1449.25</v>
      </c>
      <c r="J104" s="271">
        <v>1470.5</v>
      </c>
      <c r="K104" s="270">
        <v>1428</v>
      </c>
      <c r="L104" s="270">
        <v>1376</v>
      </c>
      <c r="M104" s="270">
        <v>11.766999999999999</v>
      </c>
      <c r="N104" s="1"/>
      <c r="O104" s="1"/>
    </row>
    <row r="105" spans="1:15" ht="12.75" customHeight="1">
      <c r="A105" s="30">
        <v>95</v>
      </c>
      <c r="B105" s="280" t="s">
        <v>328</v>
      </c>
      <c r="C105" s="270">
        <v>673.95</v>
      </c>
      <c r="D105" s="271">
        <v>679.4</v>
      </c>
      <c r="E105" s="271">
        <v>664.55</v>
      </c>
      <c r="F105" s="271">
        <v>655.15</v>
      </c>
      <c r="G105" s="271">
        <v>640.29999999999995</v>
      </c>
      <c r="H105" s="271">
        <v>688.8</v>
      </c>
      <c r="I105" s="271">
        <v>703.65000000000009</v>
      </c>
      <c r="J105" s="271">
        <v>713.05</v>
      </c>
      <c r="K105" s="270">
        <v>694.25</v>
      </c>
      <c r="L105" s="270">
        <v>670</v>
      </c>
      <c r="M105" s="270">
        <v>1.62252</v>
      </c>
      <c r="N105" s="1"/>
      <c r="O105" s="1"/>
    </row>
    <row r="106" spans="1:15" ht="12.75" customHeight="1">
      <c r="A106" s="30">
        <v>96</v>
      </c>
      <c r="B106" s="280" t="s">
        <v>329</v>
      </c>
      <c r="C106" s="270">
        <v>906.55</v>
      </c>
      <c r="D106" s="271">
        <v>913.94999999999993</v>
      </c>
      <c r="E106" s="271">
        <v>893.19999999999982</v>
      </c>
      <c r="F106" s="271">
        <v>879.84999999999991</v>
      </c>
      <c r="G106" s="271">
        <v>859.0999999999998</v>
      </c>
      <c r="H106" s="271">
        <v>927.29999999999984</v>
      </c>
      <c r="I106" s="271">
        <v>948.05000000000007</v>
      </c>
      <c r="J106" s="271">
        <v>961.39999999999986</v>
      </c>
      <c r="K106" s="270">
        <v>934.7</v>
      </c>
      <c r="L106" s="270">
        <v>900.6</v>
      </c>
      <c r="M106" s="270">
        <v>2.5844800000000001</v>
      </c>
      <c r="N106" s="1"/>
      <c r="O106" s="1"/>
    </row>
    <row r="107" spans="1:15" ht="12.75" customHeight="1">
      <c r="A107" s="30">
        <v>97</v>
      </c>
      <c r="B107" s="280" t="s">
        <v>330</v>
      </c>
      <c r="C107" s="270">
        <v>5543.4</v>
      </c>
      <c r="D107" s="271">
        <v>5554.1333333333341</v>
      </c>
      <c r="E107" s="271">
        <v>5490.2666666666682</v>
      </c>
      <c r="F107" s="271">
        <v>5437.1333333333341</v>
      </c>
      <c r="G107" s="271">
        <v>5373.2666666666682</v>
      </c>
      <c r="H107" s="271">
        <v>5607.2666666666682</v>
      </c>
      <c r="I107" s="271">
        <v>5671.133333333335</v>
      </c>
      <c r="J107" s="271">
        <v>5724.2666666666682</v>
      </c>
      <c r="K107" s="270">
        <v>5618</v>
      </c>
      <c r="L107" s="270">
        <v>5501</v>
      </c>
      <c r="M107" s="270">
        <v>0.15952</v>
      </c>
      <c r="N107" s="1"/>
      <c r="O107" s="1"/>
    </row>
    <row r="108" spans="1:15" ht="12.75" customHeight="1">
      <c r="A108" s="30">
        <v>98</v>
      </c>
      <c r="B108" s="280" t="s">
        <v>331</v>
      </c>
      <c r="C108" s="270">
        <v>335.25</v>
      </c>
      <c r="D108" s="271">
        <v>336.26666666666665</v>
      </c>
      <c r="E108" s="271">
        <v>332.5333333333333</v>
      </c>
      <c r="F108" s="271">
        <v>329.81666666666666</v>
      </c>
      <c r="G108" s="271">
        <v>326.08333333333331</v>
      </c>
      <c r="H108" s="271">
        <v>338.98333333333329</v>
      </c>
      <c r="I108" s="271">
        <v>342.71666666666664</v>
      </c>
      <c r="J108" s="271">
        <v>345.43333333333328</v>
      </c>
      <c r="K108" s="270">
        <v>340</v>
      </c>
      <c r="L108" s="270">
        <v>333.55</v>
      </c>
      <c r="M108" s="270">
        <v>1.68445</v>
      </c>
      <c r="N108" s="1"/>
      <c r="O108" s="1"/>
    </row>
    <row r="109" spans="1:15" ht="12.75" customHeight="1">
      <c r="A109" s="30">
        <v>99</v>
      </c>
      <c r="B109" s="280" t="s">
        <v>332</v>
      </c>
      <c r="C109" s="270">
        <v>351.55</v>
      </c>
      <c r="D109" s="271">
        <v>351.2</v>
      </c>
      <c r="E109" s="271">
        <v>348.9</v>
      </c>
      <c r="F109" s="271">
        <v>346.25</v>
      </c>
      <c r="G109" s="271">
        <v>343.95</v>
      </c>
      <c r="H109" s="271">
        <v>353.84999999999997</v>
      </c>
      <c r="I109" s="271">
        <v>356.15000000000003</v>
      </c>
      <c r="J109" s="271">
        <v>358.79999999999995</v>
      </c>
      <c r="K109" s="270">
        <v>353.5</v>
      </c>
      <c r="L109" s="270">
        <v>348.55</v>
      </c>
      <c r="M109" s="270">
        <v>15.04904</v>
      </c>
      <c r="N109" s="1"/>
      <c r="O109" s="1"/>
    </row>
    <row r="110" spans="1:15" ht="12.75" customHeight="1">
      <c r="A110" s="30">
        <v>100</v>
      </c>
      <c r="B110" s="280" t="s">
        <v>840</v>
      </c>
      <c r="C110" s="270">
        <v>433</v>
      </c>
      <c r="D110" s="271">
        <v>432.9666666666667</v>
      </c>
      <c r="E110" s="271">
        <v>428.53333333333342</v>
      </c>
      <c r="F110" s="271">
        <v>424.06666666666672</v>
      </c>
      <c r="G110" s="271">
        <v>419.63333333333344</v>
      </c>
      <c r="H110" s="271">
        <v>437.43333333333339</v>
      </c>
      <c r="I110" s="271">
        <v>441.86666666666667</v>
      </c>
      <c r="J110" s="271">
        <v>446.33333333333337</v>
      </c>
      <c r="K110" s="270">
        <v>437.4</v>
      </c>
      <c r="L110" s="270">
        <v>428.5</v>
      </c>
      <c r="M110" s="270">
        <v>0.91173999999999999</v>
      </c>
      <c r="N110" s="1"/>
      <c r="O110" s="1"/>
    </row>
    <row r="111" spans="1:15" ht="12.75" customHeight="1">
      <c r="A111" s="30">
        <v>101</v>
      </c>
      <c r="B111" s="280" t="s">
        <v>333</v>
      </c>
      <c r="C111" s="270">
        <v>661.25</v>
      </c>
      <c r="D111" s="271">
        <v>662.25</v>
      </c>
      <c r="E111" s="271">
        <v>652</v>
      </c>
      <c r="F111" s="271">
        <v>642.75</v>
      </c>
      <c r="G111" s="271">
        <v>632.5</v>
      </c>
      <c r="H111" s="271">
        <v>671.5</v>
      </c>
      <c r="I111" s="271">
        <v>681.75</v>
      </c>
      <c r="J111" s="271">
        <v>691</v>
      </c>
      <c r="K111" s="270">
        <v>672.5</v>
      </c>
      <c r="L111" s="270">
        <v>653</v>
      </c>
      <c r="M111" s="270">
        <v>1.3194900000000001</v>
      </c>
      <c r="N111" s="1"/>
      <c r="O111" s="1"/>
    </row>
    <row r="112" spans="1:15" ht="12.75" customHeight="1">
      <c r="A112" s="30">
        <v>102</v>
      </c>
      <c r="B112" s="280" t="s">
        <v>83</v>
      </c>
      <c r="C112" s="270">
        <v>790.75</v>
      </c>
      <c r="D112" s="271">
        <v>795.25</v>
      </c>
      <c r="E112" s="271">
        <v>782.55</v>
      </c>
      <c r="F112" s="271">
        <v>774.34999999999991</v>
      </c>
      <c r="G112" s="271">
        <v>761.64999999999986</v>
      </c>
      <c r="H112" s="271">
        <v>803.45</v>
      </c>
      <c r="I112" s="271">
        <v>816.15000000000009</v>
      </c>
      <c r="J112" s="271">
        <v>824.35000000000014</v>
      </c>
      <c r="K112" s="270">
        <v>807.95</v>
      </c>
      <c r="L112" s="270">
        <v>787.05</v>
      </c>
      <c r="M112" s="270">
        <v>5.0771899999999999</v>
      </c>
      <c r="N112" s="1"/>
      <c r="O112" s="1"/>
    </row>
    <row r="113" spans="1:15" ht="12.75" customHeight="1">
      <c r="A113" s="30">
        <v>103</v>
      </c>
      <c r="B113" s="280" t="s">
        <v>84</v>
      </c>
      <c r="C113" s="270">
        <v>1058.3</v>
      </c>
      <c r="D113" s="271">
        <v>1059.75</v>
      </c>
      <c r="E113" s="271">
        <v>1053.55</v>
      </c>
      <c r="F113" s="271">
        <v>1048.8</v>
      </c>
      <c r="G113" s="271">
        <v>1042.5999999999999</v>
      </c>
      <c r="H113" s="271">
        <v>1064.5</v>
      </c>
      <c r="I113" s="271">
        <v>1070.6999999999998</v>
      </c>
      <c r="J113" s="271">
        <v>1075.45</v>
      </c>
      <c r="K113" s="270">
        <v>1065.95</v>
      </c>
      <c r="L113" s="270">
        <v>1055</v>
      </c>
      <c r="M113" s="270">
        <v>10.92235</v>
      </c>
      <c r="N113" s="1"/>
      <c r="O113" s="1"/>
    </row>
    <row r="114" spans="1:15" ht="12.75" customHeight="1">
      <c r="A114" s="30">
        <v>104</v>
      </c>
      <c r="B114" s="280" t="s">
        <v>91</v>
      </c>
      <c r="C114" s="270">
        <v>178.55</v>
      </c>
      <c r="D114" s="271">
        <v>178.93333333333331</v>
      </c>
      <c r="E114" s="271">
        <v>177.06666666666661</v>
      </c>
      <c r="F114" s="271">
        <v>175.58333333333329</v>
      </c>
      <c r="G114" s="271">
        <v>173.71666666666658</v>
      </c>
      <c r="H114" s="271">
        <v>180.41666666666663</v>
      </c>
      <c r="I114" s="271">
        <v>182.28333333333336</v>
      </c>
      <c r="J114" s="271">
        <v>183.76666666666665</v>
      </c>
      <c r="K114" s="270">
        <v>180.8</v>
      </c>
      <c r="L114" s="270">
        <v>177.45</v>
      </c>
      <c r="M114" s="270">
        <v>17.201170000000001</v>
      </c>
      <c r="N114" s="1"/>
      <c r="O114" s="1"/>
    </row>
    <row r="115" spans="1:15" ht="12.75" customHeight="1">
      <c r="A115" s="30">
        <v>105</v>
      </c>
      <c r="B115" s="280" t="s">
        <v>830</v>
      </c>
      <c r="C115" s="270">
        <v>1920.1</v>
      </c>
      <c r="D115" s="271">
        <v>1912.6166666666668</v>
      </c>
      <c r="E115" s="271">
        <v>1890.2333333333336</v>
      </c>
      <c r="F115" s="271">
        <v>1860.3666666666668</v>
      </c>
      <c r="G115" s="271">
        <v>1837.9833333333336</v>
      </c>
      <c r="H115" s="271">
        <v>1942.4833333333336</v>
      </c>
      <c r="I115" s="271">
        <v>1964.8666666666668</v>
      </c>
      <c r="J115" s="271">
        <v>1994.7333333333336</v>
      </c>
      <c r="K115" s="270">
        <v>1935</v>
      </c>
      <c r="L115" s="270">
        <v>1882.75</v>
      </c>
      <c r="M115" s="270">
        <v>2.57707</v>
      </c>
      <c r="N115" s="1"/>
      <c r="O115" s="1"/>
    </row>
    <row r="116" spans="1:15" ht="12.75" customHeight="1">
      <c r="A116" s="30">
        <v>106</v>
      </c>
      <c r="B116" s="280" t="s">
        <v>85</v>
      </c>
      <c r="C116" s="270">
        <v>237.6</v>
      </c>
      <c r="D116" s="271">
        <v>236.31666666666669</v>
      </c>
      <c r="E116" s="271">
        <v>234.63333333333338</v>
      </c>
      <c r="F116" s="271">
        <v>231.66666666666669</v>
      </c>
      <c r="G116" s="271">
        <v>229.98333333333338</v>
      </c>
      <c r="H116" s="271">
        <v>239.28333333333339</v>
      </c>
      <c r="I116" s="271">
        <v>240.96666666666673</v>
      </c>
      <c r="J116" s="271">
        <v>243.93333333333339</v>
      </c>
      <c r="K116" s="270">
        <v>238</v>
      </c>
      <c r="L116" s="270">
        <v>233.35</v>
      </c>
      <c r="M116" s="270">
        <v>84.362799999999993</v>
      </c>
      <c r="N116" s="1"/>
      <c r="O116" s="1"/>
    </row>
    <row r="117" spans="1:15" ht="12.75" customHeight="1">
      <c r="A117" s="30">
        <v>107</v>
      </c>
      <c r="B117" s="280" t="s">
        <v>334</v>
      </c>
      <c r="C117" s="270">
        <v>385.1</v>
      </c>
      <c r="D117" s="271">
        <v>389.0333333333333</v>
      </c>
      <c r="E117" s="271">
        <v>378.56666666666661</v>
      </c>
      <c r="F117" s="271">
        <v>372.0333333333333</v>
      </c>
      <c r="G117" s="271">
        <v>361.56666666666661</v>
      </c>
      <c r="H117" s="271">
        <v>395.56666666666661</v>
      </c>
      <c r="I117" s="271">
        <v>406.0333333333333</v>
      </c>
      <c r="J117" s="271">
        <v>412.56666666666661</v>
      </c>
      <c r="K117" s="270">
        <v>399.5</v>
      </c>
      <c r="L117" s="270">
        <v>382.5</v>
      </c>
      <c r="M117" s="270">
        <v>6.4587399999999997</v>
      </c>
      <c r="N117" s="1"/>
      <c r="O117" s="1"/>
    </row>
    <row r="118" spans="1:15" ht="12.75" customHeight="1">
      <c r="A118" s="30">
        <v>108</v>
      </c>
      <c r="B118" s="280" t="s">
        <v>87</v>
      </c>
      <c r="C118" s="270">
        <v>3567.95</v>
      </c>
      <c r="D118" s="271">
        <v>3551.4333333333329</v>
      </c>
      <c r="E118" s="271">
        <v>3507.8666666666659</v>
      </c>
      <c r="F118" s="271">
        <v>3447.7833333333328</v>
      </c>
      <c r="G118" s="271">
        <v>3404.2166666666658</v>
      </c>
      <c r="H118" s="271">
        <v>3611.516666666666</v>
      </c>
      <c r="I118" s="271">
        <v>3655.0833333333326</v>
      </c>
      <c r="J118" s="271">
        <v>3715.1666666666661</v>
      </c>
      <c r="K118" s="270">
        <v>3595</v>
      </c>
      <c r="L118" s="270">
        <v>3491.35</v>
      </c>
      <c r="M118" s="270">
        <v>3.1699799999999998</v>
      </c>
      <c r="N118" s="1"/>
      <c r="O118" s="1"/>
    </row>
    <row r="119" spans="1:15" ht="12.75" customHeight="1">
      <c r="A119" s="30">
        <v>109</v>
      </c>
      <c r="B119" s="280" t="s">
        <v>88</v>
      </c>
      <c r="C119" s="270">
        <v>1634.85</v>
      </c>
      <c r="D119" s="271">
        <v>1641.2833333333335</v>
      </c>
      <c r="E119" s="271">
        <v>1623.5666666666671</v>
      </c>
      <c r="F119" s="271">
        <v>1612.2833333333335</v>
      </c>
      <c r="G119" s="271">
        <v>1594.5666666666671</v>
      </c>
      <c r="H119" s="271">
        <v>1652.5666666666671</v>
      </c>
      <c r="I119" s="271">
        <v>1670.2833333333338</v>
      </c>
      <c r="J119" s="271">
        <v>1681.5666666666671</v>
      </c>
      <c r="K119" s="270">
        <v>1659</v>
      </c>
      <c r="L119" s="270">
        <v>1630</v>
      </c>
      <c r="M119" s="270">
        <v>1.77891</v>
      </c>
      <c r="N119" s="1"/>
      <c r="O119" s="1"/>
    </row>
    <row r="120" spans="1:15" ht="12.75" customHeight="1">
      <c r="A120" s="30">
        <v>110</v>
      </c>
      <c r="B120" s="280" t="s">
        <v>335</v>
      </c>
      <c r="C120" s="270">
        <v>2460.9499999999998</v>
      </c>
      <c r="D120" s="271">
        <v>2439.0333333333333</v>
      </c>
      <c r="E120" s="271">
        <v>2401.9166666666665</v>
      </c>
      <c r="F120" s="271">
        <v>2342.8833333333332</v>
      </c>
      <c r="G120" s="271">
        <v>2305.7666666666664</v>
      </c>
      <c r="H120" s="271">
        <v>2498.0666666666666</v>
      </c>
      <c r="I120" s="271">
        <v>2535.1833333333334</v>
      </c>
      <c r="J120" s="271">
        <v>2594.2166666666667</v>
      </c>
      <c r="K120" s="270">
        <v>2476.15</v>
      </c>
      <c r="L120" s="270">
        <v>2380</v>
      </c>
      <c r="M120" s="270">
        <v>5.4805999999999999</v>
      </c>
      <c r="N120" s="1"/>
      <c r="O120" s="1"/>
    </row>
    <row r="121" spans="1:15" ht="12.75" customHeight="1">
      <c r="A121" s="30">
        <v>111</v>
      </c>
      <c r="B121" s="280" t="s">
        <v>89</v>
      </c>
      <c r="C121" s="270">
        <v>752.7</v>
      </c>
      <c r="D121" s="271">
        <v>750.25</v>
      </c>
      <c r="E121" s="271">
        <v>728.5</v>
      </c>
      <c r="F121" s="271">
        <v>704.3</v>
      </c>
      <c r="G121" s="271">
        <v>682.55</v>
      </c>
      <c r="H121" s="271">
        <v>774.45</v>
      </c>
      <c r="I121" s="271">
        <v>796.2</v>
      </c>
      <c r="J121" s="271">
        <v>820.40000000000009</v>
      </c>
      <c r="K121" s="270">
        <v>772</v>
      </c>
      <c r="L121" s="270">
        <v>726.05</v>
      </c>
      <c r="M121" s="270">
        <v>64.162369999999996</v>
      </c>
      <c r="N121" s="1"/>
      <c r="O121" s="1"/>
    </row>
    <row r="122" spans="1:15" ht="12.75" customHeight="1">
      <c r="A122" s="30">
        <v>112</v>
      </c>
      <c r="B122" s="280" t="s">
        <v>90</v>
      </c>
      <c r="C122" s="270">
        <v>1043.8</v>
      </c>
      <c r="D122" s="271">
        <v>1045.7499999999998</v>
      </c>
      <c r="E122" s="271">
        <v>1035.8999999999996</v>
      </c>
      <c r="F122" s="271">
        <v>1027.9999999999998</v>
      </c>
      <c r="G122" s="271">
        <v>1018.1499999999996</v>
      </c>
      <c r="H122" s="271">
        <v>1053.6499999999996</v>
      </c>
      <c r="I122" s="271">
        <v>1063.4999999999995</v>
      </c>
      <c r="J122" s="271">
        <v>1071.3999999999996</v>
      </c>
      <c r="K122" s="270">
        <v>1055.5999999999999</v>
      </c>
      <c r="L122" s="270">
        <v>1037.8499999999999</v>
      </c>
      <c r="M122" s="270">
        <v>3.2063000000000001</v>
      </c>
      <c r="N122" s="1"/>
      <c r="O122" s="1"/>
    </row>
    <row r="123" spans="1:15" ht="12.75" customHeight="1">
      <c r="A123" s="30">
        <v>113</v>
      </c>
      <c r="B123" s="280" t="s">
        <v>336</v>
      </c>
      <c r="C123" s="270">
        <v>1029.7</v>
      </c>
      <c r="D123" s="271">
        <v>1031.7833333333335</v>
      </c>
      <c r="E123" s="271">
        <v>1009.616666666667</v>
      </c>
      <c r="F123" s="271">
        <v>989.53333333333353</v>
      </c>
      <c r="G123" s="271">
        <v>967.36666666666702</v>
      </c>
      <c r="H123" s="271">
        <v>1051.866666666667</v>
      </c>
      <c r="I123" s="271">
        <v>1074.0333333333335</v>
      </c>
      <c r="J123" s="271">
        <v>1094.116666666667</v>
      </c>
      <c r="K123" s="270">
        <v>1053.95</v>
      </c>
      <c r="L123" s="270">
        <v>1011.7</v>
      </c>
      <c r="M123" s="270">
        <v>4.2903900000000004</v>
      </c>
      <c r="N123" s="1"/>
      <c r="O123" s="1"/>
    </row>
    <row r="124" spans="1:15" ht="12.75" customHeight="1">
      <c r="A124" s="30">
        <v>114</v>
      </c>
      <c r="B124" s="280" t="s">
        <v>249</v>
      </c>
      <c r="C124" s="270">
        <v>417.15</v>
      </c>
      <c r="D124" s="271">
        <v>417.43333333333334</v>
      </c>
      <c r="E124" s="271">
        <v>413.11666666666667</v>
      </c>
      <c r="F124" s="271">
        <v>409.08333333333331</v>
      </c>
      <c r="G124" s="271">
        <v>404.76666666666665</v>
      </c>
      <c r="H124" s="271">
        <v>421.4666666666667</v>
      </c>
      <c r="I124" s="271">
        <v>425.78333333333342</v>
      </c>
      <c r="J124" s="271">
        <v>429.81666666666672</v>
      </c>
      <c r="K124" s="270">
        <v>421.75</v>
      </c>
      <c r="L124" s="270">
        <v>413.4</v>
      </c>
      <c r="M124" s="270">
        <v>11.792680000000001</v>
      </c>
      <c r="N124" s="1"/>
      <c r="O124" s="1"/>
    </row>
    <row r="125" spans="1:15" ht="12.75" customHeight="1">
      <c r="A125" s="30">
        <v>115</v>
      </c>
      <c r="B125" s="280" t="s">
        <v>92</v>
      </c>
      <c r="C125" s="270">
        <v>1219.9000000000001</v>
      </c>
      <c r="D125" s="271">
        <v>1225.6500000000001</v>
      </c>
      <c r="E125" s="271">
        <v>1203.8500000000001</v>
      </c>
      <c r="F125" s="271">
        <v>1187.8</v>
      </c>
      <c r="G125" s="271">
        <v>1166</v>
      </c>
      <c r="H125" s="271">
        <v>1241.7000000000003</v>
      </c>
      <c r="I125" s="271">
        <v>1263.5000000000005</v>
      </c>
      <c r="J125" s="271">
        <v>1279.5500000000004</v>
      </c>
      <c r="K125" s="270">
        <v>1247.45</v>
      </c>
      <c r="L125" s="270">
        <v>1209.5999999999999</v>
      </c>
      <c r="M125" s="270">
        <v>3.7661699999999998</v>
      </c>
      <c r="N125" s="1"/>
      <c r="O125" s="1"/>
    </row>
    <row r="126" spans="1:15" ht="12.75" customHeight="1">
      <c r="A126" s="30">
        <v>116</v>
      </c>
      <c r="B126" s="280" t="s">
        <v>337</v>
      </c>
      <c r="C126" s="270">
        <v>856.3</v>
      </c>
      <c r="D126" s="271">
        <v>856.30000000000007</v>
      </c>
      <c r="E126" s="271">
        <v>849.60000000000014</v>
      </c>
      <c r="F126" s="271">
        <v>842.90000000000009</v>
      </c>
      <c r="G126" s="271">
        <v>836.20000000000016</v>
      </c>
      <c r="H126" s="271">
        <v>863.00000000000011</v>
      </c>
      <c r="I126" s="271">
        <v>869.70000000000016</v>
      </c>
      <c r="J126" s="271">
        <v>876.40000000000009</v>
      </c>
      <c r="K126" s="270">
        <v>863</v>
      </c>
      <c r="L126" s="270">
        <v>849.6</v>
      </c>
      <c r="M126" s="270">
        <v>1.13185</v>
      </c>
      <c r="N126" s="1"/>
      <c r="O126" s="1"/>
    </row>
    <row r="127" spans="1:15" ht="12.75" customHeight="1">
      <c r="A127" s="30">
        <v>117</v>
      </c>
      <c r="B127" s="280" t="s">
        <v>339</v>
      </c>
      <c r="C127" s="270">
        <v>1066.75</v>
      </c>
      <c r="D127" s="271">
        <v>1069.8166666666666</v>
      </c>
      <c r="E127" s="271">
        <v>1052.7333333333331</v>
      </c>
      <c r="F127" s="271">
        <v>1038.7166666666665</v>
      </c>
      <c r="G127" s="271">
        <v>1021.633333333333</v>
      </c>
      <c r="H127" s="271">
        <v>1083.8333333333333</v>
      </c>
      <c r="I127" s="271">
        <v>1100.9166666666667</v>
      </c>
      <c r="J127" s="271">
        <v>1114.9333333333334</v>
      </c>
      <c r="K127" s="270">
        <v>1086.9000000000001</v>
      </c>
      <c r="L127" s="270">
        <v>1055.8</v>
      </c>
      <c r="M127" s="270">
        <v>0.78425999999999996</v>
      </c>
      <c r="N127" s="1"/>
      <c r="O127" s="1"/>
    </row>
    <row r="128" spans="1:15" ht="12.75" customHeight="1">
      <c r="A128" s="30">
        <v>118</v>
      </c>
      <c r="B128" s="280" t="s">
        <v>97</v>
      </c>
      <c r="C128" s="270">
        <v>396.9</v>
      </c>
      <c r="D128" s="271">
        <v>397.7833333333333</v>
      </c>
      <c r="E128" s="271">
        <v>392.11666666666662</v>
      </c>
      <c r="F128" s="271">
        <v>387.33333333333331</v>
      </c>
      <c r="G128" s="271">
        <v>381.66666666666663</v>
      </c>
      <c r="H128" s="271">
        <v>402.56666666666661</v>
      </c>
      <c r="I128" s="271">
        <v>408.23333333333335</v>
      </c>
      <c r="J128" s="271">
        <v>413.01666666666659</v>
      </c>
      <c r="K128" s="270">
        <v>403.45</v>
      </c>
      <c r="L128" s="270">
        <v>393</v>
      </c>
      <c r="M128" s="270">
        <v>55.363329999999998</v>
      </c>
      <c r="N128" s="1"/>
      <c r="O128" s="1"/>
    </row>
    <row r="129" spans="1:15" ht="12.75" customHeight="1">
      <c r="A129" s="30">
        <v>119</v>
      </c>
      <c r="B129" s="280" t="s">
        <v>93</v>
      </c>
      <c r="C129" s="270">
        <v>574.9</v>
      </c>
      <c r="D129" s="271">
        <v>574.08333333333337</v>
      </c>
      <c r="E129" s="271">
        <v>570.31666666666672</v>
      </c>
      <c r="F129" s="271">
        <v>565.73333333333335</v>
      </c>
      <c r="G129" s="271">
        <v>561.9666666666667</v>
      </c>
      <c r="H129" s="271">
        <v>578.66666666666674</v>
      </c>
      <c r="I129" s="271">
        <v>582.43333333333339</v>
      </c>
      <c r="J129" s="271">
        <v>587.01666666666677</v>
      </c>
      <c r="K129" s="270">
        <v>577.85</v>
      </c>
      <c r="L129" s="270">
        <v>569.5</v>
      </c>
      <c r="M129" s="270">
        <v>9.6557600000000008</v>
      </c>
      <c r="N129" s="1"/>
      <c r="O129" s="1"/>
    </row>
    <row r="130" spans="1:15" ht="12.75" customHeight="1">
      <c r="A130" s="30">
        <v>120</v>
      </c>
      <c r="B130" s="280" t="s">
        <v>250</v>
      </c>
      <c r="C130" s="270">
        <v>1660.25</v>
      </c>
      <c r="D130" s="271">
        <v>1678.2666666666664</v>
      </c>
      <c r="E130" s="271">
        <v>1633.0833333333328</v>
      </c>
      <c r="F130" s="271">
        <v>1605.9166666666663</v>
      </c>
      <c r="G130" s="271">
        <v>1560.7333333333327</v>
      </c>
      <c r="H130" s="271">
        <v>1705.4333333333329</v>
      </c>
      <c r="I130" s="271">
        <v>1750.6166666666663</v>
      </c>
      <c r="J130" s="271">
        <v>1777.7833333333331</v>
      </c>
      <c r="K130" s="270">
        <v>1723.45</v>
      </c>
      <c r="L130" s="270">
        <v>1651.1</v>
      </c>
      <c r="M130" s="270">
        <v>6.2503299999999999</v>
      </c>
      <c r="N130" s="1"/>
      <c r="O130" s="1"/>
    </row>
    <row r="131" spans="1:15" ht="12.75" customHeight="1">
      <c r="A131" s="30">
        <v>121</v>
      </c>
      <c r="B131" s="280" t="s">
        <v>94</v>
      </c>
      <c r="C131" s="270">
        <v>2044.75</v>
      </c>
      <c r="D131" s="271">
        <v>2045.5666666666666</v>
      </c>
      <c r="E131" s="271">
        <v>2031.1333333333332</v>
      </c>
      <c r="F131" s="271">
        <v>2017.5166666666667</v>
      </c>
      <c r="G131" s="271">
        <v>2003.0833333333333</v>
      </c>
      <c r="H131" s="271">
        <v>2059.1833333333334</v>
      </c>
      <c r="I131" s="271">
        <v>2073.6166666666668</v>
      </c>
      <c r="J131" s="271">
        <v>2087.2333333333331</v>
      </c>
      <c r="K131" s="270">
        <v>2060</v>
      </c>
      <c r="L131" s="270">
        <v>2031.95</v>
      </c>
      <c r="M131" s="270">
        <v>5.0828600000000002</v>
      </c>
      <c r="N131" s="1"/>
      <c r="O131" s="1"/>
    </row>
    <row r="132" spans="1:15" ht="12.75" customHeight="1">
      <c r="A132" s="30">
        <v>122</v>
      </c>
      <c r="B132" s="280" t="s">
        <v>340</v>
      </c>
      <c r="C132" s="270">
        <v>208.75</v>
      </c>
      <c r="D132" s="271">
        <v>209.78333333333333</v>
      </c>
      <c r="E132" s="271">
        <v>207.06666666666666</v>
      </c>
      <c r="F132" s="271">
        <v>205.38333333333333</v>
      </c>
      <c r="G132" s="271">
        <v>202.66666666666666</v>
      </c>
      <c r="H132" s="271">
        <v>211.46666666666667</v>
      </c>
      <c r="I132" s="271">
        <v>214.18333333333331</v>
      </c>
      <c r="J132" s="271">
        <v>215.86666666666667</v>
      </c>
      <c r="K132" s="270">
        <v>212.5</v>
      </c>
      <c r="L132" s="270">
        <v>208.1</v>
      </c>
      <c r="M132" s="270">
        <v>17.39209</v>
      </c>
      <c r="N132" s="1"/>
      <c r="O132" s="1"/>
    </row>
    <row r="133" spans="1:15" ht="12.75" customHeight="1">
      <c r="A133" s="30">
        <v>123</v>
      </c>
      <c r="B133" s="280" t="s">
        <v>841</v>
      </c>
      <c r="C133" s="270">
        <v>192.8</v>
      </c>
      <c r="D133" s="271">
        <v>191.9</v>
      </c>
      <c r="E133" s="271">
        <v>188.60000000000002</v>
      </c>
      <c r="F133" s="271">
        <v>184.4</v>
      </c>
      <c r="G133" s="271">
        <v>181.10000000000002</v>
      </c>
      <c r="H133" s="271">
        <v>196.10000000000002</v>
      </c>
      <c r="I133" s="271">
        <v>199.40000000000003</v>
      </c>
      <c r="J133" s="271">
        <v>203.60000000000002</v>
      </c>
      <c r="K133" s="270">
        <v>195.2</v>
      </c>
      <c r="L133" s="270">
        <v>187.7</v>
      </c>
      <c r="M133" s="270">
        <v>31.544260000000001</v>
      </c>
      <c r="N133" s="1"/>
      <c r="O133" s="1"/>
    </row>
    <row r="134" spans="1:15" ht="12.75" customHeight="1">
      <c r="A134" s="30">
        <v>124</v>
      </c>
      <c r="B134" s="280" t="s">
        <v>251</v>
      </c>
      <c r="C134" s="270">
        <v>62.15</v>
      </c>
      <c r="D134" s="271">
        <v>62</v>
      </c>
      <c r="E134" s="271">
        <v>59.7</v>
      </c>
      <c r="F134" s="271">
        <v>57.25</v>
      </c>
      <c r="G134" s="271">
        <v>54.95</v>
      </c>
      <c r="H134" s="271">
        <v>64.45</v>
      </c>
      <c r="I134" s="271">
        <v>66.75</v>
      </c>
      <c r="J134" s="271">
        <v>69.2</v>
      </c>
      <c r="K134" s="270">
        <v>64.3</v>
      </c>
      <c r="L134" s="270">
        <v>59.55</v>
      </c>
      <c r="M134" s="270">
        <v>26.31287</v>
      </c>
      <c r="N134" s="1"/>
      <c r="O134" s="1"/>
    </row>
    <row r="135" spans="1:15" ht="12.75" customHeight="1">
      <c r="A135" s="30">
        <v>125</v>
      </c>
      <c r="B135" s="280" t="s">
        <v>341</v>
      </c>
      <c r="C135" s="270">
        <v>241.95</v>
      </c>
      <c r="D135" s="271">
        <v>242.91666666666666</v>
      </c>
      <c r="E135" s="271">
        <v>240.0333333333333</v>
      </c>
      <c r="F135" s="271">
        <v>238.11666666666665</v>
      </c>
      <c r="G135" s="271">
        <v>235.23333333333329</v>
      </c>
      <c r="H135" s="271">
        <v>244.83333333333331</v>
      </c>
      <c r="I135" s="271">
        <v>247.7166666666667</v>
      </c>
      <c r="J135" s="271">
        <v>249.63333333333333</v>
      </c>
      <c r="K135" s="270">
        <v>245.8</v>
      </c>
      <c r="L135" s="270">
        <v>241</v>
      </c>
      <c r="M135" s="270">
        <v>1.96292</v>
      </c>
      <c r="N135" s="1"/>
      <c r="O135" s="1"/>
    </row>
    <row r="136" spans="1:15" ht="12.75" customHeight="1">
      <c r="A136" s="30">
        <v>126</v>
      </c>
      <c r="B136" s="280" t="s">
        <v>95</v>
      </c>
      <c r="C136" s="270">
        <v>3603</v>
      </c>
      <c r="D136" s="271">
        <v>3597.9333333333329</v>
      </c>
      <c r="E136" s="271">
        <v>3576.0666666666657</v>
      </c>
      <c r="F136" s="271">
        <v>3549.1333333333328</v>
      </c>
      <c r="G136" s="271">
        <v>3527.2666666666655</v>
      </c>
      <c r="H136" s="271">
        <v>3624.8666666666659</v>
      </c>
      <c r="I136" s="271">
        <v>3646.7333333333336</v>
      </c>
      <c r="J136" s="271">
        <v>3673.6666666666661</v>
      </c>
      <c r="K136" s="270">
        <v>3619.8</v>
      </c>
      <c r="L136" s="270">
        <v>3571</v>
      </c>
      <c r="M136" s="270">
        <v>2.92875</v>
      </c>
      <c r="N136" s="1"/>
      <c r="O136" s="1"/>
    </row>
    <row r="137" spans="1:15" ht="12.75" customHeight="1">
      <c r="A137" s="30">
        <v>127</v>
      </c>
      <c r="B137" s="280" t="s">
        <v>252</v>
      </c>
      <c r="C137" s="270">
        <v>4540.05</v>
      </c>
      <c r="D137" s="271">
        <v>4506.3499999999995</v>
      </c>
      <c r="E137" s="271">
        <v>4453.6999999999989</v>
      </c>
      <c r="F137" s="271">
        <v>4367.3499999999995</v>
      </c>
      <c r="G137" s="271">
        <v>4314.6999999999989</v>
      </c>
      <c r="H137" s="271">
        <v>4592.6999999999989</v>
      </c>
      <c r="I137" s="271">
        <v>4645.3499999999985</v>
      </c>
      <c r="J137" s="271">
        <v>4731.6999999999989</v>
      </c>
      <c r="K137" s="270">
        <v>4559</v>
      </c>
      <c r="L137" s="270">
        <v>4420</v>
      </c>
      <c r="M137" s="270">
        <v>8.2288700000000006</v>
      </c>
      <c r="N137" s="1"/>
      <c r="O137" s="1"/>
    </row>
    <row r="138" spans="1:15" ht="12.75" customHeight="1">
      <c r="A138" s="30">
        <v>128</v>
      </c>
      <c r="B138" s="280" t="s">
        <v>143</v>
      </c>
      <c r="C138" s="270">
        <v>2532.0500000000002</v>
      </c>
      <c r="D138" s="271">
        <v>2557.65</v>
      </c>
      <c r="E138" s="271">
        <v>2490.3000000000002</v>
      </c>
      <c r="F138" s="271">
        <v>2448.5500000000002</v>
      </c>
      <c r="G138" s="271">
        <v>2381.2000000000003</v>
      </c>
      <c r="H138" s="271">
        <v>2599.4</v>
      </c>
      <c r="I138" s="271">
        <v>2666.7499999999995</v>
      </c>
      <c r="J138" s="271">
        <v>2708.5</v>
      </c>
      <c r="K138" s="270">
        <v>2625</v>
      </c>
      <c r="L138" s="270">
        <v>2515.9</v>
      </c>
      <c r="M138" s="270">
        <v>4.1150599999999997</v>
      </c>
      <c r="N138" s="1"/>
      <c r="O138" s="1"/>
    </row>
    <row r="139" spans="1:15" ht="12.75" customHeight="1">
      <c r="A139" s="30">
        <v>129</v>
      </c>
      <c r="B139" s="280" t="s">
        <v>98</v>
      </c>
      <c r="C139" s="270">
        <v>4255.1000000000004</v>
      </c>
      <c r="D139" s="271">
        <v>4273.55</v>
      </c>
      <c r="E139" s="271">
        <v>4227.6000000000004</v>
      </c>
      <c r="F139" s="271">
        <v>4200.1000000000004</v>
      </c>
      <c r="G139" s="271">
        <v>4154.1500000000005</v>
      </c>
      <c r="H139" s="271">
        <v>4301.05</v>
      </c>
      <c r="I139" s="271">
        <v>4346.9999999999991</v>
      </c>
      <c r="J139" s="271">
        <v>4374.5</v>
      </c>
      <c r="K139" s="270">
        <v>4319.5</v>
      </c>
      <c r="L139" s="270">
        <v>4246.05</v>
      </c>
      <c r="M139" s="270">
        <v>3.1412599999999999</v>
      </c>
      <c r="N139" s="1"/>
      <c r="O139" s="1"/>
    </row>
    <row r="140" spans="1:15" ht="12.75" customHeight="1">
      <c r="A140" s="30">
        <v>130</v>
      </c>
      <c r="B140" s="280" t="s">
        <v>342</v>
      </c>
      <c r="C140" s="270">
        <v>549.54999999999995</v>
      </c>
      <c r="D140" s="271">
        <v>554.05000000000007</v>
      </c>
      <c r="E140" s="271">
        <v>541.50000000000011</v>
      </c>
      <c r="F140" s="271">
        <v>533.45000000000005</v>
      </c>
      <c r="G140" s="271">
        <v>520.90000000000009</v>
      </c>
      <c r="H140" s="271">
        <v>562.10000000000014</v>
      </c>
      <c r="I140" s="271">
        <v>574.65000000000009</v>
      </c>
      <c r="J140" s="271">
        <v>582.70000000000016</v>
      </c>
      <c r="K140" s="270">
        <v>566.6</v>
      </c>
      <c r="L140" s="270">
        <v>546</v>
      </c>
      <c r="M140" s="270">
        <v>1.4658800000000001</v>
      </c>
      <c r="N140" s="1"/>
      <c r="O140" s="1"/>
    </row>
    <row r="141" spans="1:15" ht="12.75" customHeight="1">
      <c r="A141" s="30">
        <v>131</v>
      </c>
      <c r="B141" s="280" t="s">
        <v>343</v>
      </c>
      <c r="C141" s="270">
        <v>188.7</v>
      </c>
      <c r="D141" s="271">
        <v>190.94999999999996</v>
      </c>
      <c r="E141" s="271">
        <v>184.94999999999993</v>
      </c>
      <c r="F141" s="271">
        <v>181.19999999999996</v>
      </c>
      <c r="G141" s="271">
        <v>175.19999999999993</v>
      </c>
      <c r="H141" s="271">
        <v>194.69999999999993</v>
      </c>
      <c r="I141" s="271">
        <v>200.7</v>
      </c>
      <c r="J141" s="271">
        <v>204.44999999999993</v>
      </c>
      <c r="K141" s="270">
        <v>196.95</v>
      </c>
      <c r="L141" s="270">
        <v>187.2</v>
      </c>
      <c r="M141" s="270">
        <v>4.7735900000000004</v>
      </c>
      <c r="N141" s="1"/>
      <c r="O141" s="1"/>
    </row>
    <row r="142" spans="1:15" ht="12.75" customHeight="1">
      <c r="A142" s="30">
        <v>132</v>
      </c>
      <c r="B142" s="280" t="s">
        <v>344</v>
      </c>
      <c r="C142" s="270">
        <v>171.55</v>
      </c>
      <c r="D142" s="271">
        <v>174.21666666666667</v>
      </c>
      <c r="E142" s="271">
        <v>167.33333333333334</v>
      </c>
      <c r="F142" s="271">
        <v>163.11666666666667</v>
      </c>
      <c r="G142" s="271">
        <v>156.23333333333335</v>
      </c>
      <c r="H142" s="271">
        <v>178.43333333333334</v>
      </c>
      <c r="I142" s="271">
        <v>185.31666666666666</v>
      </c>
      <c r="J142" s="271">
        <v>189.53333333333333</v>
      </c>
      <c r="K142" s="270">
        <v>181.1</v>
      </c>
      <c r="L142" s="270">
        <v>170</v>
      </c>
      <c r="M142" s="270">
        <v>17.45299</v>
      </c>
      <c r="N142" s="1"/>
      <c r="O142" s="1"/>
    </row>
    <row r="143" spans="1:15" ht="12.75" customHeight="1">
      <c r="A143" s="30">
        <v>133</v>
      </c>
      <c r="B143" s="280" t="s">
        <v>842</v>
      </c>
      <c r="C143" s="270">
        <v>393.8</v>
      </c>
      <c r="D143" s="271">
        <v>396.18333333333334</v>
      </c>
      <c r="E143" s="271">
        <v>389.41666666666669</v>
      </c>
      <c r="F143" s="271">
        <v>385.03333333333336</v>
      </c>
      <c r="G143" s="271">
        <v>378.26666666666671</v>
      </c>
      <c r="H143" s="271">
        <v>400.56666666666666</v>
      </c>
      <c r="I143" s="271">
        <v>407.33333333333331</v>
      </c>
      <c r="J143" s="271">
        <v>411.71666666666664</v>
      </c>
      <c r="K143" s="270">
        <v>402.95</v>
      </c>
      <c r="L143" s="270">
        <v>391.8</v>
      </c>
      <c r="M143" s="270">
        <v>24.126069999999999</v>
      </c>
      <c r="N143" s="1"/>
      <c r="O143" s="1"/>
    </row>
    <row r="144" spans="1:15" ht="12.75" customHeight="1">
      <c r="A144" s="30">
        <v>134</v>
      </c>
      <c r="B144" s="280" t="s">
        <v>345</v>
      </c>
      <c r="C144" s="270">
        <v>65.45</v>
      </c>
      <c r="D144" s="271">
        <v>65.983333333333334</v>
      </c>
      <c r="E144" s="271">
        <v>63.766666666666666</v>
      </c>
      <c r="F144" s="271">
        <v>62.083333333333329</v>
      </c>
      <c r="G144" s="271">
        <v>59.86666666666666</v>
      </c>
      <c r="H144" s="271">
        <v>67.666666666666671</v>
      </c>
      <c r="I144" s="271">
        <v>69.88333333333334</v>
      </c>
      <c r="J144" s="271">
        <v>71.566666666666677</v>
      </c>
      <c r="K144" s="270">
        <v>68.2</v>
      </c>
      <c r="L144" s="270">
        <v>64.3</v>
      </c>
      <c r="M144" s="270">
        <v>28.534020000000002</v>
      </c>
      <c r="N144" s="1"/>
      <c r="O144" s="1"/>
    </row>
    <row r="145" spans="1:15" ht="12.75" customHeight="1">
      <c r="A145" s="30">
        <v>135</v>
      </c>
      <c r="B145" s="280" t="s">
        <v>99</v>
      </c>
      <c r="C145" s="270">
        <v>3473.15</v>
      </c>
      <c r="D145" s="271">
        <v>3461.0666666666671</v>
      </c>
      <c r="E145" s="271">
        <v>3439.1333333333341</v>
      </c>
      <c r="F145" s="271">
        <v>3405.1166666666672</v>
      </c>
      <c r="G145" s="271">
        <v>3383.1833333333343</v>
      </c>
      <c r="H145" s="271">
        <v>3495.0833333333339</v>
      </c>
      <c r="I145" s="271">
        <v>3517.0166666666673</v>
      </c>
      <c r="J145" s="271">
        <v>3551.0333333333338</v>
      </c>
      <c r="K145" s="270">
        <v>3483</v>
      </c>
      <c r="L145" s="270">
        <v>3427.05</v>
      </c>
      <c r="M145" s="270">
        <v>5.6737000000000002</v>
      </c>
      <c r="N145" s="1"/>
      <c r="O145" s="1"/>
    </row>
    <row r="146" spans="1:15" ht="12.75" customHeight="1">
      <c r="A146" s="30">
        <v>136</v>
      </c>
      <c r="B146" s="280" t="s">
        <v>346</v>
      </c>
      <c r="C146" s="270">
        <v>559.70000000000005</v>
      </c>
      <c r="D146" s="271">
        <v>555.5333333333333</v>
      </c>
      <c r="E146" s="271">
        <v>546.16666666666663</v>
      </c>
      <c r="F146" s="271">
        <v>532.63333333333333</v>
      </c>
      <c r="G146" s="271">
        <v>523.26666666666665</v>
      </c>
      <c r="H146" s="271">
        <v>569.06666666666661</v>
      </c>
      <c r="I146" s="271">
        <v>578.43333333333339</v>
      </c>
      <c r="J146" s="271">
        <v>591.96666666666658</v>
      </c>
      <c r="K146" s="270">
        <v>564.9</v>
      </c>
      <c r="L146" s="270">
        <v>542</v>
      </c>
      <c r="M146" s="270">
        <v>10.51216</v>
      </c>
      <c r="N146" s="1"/>
      <c r="O146" s="1"/>
    </row>
    <row r="147" spans="1:15" ht="12.75" customHeight="1">
      <c r="A147" s="30">
        <v>137</v>
      </c>
      <c r="B147" s="280" t="s">
        <v>253</v>
      </c>
      <c r="C147" s="270">
        <v>503.8</v>
      </c>
      <c r="D147" s="271">
        <v>504.59999999999997</v>
      </c>
      <c r="E147" s="271">
        <v>498.19999999999993</v>
      </c>
      <c r="F147" s="271">
        <v>492.59999999999997</v>
      </c>
      <c r="G147" s="271">
        <v>486.19999999999993</v>
      </c>
      <c r="H147" s="271">
        <v>510.19999999999993</v>
      </c>
      <c r="I147" s="271">
        <v>516.59999999999991</v>
      </c>
      <c r="J147" s="271">
        <v>522.19999999999993</v>
      </c>
      <c r="K147" s="270">
        <v>511</v>
      </c>
      <c r="L147" s="270">
        <v>499</v>
      </c>
      <c r="M147" s="270">
        <v>1.4878100000000001</v>
      </c>
      <c r="N147" s="1"/>
      <c r="O147" s="1"/>
    </row>
    <row r="148" spans="1:15" ht="12.75" customHeight="1">
      <c r="A148" s="30">
        <v>138</v>
      </c>
      <c r="B148" s="280" t="s">
        <v>254</v>
      </c>
      <c r="C148" s="270">
        <v>1455</v>
      </c>
      <c r="D148" s="271">
        <v>1457.3333333333333</v>
      </c>
      <c r="E148" s="271">
        <v>1434.6666666666665</v>
      </c>
      <c r="F148" s="271">
        <v>1414.3333333333333</v>
      </c>
      <c r="G148" s="271">
        <v>1391.6666666666665</v>
      </c>
      <c r="H148" s="271">
        <v>1477.6666666666665</v>
      </c>
      <c r="I148" s="271">
        <v>1500.333333333333</v>
      </c>
      <c r="J148" s="271">
        <v>1520.6666666666665</v>
      </c>
      <c r="K148" s="270">
        <v>1480</v>
      </c>
      <c r="L148" s="270">
        <v>1437</v>
      </c>
      <c r="M148" s="270">
        <v>2.33256</v>
      </c>
      <c r="N148" s="1"/>
      <c r="O148" s="1"/>
    </row>
    <row r="149" spans="1:15" ht="12.75" customHeight="1">
      <c r="A149" s="30">
        <v>139</v>
      </c>
      <c r="B149" s="280" t="s">
        <v>347</v>
      </c>
      <c r="C149" s="270">
        <v>69.45</v>
      </c>
      <c r="D149" s="271">
        <v>69.983333333333334</v>
      </c>
      <c r="E149" s="271">
        <v>68.516666666666666</v>
      </c>
      <c r="F149" s="271">
        <v>67.583333333333329</v>
      </c>
      <c r="G149" s="271">
        <v>66.11666666666666</v>
      </c>
      <c r="H149" s="271">
        <v>70.916666666666671</v>
      </c>
      <c r="I149" s="271">
        <v>72.38333333333334</v>
      </c>
      <c r="J149" s="271">
        <v>73.316666666666677</v>
      </c>
      <c r="K149" s="270">
        <v>71.45</v>
      </c>
      <c r="L149" s="270">
        <v>69.05</v>
      </c>
      <c r="M149" s="270">
        <v>12.45905</v>
      </c>
      <c r="N149" s="1"/>
      <c r="O149" s="1"/>
    </row>
    <row r="150" spans="1:15" ht="12.75" customHeight="1">
      <c r="A150" s="30">
        <v>140</v>
      </c>
      <c r="B150" s="280" t="s">
        <v>348</v>
      </c>
      <c r="C150" s="270">
        <v>104.85</v>
      </c>
      <c r="D150" s="271">
        <v>105.23333333333333</v>
      </c>
      <c r="E150" s="271">
        <v>103.71666666666667</v>
      </c>
      <c r="F150" s="271">
        <v>102.58333333333333</v>
      </c>
      <c r="G150" s="271">
        <v>101.06666666666666</v>
      </c>
      <c r="H150" s="271">
        <v>106.36666666666667</v>
      </c>
      <c r="I150" s="271">
        <v>107.88333333333335</v>
      </c>
      <c r="J150" s="271">
        <v>109.01666666666668</v>
      </c>
      <c r="K150" s="270">
        <v>106.75</v>
      </c>
      <c r="L150" s="270">
        <v>104.1</v>
      </c>
      <c r="M150" s="270">
        <v>13.644920000000001</v>
      </c>
      <c r="N150" s="1"/>
      <c r="O150" s="1"/>
    </row>
    <row r="151" spans="1:15" ht="12.75" customHeight="1">
      <c r="A151" s="30">
        <v>141</v>
      </c>
      <c r="B151" s="280" t="s">
        <v>793</v>
      </c>
      <c r="C151" s="270">
        <v>47.8</v>
      </c>
      <c r="D151" s="271">
        <v>48.133333333333333</v>
      </c>
      <c r="E151" s="271">
        <v>47.266666666666666</v>
      </c>
      <c r="F151" s="271">
        <v>46.733333333333334</v>
      </c>
      <c r="G151" s="271">
        <v>45.866666666666667</v>
      </c>
      <c r="H151" s="271">
        <v>48.666666666666664</v>
      </c>
      <c r="I151" s="271">
        <v>49.533333333333324</v>
      </c>
      <c r="J151" s="271">
        <v>50.066666666666663</v>
      </c>
      <c r="K151" s="270">
        <v>49</v>
      </c>
      <c r="L151" s="270">
        <v>47.6</v>
      </c>
      <c r="M151" s="270">
        <v>20.418659999999999</v>
      </c>
      <c r="N151" s="1"/>
      <c r="O151" s="1"/>
    </row>
    <row r="152" spans="1:15" ht="12.75" customHeight="1">
      <c r="A152" s="30">
        <v>142</v>
      </c>
      <c r="B152" s="280" t="s">
        <v>349</v>
      </c>
      <c r="C152" s="270">
        <v>702.3</v>
      </c>
      <c r="D152" s="271">
        <v>704.01666666666677</v>
      </c>
      <c r="E152" s="271">
        <v>693.03333333333353</v>
      </c>
      <c r="F152" s="271">
        <v>683.76666666666677</v>
      </c>
      <c r="G152" s="271">
        <v>672.78333333333353</v>
      </c>
      <c r="H152" s="271">
        <v>713.28333333333353</v>
      </c>
      <c r="I152" s="271">
        <v>724.26666666666688</v>
      </c>
      <c r="J152" s="271">
        <v>733.53333333333353</v>
      </c>
      <c r="K152" s="270">
        <v>715</v>
      </c>
      <c r="L152" s="270">
        <v>694.75</v>
      </c>
      <c r="M152" s="270">
        <v>0.59828000000000003</v>
      </c>
      <c r="N152" s="1"/>
      <c r="O152" s="1"/>
    </row>
    <row r="153" spans="1:15" ht="12.75" customHeight="1">
      <c r="A153" s="30">
        <v>143</v>
      </c>
      <c r="B153" s="280" t="s">
        <v>100</v>
      </c>
      <c r="C153" s="270">
        <v>1983.8</v>
      </c>
      <c r="D153" s="271">
        <v>1993.05</v>
      </c>
      <c r="E153" s="271">
        <v>1969.1999999999998</v>
      </c>
      <c r="F153" s="271">
        <v>1954.6</v>
      </c>
      <c r="G153" s="271">
        <v>1930.7499999999998</v>
      </c>
      <c r="H153" s="271">
        <v>2007.6499999999999</v>
      </c>
      <c r="I153" s="271">
        <v>2031.4999999999998</v>
      </c>
      <c r="J153" s="271">
        <v>2046.1</v>
      </c>
      <c r="K153" s="270">
        <v>2016.9</v>
      </c>
      <c r="L153" s="270">
        <v>1978.45</v>
      </c>
      <c r="M153" s="270">
        <v>2.4324599999999998</v>
      </c>
      <c r="N153" s="1"/>
      <c r="O153" s="1"/>
    </row>
    <row r="154" spans="1:15" ht="12.75" customHeight="1">
      <c r="A154" s="30">
        <v>144</v>
      </c>
      <c r="B154" s="280" t="s">
        <v>101</v>
      </c>
      <c r="C154" s="270">
        <v>171.2</v>
      </c>
      <c r="D154" s="271">
        <v>171.54999999999998</v>
      </c>
      <c r="E154" s="271">
        <v>169.54999999999995</v>
      </c>
      <c r="F154" s="271">
        <v>167.89999999999998</v>
      </c>
      <c r="G154" s="271">
        <v>165.89999999999995</v>
      </c>
      <c r="H154" s="271">
        <v>173.19999999999996</v>
      </c>
      <c r="I154" s="271">
        <v>175.20000000000002</v>
      </c>
      <c r="J154" s="271">
        <v>176.84999999999997</v>
      </c>
      <c r="K154" s="270">
        <v>173.55</v>
      </c>
      <c r="L154" s="270">
        <v>169.9</v>
      </c>
      <c r="M154" s="270">
        <v>38.780810000000002</v>
      </c>
      <c r="N154" s="1"/>
      <c r="O154" s="1"/>
    </row>
    <row r="155" spans="1:15" ht="12.75" customHeight="1">
      <c r="A155" s="30">
        <v>145</v>
      </c>
      <c r="B155" s="280" t="s">
        <v>350</v>
      </c>
      <c r="C155" s="270">
        <v>275.55</v>
      </c>
      <c r="D155" s="271">
        <v>277.66666666666669</v>
      </c>
      <c r="E155" s="271">
        <v>272.33333333333337</v>
      </c>
      <c r="F155" s="271">
        <v>269.11666666666667</v>
      </c>
      <c r="G155" s="271">
        <v>263.78333333333336</v>
      </c>
      <c r="H155" s="271">
        <v>280.88333333333338</v>
      </c>
      <c r="I155" s="271">
        <v>286.21666666666675</v>
      </c>
      <c r="J155" s="271">
        <v>289.43333333333339</v>
      </c>
      <c r="K155" s="270">
        <v>283</v>
      </c>
      <c r="L155" s="270">
        <v>274.45</v>
      </c>
      <c r="M155" s="270">
        <v>0.82108000000000003</v>
      </c>
      <c r="N155" s="1"/>
      <c r="O155" s="1"/>
    </row>
    <row r="156" spans="1:15" ht="12.75" customHeight="1">
      <c r="A156" s="30">
        <v>146</v>
      </c>
      <c r="B156" s="280" t="s">
        <v>831</v>
      </c>
      <c r="C156" s="270">
        <v>1347.75</v>
      </c>
      <c r="D156" s="271">
        <v>1346.3666666666666</v>
      </c>
      <c r="E156" s="271">
        <v>1331.3833333333332</v>
      </c>
      <c r="F156" s="271">
        <v>1315.0166666666667</v>
      </c>
      <c r="G156" s="271">
        <v>1300.0333333333333</v>
      </c>
      <c r="H156" s="271">
        <v>1362.7333333333331</v>
      </c>
      <c r="I156" s="271">
        <v>1377.7166666666662</v>
      </c>
      <c r="J156" s="271">
        <v>1394.083333333333</v>
      </c>
      <c r="K156" s="270">
        <v>1361.35</v>
      </c>
      <c r="L156" s="270">
        <v>1330</v>
      </c>
      <c r="M156" s="270">
        <v>2.63985</v>
      </c>
      <c r="N156" s="1"/>
      <c r="O156" s="1"/>
    </row>
    <row r="157" spans="1:15" ht="12.75" customHeight="1">
      <c r="A157" s="30">
        <v>147</v>
      </c>
      <c r="B157" s="280" t="s">
        <v>102</v>
      </c>
      <c r="C157" s="270">
        <v>119.55</v>
      </c>
      <c r="D157" s="271">
        <v>120.08333333333333</v>
      </c>
      <c r="E157" s="271">
        <v>117.46666666666665</v>
      </c>
      <c r="F157" s="271">
        <v>115.38333333333333</v>
      </c>
      <c r="G157" s="271">
        <v>112.76666666666665</v>
      </c>
      <c r="H157" s="271">
        <v>122.16666666666666</v>
      </c>
      <c r="I157" s="271">
        <v>124.78333333333333</v>
      </c>
      <c r="J157" s="271">
        <v>126.86666666666666</v>
      </c>
      <c r="K157" s="270">
        <v>122.7</v>
      </c>
      <c r="L157" s="270">
        <v>118</v>
      </c>
      <c r="M157" s="270">
        <v>240.51083</v>
      </c>
      <c r="N157" s="1"/>
      <c r="O157" s="1"/>
    </row>
    <row r="158" spans="1:15" ht="12.75" customHeight="1">
      <c r="A158" s="30">
        <v>148</v>
      </c>
      <c r="B158" s="280" t="s">
        <v>794</v>
      </c>
      <c r="C158" s="270">
        <v>125</v>
      </c>
      <c r="D158" s="271">
        <v>126.63333333333333</v>
      </c>
      <c r="E158" s="271">
        <v>122.76666666666665</v>
      </c>
      <c r="F158" s="271">
        <v>120.53333333333333</v>
      </c>
      <c r="G158" s="271">
        <v>116.66666666666666</v>
      </c>
      <c r="H158" s="271">
        <v>128.86666666666665</v>
      </c>
      <c r="I158" s="271">
        <v>132.73333333333332</v>
      </c>
      <c r="J158" s="271">
        <v>134.96666666666664</v>
      </c>
      <c r="K158" s="270">
        <v>130.5</v>
      </c>
      <c r="L158" s="270">
        <v>124.4</v>
      </c>
      <c r="M158" s="270">
        <v>1.32681</v>
      </c>
      <c r="N158" s="1"/>
      <c r="O158" s="1"/>
    </row>
    <row r="159" spans="1:15" ht="12.75" customHeight="1">
      <c r="A159" s="30">
        <v>149</v>
      </c>
      <c r="B159" s="280" t="s">
        <v>351</v>
      </c>
      <c r="C159" s="270">
        <v>6523.3</v>
      </c>
      <c r="D159" s="271">
        <v>6548.1333333333341</v>
      </c>
      <c r="E159" s="271">
        <v>6450.2666666666682</v>
      </c>
      <c r="F159" s="271">
        <v>6377.2333333333345</v>
      </c>
      <c r="G159" s="271">
        <v>6279.3666666666686</v>
      </c>
      <c r="H159" s="271">
        <v>6621.1666666666679</v>
      </c>
      <c r="I159" s="271">
        <v>6719.0333333333347</v>
      </c>
      <c r="J159" s="271">
        <v>6792.0666666666675</v>
      </c>
      <c r="K159" s="270">
        <v>6646</v>
      </c>
      <c r="L159" s="270">
        <v>6475.1</v>
      </c>
      <c r="M159" s="270">
        <v>0.58808000000000005</v>
      </c>
      <c r="N159" s="1"/>
      <c r="O159" s="1"/>
    </row>
    <row r="160" spans="1:15" ht="12.75" customHeight="1">
      <c r="A160" s="30">
        <v>150</v>
      </c>
      <c r="B160" s="280" t="s">
        <v>352</v>
      </c>
      <c r="C160" s="270">
        <v>481.4</v>
      </c>
      <c r="D160" s="271">
        <v>481.2166666666667</v>
      </c>
      <c r="E160" s="271">
        <v>472.43333333333339</v>
      </c>
      <c r="F160" s="271">
        <v>463.4666666666667</v>
      </c>
      <c r="G160" s="271">
        <v>454.68333333333339</v>
      </c>
      <c r="H160" s="271">
        <v>490.18333333333339</v>
      </c>
      <c r="I160" s="271">
        <v>498.9666666666667</v>
      </c>
      <c r="J160" s="271">
        <v>507.93333333333339</v>
      </c>
      <c r="K160" s="270">
        <v>490</v>
      </c>
      <c r="L160" s="270">
        <v>472.25</v>
      </c>
      <c r="M160" s="270">
        <v>2.4925799999999998</v>
      </c>
      <c r="N160" s="1"/>
      <c r="O160" s="1"/>
    </row>
    <row r="161" spans="1:15" ht="12.75" customHeight="1">
      <c r="A161" s="30">
        <v>151</v>
      </c>
      <c r="B161" s="280" t="s">
        <v>353</v>
      </c>
      <c r="C161" s="270">
        <v>150.94999999999999</v>
      </c>
      <c r="D161" s="271">
        <v>151.93333333333331</v>
      </c>
      <c r="E161" s="271">
        <v>149.01666666666662</v>
      </c>
      <c r="F161" s="271">
        <v>147.08333333333331</v>
      </c>
      <c r="G161" s="271">
        <v>144.16666666666663</v>
      </c>
      <c r="H161" s="271">
        <v>153.86666666666662</v>
      </c>
      <c r="I161" s="271">
        <v>156.7833333333333</v>
      </c>
      <c r="J161" s="271">
        <v>158.71666666666661</v>
      </c>
      <c r="K161" s="270">
        <v>154.85</v>
      </c>
      <c r="L161" s="270">
        <v>150</v>
      </c>
      <c r="M161" s="270">
        <v>5.2589499999999996</v>
      </c>
      <c r="N161" s="1"/>
      <c r="O161" s="1"/>
    </row>
    <row r="162" spans="1:15" ht="12.75" customHeight="1">
      <c r="A162" s="30">
        <v>152</v>
      </c>
      <c r="B162" s="280" t="s">
        <v>354</v>
      </c>
      <c r="C162" s="270">
        <v>116.5</v>
      </c>
      <c r="D162" s="271">
        <v>115.76666666666667</v>
      </c>
      <c r="E162" s="271">
        <v>114.13333333333333</v>
      </c>
      <c r="F162" s="271">
        <v>111.76666666666667</v>
      </c>
      <c r="G162" s="271">
        <v>110.13333333333333</v>
      </c>
      <c r="H162" s="271">
        <v>118.13333333333333</v>
      </c>
      <c r="I162" s="271">
        <v>119.76666666666668</v>
      </c>
      <c r="J162" s="271">
        <v>122.13333333333333</v>
      </c>
      <c r="K162" s="270">
        <v>117.4</v>
      </c>
      <c r="L162" s="270">
        <v>113.4</v>
      </c>
      <c r="M162" s="270">
        <v>113.25543</v>
      </c>
      <c r="N162" s="1"/>
      <c r="O162" s="1"/>
    </row>
    <row r="163" spans="1:15" ht="12.75" customHeight="1">
      <c r="A163" s="30">
        <v>153</v>
      </c>
      <c r="B163" s="280" t="s">
        <v>255</v>
      </c>
      <c r="C163" s="270">
        <v>288.14999999999998</v>
      </c>
      <c r="D163" s="271">
        <v>288.81666666666666</v>
      </c>
      <c r="E163" s="271">
        <v>285.63333333333333</v>
      </c>
      <c r="F163" s="271">
        <v>283.11666666666667</v>
      </c>
      <c r="G163" s="271">
        <v>279.93333333333334</v>
      </c>
      <c r="H163" s="271">
        <v>291.33333333333331</v>
      </c>
      <c r="I163" s="271">
        <v>294.51666666666659</v>
      </c>
      <c r="J163" s="271">
        <v>297.0333333333333</v>
      </c>
      <c r="K163" s="270">
        <v>292</v>
      </c>
      <c r="L163" s="270">
        <v>286.3</v>
      </c>
      <c r="M163" s="270">
        <v>4.4839799999999999</v>
      </c>
      <c r="N163" s="1"/>
      <c r="O163" s="1"/>
    </row>
    <row r="164" spans="1:15" ht="12.75" customHeight="1">
      <c r="A164" s="30">
        <v>154</v>
      </c>
      <c r="B164" s="280" t="s">
        <v>843</v>
      </c>
      <c r="C164" s="270">
        <v>1336.85</v>
      </c>
      <c r="D164" s="271">
        <v>1343.2833333333335</v>
      </c>
      <c r="E164" s="271">
        <v>1313.616666666667</v>
      </c>
      <c r="F164" s="271">
        <v>1290.3833333333334</v>
      </c>
      <c r="G164" s="271">
        <v>1260.7166666666669</v>
      </c>
      <c r="H164" s="271">
        <v>1366.5166666666671</v>
      </c>
      <c r="I164" s="271">
        <v>1396.1833333333336</v>
      </c>
      <c r="J164" s="271">
        <v>1419.4166666666672</v>
      </c>
      <c r="K164" s="270">
        <v>1372.95</v>
      </c>
      <c r="L164" s="270">
        <v>1320.05</v>
      </c>
      <c r="M164" s="270">
        <v>8.9389999999999997E-2</v>
      </c>
      <c r="N164" s="1"/>
      <c r="O164" s="1"/>
    </row>
    <row r="165" spans="1:15" ht="12.75" customHeight="1">
      <c r="A165" s="30">
        <v>155</v>
      </c>
      <c r="B165" s="280" t="s">
        <v>103</v>
      </c>
      <c r="C165" s="270">
        <v>92.4</v>
      </c>
      <c r="D165" s="271">
        <v>92.516666666666666</v>
      </c>
      <c r="E165" s="271">
        <v>92.083333333333329</v>
      </c>
      <c r="F165" s="271">
        <v>91.766666666666666</v>
      </c>
      <c r="G165" s="271">
        <v>91.333333333333329</v>
      </c>
      <c r="H165" s="271">
        <v>92.833333333333329</v>
      </c>
      <c r="I165" s="271">
        <v>93.266666666666666</v>
      </c>
      <c r="J165" s="271">
        <v>93.583333333333329</v>
      </c>
      <c r="K165" s="270">
        <v>92.95</v>
      </c>
      <c r="L165" s="270">
        <v>92.2</v>
      </c>
      <c r="M165" s="270">
        <v>55.972279999999998</v>
      </c>
      <c r="N165" s="1"/>
      <c r="O165" s="1"/>
    </row>
    <row r="166" spans="1:15" ht="12.75" customHeight="1">
      <c r="A166" s="30">
        <v>156</v>
      </c>
      <c r="B166" s="280" t="s">
        <v>356</v>
      </c>
      <c r="C166" s="270">
        <v>1914.1</v>
      </c>
      <c r="D166" s="271">
        <v>1915.0333333333335</v>
      </c>
      <c r="E166" s="271">
        <v>1882.0666666666671</v>
      </c>
      <c r="F166" s="271">
        <v>1850.0333333333335</v>
      </c>
      <c r="G166" s="271">
        <v>1817.0666666666671</v>
      </c>
      <c r="H166" s="271">
        <v>1947.0666666666671</v>
      </c>
      <c r="I166" s="271">
        <v>1980.0333333333338</v>
      </c>
      <c r="J166" s="271">
        <v>2012.0666666666671</v>
      </c>
      <c r="K166" s="270">
        <v>1948</v>
      </c>
      <c r="L166" s="270">
        <v>1883</v>
      </c>
      <c r="M166" s="270">
        <v>3.9990199999999998</v>
      </c>
      <c r="N166" s="1"/>
      <c r="O166" s="1"/>
    </row>
    <row r="167" spans="1:15" ht="12.75" customHeight="1">
      <c r="A167" s="30">
        <v>157</v>
      </c>
      <c r="B167" s="280" t="s">
        <v>106</v>
      </c>
      <c r="C167" s="270">
        <v>39.5</v>
      </c>
      <c r="D167" s="271">
        <v>39.866666666666667</v>
      </c>
      <c r="E167" s="271">
        <v>38.983333333333334</v>
      </c>
      <c r="F167" s="271">
        <v>38.466666666666669</v>
      </c>
      <c r="G167" s="271">
        <v>37.583333333333336</v>
      </c>
      <c r="H167" s="271">
        <v>40.383333333333333</v>
      </c>
      <c r="I167" s="271">
        <v>41.266666666666673</v>
      </c>
      <c r="J167" s="271">
        <v>41.783333333333331</v>
      </c>
      <c r="K167" s="270">
        <v>40.75</v>
      </c>
      <c r="L167" s="270">
        <v>39.35</v>
      </c>
      <c r="M167" s="270">
        <v>108.70076</v>
      </c>
      <c r="N167" s="1"/>
      <c r="O167" s="1"/>
    </row>
    <row r="168" spans="1:15" ht="12.75" customHeight="1">
      <c r="A168" s="30">
        <v>158</v>
      </c>
      <c r="B168" s="280" t="s">
        <v>357</v>
      </c>
      <c r="C168" s="270">
        <v>3340.45</v>
      </c>
      <c r="D168" s="271">
        <v>3358.2333333333336</v>
      </c>
      <c r="E168" s="271">
        <v>3304.4666666666672</v>
      </c>
      <c r="F168" s="271">
        <v>3268.4833333333336</v>
      </c>
      <c r="G168" s="271">
        <v>3214.7166666666672</v>
      </c>
      <c r="H168" s="271">
        <v>3394.2166666666672</v>
      </c>
      <c r="I168" s="271">
        <v>3447.9833333333336</v>
      </c>
      <c r="J168" s="271">
        <v>3483.9666666666672</v>
      </c>
      <c r="K168" s="270">
        <v>3412</v>
      </c>
      <c r="L168" s="270">
        <v>3322.25</v>
      </c>
      <c r="M168" s="270">
        <v>0.31041999999999997</v>
      </c>
      <c r="N168" s="1"/>
      <c r="O168" s="1"/>
    </row>
    <row r="169" spans="1:15" ht="12.75" customHeight="1">
      <c r="A169" s="30">
        <v>159</v>
      </c>
      <c r="B169" s="280" t="s">
        <v>358</v>
      </c>
      <c r="C169" s="270">
        <v>3694.6</v>
      </c>
      <c r="D169" s="271">
        <v>3671.65</v>
      </c>
      <c r="E169" s="271">
        <v>3628.5</v>
      </c>
      <c r="F169" s="271">
        <v>3562.4</v>
      </c>
      <c r="G169" s="271">
        <v>3519.25</v>
      </c>
      <c r="H169" s="271">
        <v>3737.75</v>
      </c>
      <c r="I169" s="271">
        <v>3780.9000000000005</v>
      </c>
      <c r="J169" s="271">
        <v>3847</v>
      </c>
      <c r="K169" s="270">
        <v>3714.8</v>
      </c>
      <c r="L169" s="270">
        <v>3605.55</v>
      </c>
      <c r="M169" s="270">
        <v>0.22314999999999999</v>
      </c>
      <c r="N169" s="1"/>
      <c r="O169" s="1"/>
    </row>
    <row r="170" spans="1:15" ht="12.75" customHeight="1">
      <c r="A170" s="30">
        <v>160</v>
      </c>
      <c r="B170" s="280" t="s">
        <v>359</v>
      </c>
      <c r="C170" s="270">
        <v>126.65</v>
      </c>
      <c r="D170" s="271">
        <v>127.78333333333332</v>
      </c>
      <c r="E170" s="271">
        <v>125.06666666666663</v>
      </c>
      <c r="F170" s="271">
        <v>123.48333333333332</v>
      </c>
      <c r="G170" s="271">
        <v>120.76666666666664</v>
      </c>
      <c r="H170" s="271">
        <v>129.36666666666662</v>
      </c>
      <c r="I170" s="271">
        <v>132.08333333333331</v>
      </c>
      <c r="J170" s="271">
        <v>133.66666666666663</v>
      </c>
      <c r="K170" s="270">
        <v>130.5</v>
      </c>
      <c r="L170" s="270">
        <v>126.2</v>
      </c>
      <c r="M170" s="270">
        <v>2.06264</v>
      </c>
      <c r="N170" s="1"/>
      <c r="O170" s="1"/>
    </row>
    <row r="171" spans="1:15" ht="12.75" customHeight="1">
      <c r="A171" s="30">
        <v>161</v>
      </c>
      <c r="B171" s="280" t="s">
        <v>256</v>
      </c>
      <c r="C171" s="270">
        <v>2390.75</v>
      </c>
      <c r="D171" s="271">
        <v>2410.25</v>
      </c>
      <c r="E171" s="271">
        <v>2360.5</v>
      </c>
      <c r="F171" s="271">
        <v>2330.25</v>
      </c>
      <c r="G171" s="271">
        <v>2280.5</v>
      </c>
      <c r="H171" s="271">
        <v>2440.5</v>
      </c>
      <c r="I171" s="271">
        <v>2490.25</v>
      </c>
      <c r="J171" s="271">
        <v>2520.5</v>
      </c>
      <c r="K171" s="270">
        <v>2460</v>
      </c>
      <c r="L171" s="270">
        <v>2380</v>
      </c>
      <c r="M171" s="270">
        <v>1.6183000000000001</v>
      </c>
      <c r="N171" s="1"/>
      <c r="O171" s="1"/>
    </row>
    <row r="172" spans="1:15" ht="12.75" customHeight="1">
      <c r="A172" s="30">
        <v>162</v>
      </c>
      <c r="B172" s="280" t="s">
        <v>360</v>
      </c>
      <c r="C172" s="270">
        <v>1428.85</v>
      </c>
      <c r="D172" s="271">
        <v>1434.4166666666667</v>
      </c>
      <c r="E172" s="271">
        <v>1420.4333333333334</v>
      </c>
      <c r="F172" s="271">
        <v>1412.0166666666667</v>
      </c>
      <c r="G172" s="271">
        <v>1398.0333333333333</v>
      </c>
      <c r="H172" s="271">
        <v>1442.8333333333335</v>
      </c>
      <c r="I172" s="271">
        <v>1456.8166666666666</v>
      </c>
      <c r="J172" s="271">
        <v>1465.2333333333336</v>
      </c>
      <c r="K172" s="270">
        <v>1448.4</v>
      </c>
      <c r="L172" s="270">
        <v>1426</v>
      </c>
      <c r="M172" s="270">
        <v>1.3692899999999999</v>
      </c>
      <c r="N172" s="1"/>
      <c r="O172" s="1"/>
    </row>
    <row r="173" spans="1:15" ht="12.75" customHeight="1">
      <c r="A173" s="30">
        <v>163</v>
      </c>
      <c r="B173" s="280" t="s">
        <v>844</v>
      </c>
      <c r="C173" s="270">
        <v>435.7</v>
      </c>
      <c r="D173" s="271">
        <v>436.7833333333333</v>
      </c>
      <c r="E173" s="271">
        <v>433.91666666666663</v>
      </c>
      <c r="F173" s="271">
        <v>432.13333333333333</v>
      </c>
      <c r="G173" s="271">
        <v>429.26666666666665</v>
      </c>
      <c r="H173" s="271">
        <v>438.56666666666661</v>
      </c>
      <c r="I173" s="271">
        <v>441.43333333333328</v>
      </c>
      <c r="J173" s="271">
        <v>443.21666666666658</v>
      </c>
      <c r="K173" s="270">
        <v>439.65</v>
      </c>
      <c r="L173" s="270">
        <v>435</v>
      </c>
      <c r="M173" s="270">
        <v>1.1524099999999999</v>
      </c>
      <c r="N173" s="1"/>
      <c r="O173" s="1"/>
    </row>
    <row r="174" spans="1:15" ht="12.75" customHeight="1">
      <c r="A174" s="30">
        <v>164</v>
      </c>
      <c r="B174" s="280" t="s">
        <v>104</v>
      </c>
      <c r="C174" s="270">
        <v>388.95</v>
      </c>
      <c r="D174" s="271">
        <v>388.11666666666662</v>
      </c>
      <c r="E174" s="271">
        <v>384.23333333333323</v>
      </c>
      <c r="F174" s="271">
        <v>379.51666666666659</v>
      </c>
      <c r="G174" s="271">
        <v>375.63333333333321</v>
      </c>
      <c r="H174" s="271">
        <v>392.83333333333326</v>
      </c>
      <c r="I174" s="271">
        <v>396.71666666666658</v>
      </c>
      <c r="J174" s="271">
        <v>401.43333333333328</v>
      </c>
      <c r="K174" s="270">
        <v>392</v>
      </c>
      <c r="L174" s="270">
        <v>383.4</v>
      </c>
      <c r="M174" s="270">
        <v>18.25029</v>
      </c>
      <c r="N174" s="1"/>
      <c r="O174" s="1"/>
    </row>
    <row r="175" spans="1:15" ht="12.75" customHeight="1">
      <c r="A175" s="30">
        <v>165</v>
      </c>
      <c r="B175" s="280" t="s">
        <v>845</v>
      </c>
      <c r="C175" s="270">
        <v>1256.05</v>
      </c>
      <c r="D175" s="271">
        <v>1258.8</v>
      </c>
      <c r="E175" s="271">
        <v>1243.5999999999999</v>
      </c>
      <c r="F175" s="271">
        <v>1231.1499999999999</v>
      </c>
      <c r="G175" s="271">
        <v>1215.9499999999998</v>
      </c>
      <c r="H175" s="271">
        <v>1271.25</v>
      </c>
      <c r="I175" s="271">
        <v>1286.4500000000003</v>
      </c>
      <c r="J175" s="271">
        <v>1298.9000000000001</v>
      </c>
      <c r="K175" s="270">
        <v>1274</v>
      </c>
      <c r="L175" s="270">
        <v>1246.3499999999999</v>
      </c>
      <c r="M175" s="270">
        <v>0.74702000000000002</v>
      </c>
      <c r="N175" s="1"/>
      <c r="O175" s="1"/>
    </row>
    <row r="176" spans="1:15" ht="12.75" customHeight="1">
      <c r="A176" s="30">
        <v>166</v>
      </c>
      <c r="B176" s="280" t="s">
        <v>361</v>
      </c>
      <c r="C176" s="270">
        <v>1114</v>
      </c>
      <c r="D176" s="271">
        <v>1122</v>
      </c>
      <c r="E176" s="271">
        <v>1103</v>
      </c>
      <c r="F176" s="271">
        <v>1092</v>
      </c>
      <c r="G176" s="271">
        <v>1073</v>
      </c>
      <c r="H176" s="271">
        <v>1133</v>
      </c>
      <c r="I176" s="271">
        <v>1152</v>
      </c>
      <c r="J176" s="271">
        <v>1163</v>
      </c>
      <c r="K176" s="270">
        <v>1141</v>
      </c>
      <c r="L176" s="270">
        <v>1111</v>
      </c>
      <c r="M176" s="270">
        <v>0.28249000000000002</v>
      </c>
      <c r="N176" s="1"/>
      <c r="O176" s="1"/>
    </row>
    <row r="177" spans="1:15" ht="12.75" customHeight="1">
      <c r="A177" s="30">
        <v>167</v>
      </c>
      <c r="B177" s="280" t="s">
        <v>257</v>
      </c>
      <c r="C177" s="270">
        <v>522.4</v>
      </c>
      <c r="D177" s="271">
        <v>523.48333333333323</v>
      </c>
      <c r="E177" s="271">
        <v>520.41666666666652</v>
      </c>
      <c r="F177" s="271">
        <v>518.43333333333328</v>
      </c>
      <c r="G177" s="271">
        <v>515.36666666666656</v>
      </c>
      <c r="H177" s="271">
        <v>525.46666666666647</v>
      </c>
      <c r="I177" s="271">
        <v>528.5333333333333</v>
      </c>
      <c r="J177" s="271">
        <v>530.51666666666642</v>
      </c>
      <c r="K177" s="270">
        <v>526.54999999999995</v>
      </c>
      <c r="L177" s="270">
        <v>521.5</v>
      </c>
      <c r="M177" s="270">
        <v>0.56867000000000001</v>
      </c>
      <c r="N177" s="1"/>
      <c r="O177" s="1"/>
    </row>
    <row r="178" spans="1:15" ht="12.75" customHeight="1">
      <c r="A178" s="30">
        <v>168</v>
      </c>
      <c r="B178" s="280" t="s">
        <v>107</v>
      </c>
      <c r="C178" s="270">
        <v>938</v>
      </c>
      <c r="D178" s="271">
        <v>940.88333333333333</v>
      </c>
      <c r="E178" s="271">
        <v>930.76666666666665</v>
      </c>
      <c r="F178" s="271">
        <v>923.5333333333333</v>
      </c>
      <c r="G178" s="271">
        <v>913.41666666666663</v>
      </c>
      <c r="H178" s="271">
        <v>948.11666666666667</v>
      </c>
      <c r="I178" s="271">
        <v>958.23333333333323</v>
      </c>
      <c r="J178" s="271">
        <v>965.4666666666667</v>
      </c>
      <c r="K178" s="270">
        <v>951</v>
      </c>
      <c r="L178" s="270">
        <v>933.65</v>
      </c>
      <c r="M178" s="270">
        <v>6.2263200000000003</v>
      </c>
      <c r="N178" s="1"/>
      <c r="O178" s="1"/>
    </row>
    <row r="179" spans="1:15" ht="12.75" customHeight="1">
      <c r="A179" s="30">
        <v>169</v>
      </c>
      <c r="B179" s="280" t="s">
        <v>258</v>
      </c>
      <c r="C179" s="270">
        <v>486.8</v>
      </c>
      <c r="D179" s="271">
        <v>485.3</v>
      </c>
      <c r="E179" s="271">
        <v>466.6</v>
      </c>
      <c r="F179" s="271">
        <v>446.40000000000003</v>
      </c>
      <c r="G179" s="271">
        <v>427.70000000000005</v>
      </c>
      <c r="H179" s="271">
        <v>505.5</v>
      </c>
      <c r="I179" s="271">
        <v>524.19999999999993</v>
      </c>
      <c r="J179" s="271">
        <v>544.4</v>
      </c>
      <c r="K179" s="270">
        <v>504</v>
      </c>
      <c r="L179" s="270">
        <v>465.1</v>
      </c>
      <c r="M179" s="270">
        <v>13.191879999999999</v>
      </c>
      <c r="N179" s="1"/>
      <c r="O179" s="1"/>
    </row>
    <row r="180" spans="1:15" ht="12.75" customHeight="1">
      <c r="A180" s="30">
        <v>170</v>
      </c>
      <c r="B180" s="280" t="s">
        <v>108</v>
      </c>
      <c r="C180" s="270">
        <v>1409.5</v>
      </c>
      <c r="D180" s="271">
        <v>1405.9333333333334</v>
      </c>
      <c r="E180" s="271">
        <v>1368.9666666666667</v>
      </c>
      <c r="F180" s="271">
        <v>1328.4333333333334</v>
      </c>
      <c r="G180" s="271">
        <v>1291.4666666666667</v>
      </c>
      <c r="H180" s="271">
        <v>1446.4666666666667</v>
      </c>
      <c r="I180" s="271">
        <v>1483.4333333333334</v>
      </c>
      <c r="J180" s="271">
        <v>1523.9666666666667</v>
      </c>
      <c r="K180" s="270">
        <v>1442.9</v>
      </c>
      <c r="L180" s="270">
        <v>1365.4</v>
      </c>
      <c r="M180" s="270">
        <v>3.8361100000000001</v>
      </c>
      <c r="N180" s="1"/>
      <c r="O180" s="1"/>
    </row>
    <row r="181" spans="1:15" ht="12.75" customHeight="1">
      <c r="A181" s="30">
        <v>171</v>
      </c>
      <c r="B181" s="280" t="s">
        <v>109</v>
      </c>
      <c r="C181" s="270">
        <v>309.64999999999998</v>
      </c>
      <c r="D181" s="271">
        <v>314.75</v>
      </c>
      <c r="E181" s="271">
        <v>302.89999999999998</v>
      </c>
      <c r="F181" s="271">
        <v>296.14999999999998</v>
      </c>
      <c r="G181" s="271">
        <v>284.29999999999995</v>
      </c>
      <c r="H181" s="271">
        <v>321.5</v>
      </c>
      <c r="I181" s="271">
        <v>333.35</v>
      </c>
      <c r="J181" s="271">
        <v>340.1</v>
      </c>
      <c r="K181" s="270">
        <v>326.60000000000002</v>
      </c>
      <c r="L181" s="270">
        <v>308</v>
      </c>
      <c r="M181" s="270">
        <v>45.087829999999997</v>
      </c>
      <c r="N181" s="1"/>
      <c r="O181" s="1"/>
    </row>
    <row r="182" spans="1:15" ht="12.75" customHeight="1">
      <c r="A182" s="30">
        <v>172</v>
      </c>
      <c r="B182" s="280" t="s">
        <v>362</v>
      </c>
      <c r="C182" s="270">
        <v>402.35</v>
      </c>
      <c r="D182" s="271">
        <v>404.0333333333333</v>
      </c>
      <c r="E182" s="271">
        <v>399.71666666666658</v>
      </c>
      <c r="F182" s="271">
        <v>397.08333333333326</v>
      </c>
      <c r="G182" s="271">
        <v>392.76666666666654</v>
      </c>
      <c r="H182" s="271">
        <v>406.66666666666663</v>
      </c>
      <c r="I182" s="271">
        <v>410.98333333333335</v>
      </c>
      <c r="J182" s="271">
        <v>413.61666666666667</v>
      </c>
      <c r="K182" s="270">
        <v>408.35</v>
      </c>
      <c r="L182" s="270">
        <v>401.4</v>
      </c>
      <c r="M182" s="270">
        <v>3.6703000000000001</v>
      </c>
      <c r="N182" s="1"/>
      <c r="O182" s="1"/>
    </row>
    <row r="183" spans="1:15" ht="12.75" customHeight="1">
      <c r="A183" s="30">
        <v>173</v>
      </c>
      <c r="B183" s="280" t="s">
        <v>110</v>
      </c>
      <c r="C183" s="270">
        <v>1748.25</v>
      </c>
      <c r="D183" s="271">
        <v>1762.7666666666667</v>
      </c>
      <c r="E183" s="271">
        <v>1727.7333333333333</v>
      </c>
      <c r="F183" s="271">
        <v>1707.2166666666667</v>
      </c>
      <c r="G183" s="271">
        <v>1672.1833333333334</v>
      </c>
      <c r="H183" s="271">
        <v>1783.2833333333333</v>
      </c>
      <c r="I183" s="271">
        <v>1818.3166666666666</v>
      </c>
      <c r="J183" s="271">
        <v>1838.8333333333333</v>
      </c>
      <c r="K183" s="270">
        <v>1797.8</v>
      </c>
      <c r="L183" s="270">
        <v>1742.25</v>
      </c>
      <c r="M183" s="270">
        <v>6.9296100000000003</v>
      </c>
      <c r="N183" s="1"/>
      <c r="O183" s="1"/>
    </row>
    <row r="184" spans="1:15" ht="12.75" customHeight="1">
      <c r="A184" s="30">
        <v>174</v>
      </c>
      <c r="B184" s="280" t="s">
        <v>363</v>
      </c>
      <c r="C184" s="270">
        <v>528.75</v>
      </c>
      <c r="D184" s="271">
        <v>530.76666666666677</v>
      </c>
      <c r="E184" s="271">
        <v>518.88333333333355</v>
      </c>
      <c r="F184" s="271">
        <v>509.01666666666677</v>
      </c>
      <c r="G184" s="271">
        <v>497.13333333333355</v>
      </c>
      <c r="H184" s="271">
        <v>540.63333333333355</v>
      </c>
      <c r="I184" s="271">
        <v>552.51666666666677</v>
      </c>
      <c r="J184" s="271">
        <v>562.38333333333355</v>
      </c>
      <c r="K184" s="270">
        <v>542.65</v>
      </c>
      <c r="L184" s="270">
        <v>520.9</v>
      </c>
      <c r="M184" s="270">
        <v>3.0298600000000002</v>
      </c>
      <c r="N184" s="1"/>
      <c r="O184" s="1"/>
    </row>
    <row r="185" spans="1:15" ht="12.75" customHeight="1">
      <c r="A185" s="30">
        <v>175</v>
      </c>
      <c r="B185" s="280" t="s">
        <v>365</v>
      </c>
      <c r="C185" s="270">
        <v>2296.3000000000002</v>
      </c>
      <c r="D185" s="271">
        <v>2301.5499999999997</v>
      </c>
      <c r="E185" s="271">
        <v>2274.7499999999995</v>
      </c>
      <c r="F185" s="271">
        <v>2253.1999999999998</v>
      </c>
      <c r="G185" s="271">
        <v>2226.3999999999996</v>
      </c>
      <c r="H185" s="271">
        <v>2323.0999999999995</v>
      </c>
      <c r="I185" s="271">
        <v>2349.8999999999996</v>
      </c>
      <c r="J185" s="271">
        <v>2371.4499999999994</v>
      </c>
      <c r="K185" s="270">
        <v>2328.35</v>
      </c>
      <c r="L185" s="270">
        <v>2280</v>
      </c>
      <c r="M185" s="270">
        <v>1.58362</v>
      </c>
      <c r="N185" s="1"/>
      <c r="O185" s="1"/>
    </row>
    <row r="186" spans="1:15" ht="12.75" customHeight="1">
      <c r="A186" s="30">
        <v>176</v>
      </c>
      <c r="B186" s="280" t="s">
        <v>366</v>
      </c>
      <c r="C186" s="270">
        <v>943.15</v>
      </c>
      <c r="D186" s="271">
        <v>946.13333333333333</v>
      </c>
      <c r="E186" s="271">
        <v>930.11666666666667</v>
      </c>
      <c r="F186" s="271">
        <v>917.08333333333337</v>
      </c>
      <c r="G186" s="271">
        <v>901.06666666666672</v>
      </c>
      <c r="H186" s="271">
        <v>959.16666666666663</v>
      </c>
      <c r="I186" s="271">
        <v>975.18333333333328</v>
      </c>
      <c r="J186" s="271">
        <v>988.21666666666658</v>
      </c>
      <c r="K186" s="270">
        <v>962.15</v>
      </c>
      <c r="L186" s="270">
        <v>933.1</v>
      </c>
      <c r="M186" s="270">
        <v>4.0737699999999997</v>
      </c>
      <c r="N186" s="1"/>
      <c r="O186" s="1"/>
    </row>
    <row r="187" spans="1:15" ht="12.75" customHeight="1">
      <c r="A187" s="30">
        <v>177</v>
      </c>
      <c r="B187" s="280" t="s">
        <v>367</v>
      </c>
      <c r="C187" s="270">
        <v>276.55</v>
      </c>
      <c r="D187" s="271">
        <v>278.95</v>
      </c>
      <c r="E187" s="271">
        <v>270.89999999999998</v>
      </c>
      <c r="F187" s="271">
        <v>265.25</v>
      </c>
      <c r="G187" s="271">
        <v>257.2</v>
      </c>
      <c r="H187" s="271">
        <v>284.59999999999997</v>
      </c>
      <c r="I187" s="271">
        <v>292.65000000000003</v>
      </c>
      <c r="J187" s="271">
        <v>298.29999999999995</v>
      </c>
      <c r="K187" s="270">
        <v>287</v>
      </c>
      <c r="L187" s="270">
        <v>273.3</v>
      </c>
      <c r="M187" s="270">
        <v>5.4441300000000004</v>
      </c>
      <c r="N187" s="1"/>
      <c r="O187" s="1"/>
    </row>
    <row r="188" spans="1:15" ht="12.75" customHeight="1">
      <c r="A188" s="30">
        <v>178</v>
      </c>
      <c r="B188" s="280" t="s">
        <v>368</v>
      </c>
      <c r="C188" s="270">
        <v>3420.45</v>
      </c>
      <c r="D188" s="271">
        <v>3405.4500000000003</v>
      </c>
      <c r="E188" s="271">
        <v>3377.1000000000004</v>
      </c>
      <c r="F188" s="271">
        <v>3333.75</v>
      </c>
      <c r="G188" s="271">
        <v>3305.4</v>
      </c>
      <c r="H188" s="271">
        <v>3448.8000000000006</v>
      </c>
      <c r="I188" s="271">
        <v>3477.15</v>
      </c>
      <c r="J188" s="271">
        <v>3520.5000000000009</v>
      </c>
      <c r="K188" s="270">
        <v>3433.8</v>
      </c>
      <c r="L188" s="270">
        <v>3362.1</v>
      </c>
      <c r="M188" s="270">
        <v>1.1415</v>
      </c>
      <c r="N188" s="1"/>
      <c r="O188" s="1"/>
    </row>
    <row r="189" spans="1:15" ht="12.75" customHeight="1">
      <c r="A189" s="30">
        <v>179</v>
      </c>
      <c r="B189" s="280" t="s">
        <v>111</v>
      </c>
      <c r="C189" s="270">
        <v>507.2</v>
      </c>
      <c r="D189" s="271">
        <v>505.40000000000003</v>
      </c>
      <c r="E189" s="271">
        <v>491.80000000000007</v>
      </c>
      <c r="F189" s="271">
        <v>476.40000000000003</v>
      </c>
      <c r="G189" s="271">
        <v>462.80000000000007</v>
      </c>
      <c r="H189" s="271">
        <v>520.80000000000007</v>
      </c>
      <c r="I189" s="271">
        <v>534.40000000000009</v>
      </c>
      <c r="J189" s="271">
        <v>549.80000000000007</v>
      </c>
      <c r="K189" s="270">
        <v>519</v>
      </c>
      <c r="L189" s="270">
        <v>490</v>
      </c>
      <c r="M189" s="270">
        <v>50.731369999999998</v>
      </c>
      <c r="N189" s="1"/>
      <c r="O189" s="1"/>
    </row>
    <row r="190" spans="1:15" ht="12.75" customHeight="1">
      <c r="A190" s="30">
        <v>180</v>
      </c>
      <c r="B190" s="280" t="s">
        <v>369</v>
      </c>
      <c r="C190" s="270">
        <v>751.1</v>
      </c>
      <c r="D190" s="271">
        <v>755.0333333333333</v>
      </c>
      <c r="E190" s="271">
        <v>744.06666666666661</v>
      </c>
      <c r="F190" s="271">
        <v>737.0333333333333</v>
      </c>
      <c r="G190" s="271">
        <v>726.06666666666661</v>
      </c>
      <c r="H190" s="271">
        <v>762.06666666666661</v>
      </c>
      <c r="I190" s="271">
        <v>773.0333333333333</v>
      </c>
      <c r="J190" s="271">
        <v>780.06666666666661</v>
      </c>
      <c r="K190" s="270">
        <v>766</v>
      </c>
      <c r="L190" s="270">
        <v>748</v>
      </c>
      <c r="M190" s="270">
        <v>16.509530000000002</v>
      </c>
      <c r="N190" s="1"/>
      <c r="O190" s="1"/>
    </row>
    <row r="191" spans="1:15" ht="12.75" customHeight="1">
      <c r="A191" s="30">
        <v>181</v>
      </c>
      <c r="B191" s="280" t="s">
        <v>370</v>
      </c>
      <c r="C191" s="270">
        <v>89.9</v>
      </c>
      <c r="D191" s="271">
        <v>89.350000000000009</v>
      </c>
      <c r="E191" s="271">
        <v>87.300000000000011</v>
      </c>
      <c r="F191" s="271">
        <v>84.7</v>
      </c>
      <c r="G191" s="271">
        <v>82.65</v>
      </c>
      <c r="H191" s="271">
        <v>91.950000000000017</v>
      </c>
      <c r="I191" s="271">
        <v>94</v>
      </c>
      <c r="J191" s="271">
        <v>96.600000000000023</v>
      </c>
      <c r="K191" s="270">
        <v>91.4</v>
      </c>
      <c r="L191" s="270">
        <v>86.75</v>
      </c>
      <c r="M191" s="270">
        <v>33.112859999999998</v>
      </c>
      <c r="N191" s="1"/>
      <c r="O191" s="1"/>
    </row>
    <row r="192" spans="1:15" ht="12.75" customHeight="1">
      <c r="A192" s="30">
        <v>182</v>
      </c>
      <c r="B192" s="280" t="s">
        <v>371</v>
      </c>
      <c r="C192" s="270">
        <v>154.9</v>
      </c>
      <c r="D192" s="271">
        <v>155.53333333333333</v>
      </c>
      <c r="E192" s="271">
        <v>153.86666666666667</v>
      </c>
      <c r="F192" s="271">
        <v>152.83333333333334</v>
      </c>
      <c r="G192" s="271">
        <v>151.16666666666669</v>
      </c>
      <c r="H192" s="271">
        <v>156.56666666666666</v>
      </c>
      <c r="I192" s="271">
        <v>158.23333333333335</v>
      </c>
      <c r="J192" s="271">
        <v>159.26666666666665</v>
      </c>
      <c r="K192" s="270">
        <v>157.19999999999999</v>
      </c>
      <c r="L192" s="270">
        <v>154.5</v>
      </c>
      <c r="M192" s="270">
        <v>11.643789999999999</v>
      </c>
      <c r="N192" s="1"/>
      <c r="O192" s="1"/>
    </row>
    <row r="193" spans="1:15" ht="12.75" customHeight="1">
      <c r="A193" s="30">
        <v>183</v>
      </c>
      <c r="B193" s="280" t="s">
        <v>259</v>
      </c>
      <c r="C193" s="270">
        <v>254</v>
      </c>
      <c r="D193" s="271">
        <v>251.88333333333333</v>
      </c>
      <c r="E193" s="271">
        <v>241.76666666666665</v>
      </c>
      <c r="F193" s="271">
        <v>229.53333333333333</v>
      </c>
      <c r="G193" s="271">
        <v>219.41666666666666</v>
      </c>
      <c r="H193" s="271">
        <v>264.11666666666667</v>
      </c>
      <c r="I193" s="271">
        <v>274.23333333333335</v>
      </c>
      <c r="J193" s="271">
        <v>286.46666666666664</v>
      </c>
      <c r="K193" s="270">
        <v>262</v>
      </c>
      <c r="L193" s="270">
        <v>239.65</v>
      </c>
      <c r="M193" s="270">
        <v>97.552710000000005</v>
      </c>
      <c r="N193" s="1"/>
      <c r="O193" s="1"/>
    </row>
    <row r="194" spans="1:15" ht="12.75" customHeight="1">
      <c r="A194" s="30">
        <v>184</v>
      </c>
      <c r="B194" s="280" t="s">
        <v>373</v>
      </c>
      <c r="C194" s="270">
        <v>1212.5999999999999</v>
      </c>
      <c r="D194" s="271">
        <v>1219.7</v>
      </c>
      <c r="E194" s="271">
        <v>1198.9000000000001</v>
      </c>
      <c r="F194" s="271">
        <v>1185.2</v>
      </c>
      <c r="G194" s="271">
        <v>1164.4000000000001</v>
      </c>
      <c r="H194" s="271">
        <v>1233.4000000000001</v>
      </c>
      <c r="I194" s="271">
        <v>1254.1999999999998</v>
      </c>
      <c r="J194" s="271">
        <v>1267.9000000000001</v>
      </c>
      <c r="K194" s="270">
        <v>1240.5</v>
      </c>
      <c r="L194" s="270">
        <v>1206</v>
      </c>
      <c r="M194" s="270">
        <v>1.40489</v>
      </c>
      <c r="N194" s="1"/>
      <c r="O194" s="1"/>
    </row>
    <row r="195" spans="1:15" ht="12.75" customHeight="1">
      <c r="A195" s="30">
        <v>185</v>
      </c>
      <c r="B195" s="280" t="s">
        <v>113</v>
      </c>
      <c r="C195" s="270">
        <v>948.5</v>
      </c>
      <c r="D195" s="271">
        <v>945.26666666666677</v>
      </c>
      <c r="E195" s="271">
        <v>937.53333333333353</v>
      </c>
      <c r="F195" s="271">
        <v>926.56666666666672</v>
      </c>
      <c r="G195" s="271">
        <v>918.83333333333348</v>
      </c>
      <c r="H195" s="271">
        <v>956.23333333333358</v>
      </c>
      <c r="I195" s="271">
        <v>963.96666666666692</v>
      </c>
      <c r="J195" s="271">
        <v>974.93333333333362</v>
      </c>
      <c r="K195" s="270">
        <v>953</v>
      </c>
      <c r="L195" s="270">
        <v>934.3</v>
      </c>
      <c r="M195" s="270">
        <v>22.065259999999999</v>
      </c>
      <c r="N195" s="1"/>
      <c r="O195" s="1"/>
    </row>
    <row r="196" spans="1:15" ht="12.75" customHeight="1">
      <c r="A196" s="30">
        <v>186</v>
      </c>
      <c r="B196" s="280" t="s">
        <v>115</v>
      </c>
      <c r="C196" s="270">
        <v>2015.5</v>
      </c>
      <c r="D196" s="271">
        <v>2023.3333333333333</v>
      </c>
      <c r="E196" s="271">
        <v>1998.1666666666665</v>
      </c>
      <c r="F196" s="271">
        <v>1980.8333333333333</v>
      </c>
      <c r="G196" s="271">
        <v>1955.6666666666665</v>
      </c>
      <c r="H196" s="271">
        <v>2040.6666666666665</v>
      </c>
      <c r="I196" s="271">
        <v>2065.833333333333</v>
      </c>
      <c r="J196" s="271">
        <v>2083.1666666666665</v>
      </c>
      <c r="K196" s="270">
        <v>2048.5</v>
      </c>
      <c r="L196" s="270">
        <v>2006</v>
      </c>
      <c r="M196" s="270">
        <v>1.94929</v>
      </c>
      <c r="N196" s="1"/>
      <c r="O196" s="1"/>
    </row>
    <row r="197" spans="1:15" ht="12.75" customHeight="1">
      <c r="A197" s="30">
        <v>187</v>
      </c>
      <c r="B197" s="280" t="s">
        <v>116</v>
      </c>
      <c r="C197" s="270">
        <v>1498.6</v>
      </c>
      <c r="D197" s="271">
        <v>1500.55</v>
      </c>
      <c r="E197" s="271">
        <v>1492.1</v>
      </c>
      <c r="F197" s="271">
        <v>1485.6</v>
      </c>
      <c r="G197" s="271">
        <v>1477.1499999999999</v>
      </c>
      <c r="H197" s="271">
        <v>1507.05</v>
      </c>
      <c r="I197" s="271">
        <v>1515.5000000000002</v>
      </c>
      <c r="J197" s="271">
        <v>1522</v>
      </c>
      <c r="K197" s="270">
        <v>1509</v>
      </c>
      <c r="L197" s="270">
        <v>1494.05</v>
      </c>
      <c r="M197" s="270">
        <v>75.644440000000003</v>
      </c>
      <c r="N197" s="1"/>
      <c r="O197" s="1"/>
    </row>
    <row r="198" spans="1:15" ht="12.75" customHeight="1">
      <c r="A198" s="30">
        <v>188</v>
      </c>
      <c r="B198" s="280" t="s">
        <v>117</v>
      </c>
      <c r="C198" s="270">
        <v>575.95000000000005</v>
      </c>
      <c r="D198" s="271">
        <v>579.94999999999993</v>
      </c>
      <c r="E198" s="271">
        <v>570.99999999999989</v>
      </c>
      <c r="F198" s="271">
        <v>566.04999999999995</v>
      </c>
      <c r="G198" s="271">
        <v>557.09999999999991</v>
      </c>
      <c r="H198" s="271">
        <v>584.89999999999986</v>
      </c>
      <c r="I198" s="271">
        <v>593.84999999999991</v>
      </c>
      <c r="J198" s="271">
        <v>598.79999999999984</v>
      </c>
      <c r="K198" s="270">
        <v>588.9</v>
      </c>
      <c r="L198" s="270">
        <v>575</v>
      </c>
      <c r="M198" s="270">
        <v>12.308070000000001</v>
      </c>
      <c r="N198" s="1"/>
      <c r="O198" s="1"/>
    </row>
    <row r="199" spans="1:15" ht="12.75" customHeight="1">
      <c r="A199" s="30">
        <v>189</v>
      </c>
      <c r="B199" s="280" t="s">
        <v>374</v>
      </c>
      <c r="C199" s="270">
        <v>79.05</v>
      </c>
      <c r="D199" s="271">
        <v>79.566666666666663</v>
      </c>
      <c r="E199" s="271">
        <v>77.98333333333332</v>
      </c>
      <c r="F199" s="271">
        <v>76.916666666666657</v>
      </c>
      <c r="G199" s="271">
        <v>75.333333333333314</v>
      </c>
      <c r="H199" s="271">
        <v>80.633333333333326</v>
      </c>
      <c r="I199" s="271">
        <v>82.216666666666669</v>
      </c>
      <c r="J199" s="271">
        <v>83.283333333333331</v>
      </c>
      <c r="K199" s="270">
        <v>81.150000000000006</v>
      </c>
      <c r="L199" s="270">
        <v>78.5</v>
      </c>
      <c r="M199" s="270">
        <v>100.0254</v>
      </c>
      <c r="N199" s="1"/>
      <c r="O199" s="1"/>
    </row>
    <row r="200" spans="1:15" ht="12.75" customHeight="1">
      <c r="A200" s="30">
        <v>190</v>
      </c>
      <c r="B200" s="280" t="s">
        <v>846</v>
      </c>
      <c r="C200" s="270">
        <v>3914.7</v>
      </c>
      <c r="D200" s="271">
        <v>3941.2666666666664</v>
      </c>
      <c r="E200" s="271">
        <v>3867.5333333333328</v>
      </c>
      <c r="F200" s="271">
        <v>3820.3666666666663</v>
      </c>
      <c r="G200" s="271">
        <v>3746.6333333333328</v>
      </c>
      <c r="H200" s="271">
        <v>3988.4333333333329</v>
      </c>
      <c r="I200" s="271">
        <v>4062.1666666666665</v>
      </c>
      <c r="J200" s="271">
        <v>4109.333333333333</v>
      </c>
      <c r="K200" s="270">
        <v>4015</v>
      </c>
      <c r="L200" s="270">
        <v>3894.1</v>
      </c>
      <c r="M200" s="270">
        <v>0.14593999999999999</v>
      </c>
      <c r="N200" s="1"/>
      <c r="O200" s="1"/>
    </row>
    <row r="201" spans="1:15" ht="12.75" customHeight="1">
      <c r="A201" s="30">
        <v>191</v>
      </c>
      <c r="B201" s="280" t="s">
        <v>375</v>
      </c>
      <c r="C201" s="270">
        <v>1047.2</v>
      </c>
      <c r="D201" s="271">
        <v>1048.3999999999999</v>
      </c>
      <c r="E201" s="271">
        <v>1038.7999999999997</v>
      </c>
      <c r="F201" s="271">
        <v>1030.3999999999999</v>
      </c>
      <c r="G201" s="271">
        <v>1020.7999999999997</v>
      </c>
      <c r="H201" s="271">
        <v>1056.7999999999997</v>
      </c>
      <c r="I201" s="271">
        <v>1066.3999999999996</v>
      </c>
      <c r="J201" s="271">
        <v>1074.7999999999997</v>
      </c>
      <c r="K201" s="270">
        <v>1058</v>
      </c>
      <c r="L201" s="270">
        <v>1040</v>
      </c>
      <c r="M201" s="270">
        <v>4.6010400000000002</v>
      </c>
      <c r="N201" s="1"/>
      <c r="O201" s="1"/>
    </row>
    <row r="202" spans="1:15" ht="12.75" customHeight="1">
      <c r="A202" s="30">
        <v>192</v>
      </c>
      <c r="B202" s="280" t="s">
        <v>795</v>
      </c>
      <c r="C202" s="270">
        <v>17.75</v>
      </c>
      <c r="D202" s="271">
        <v>17.933333333333334</v>
      </c>
      <c r="E202" s="271">
        <v>17.466666666666669</v>
      </c>
      <c r="F202" s="271">
        <v>17.183333333333334</v>
      </c>
      <c r="G202" s="271">
        <v>16.716666666666669</v>
      </c>
      <c r="H202" s="271">
        <v>18.216666666666669</v>
      </c>
      <c r="I202" s="271">
        <v>18.68333333333333</v>
      </c>
      <c r="J202" s="271">
        <v>18.966666666666669</v>
      </c>
      <c r="K202" s="270">
        <v>18.399999999999999</v>
      </c>
      <c r="L202" s="270">
        <v>17.649999999999999</v>
      </c>
      <c r="M202" s="270">
        <v>32.551659999999998</v>
      </c>
      <c r="N202" s="1"/>
      <c r="O202" s="1"/>
    </row>
    <row r="203" spans="1:15" ht="12.75" customHeight="1">
      <c r="A203" s="30">
        <v>193</v>
      </c>
      <c r="B203" s="280" t="s">
        <v>376</v>
      </c>
      <c r="C203" s="270">
        <v>1126.45</v>
      </c>
      <c r="D203" s="271">
        <v>1109.8166666666666</v>
      </c>
      <c r="E203" s="271">
        <v>1081.6333333333332</v>
      </c>
      <c r="F203" s="271">
        <v>1036.8166666666666</v>
      </c>
      <c r="G203" s="271">
        <v>1008.6333333333332</v>
      </c>
      <c r="H203" s="271">
        <v>1154.6333333333332</v>
      </c>
      <c r="I203" s="271">
        <v>1182.8166666666666</v>
      </c>
      <c r="J203" s="271">
        <v>1227.6333333333332</v>
      </c>
      <c r="K203" s="270">
        <v>1138</v>
      </c>
      <c r="L203" s="270">
        <v>1065</v>
      </c>
      <c r="M203" s="270">
        <v>5.0669300000000002</v>
      </c>
      <c r="N203" s="1"/>
      <c r="O203" s="1"/>
    </row>
    <row r="204" spans="1:15" ht="12.75" customHeight="1">
      <c r="A204" s="30">
        <v>194</v>
      </c>
      <c r="B204" s="280" t="s">
        <v>112</v>
      </c>
      <c r="C204" s="270">
        <v>1346.1</v>
      </c>
      <c r="D204" s="271">
        <v>1346.9666666666665</v>
      </c>
      <c r="E204" s="271">
        <v>1329.4333333333329</v>
      </c>
      <c r="F204" s="271">
        <v>1312.7666666666664</v>
      </c>
      <c r="G204" s="271">
        <v>1295.2333333333329</v>
      </c>
      <c r="H204" s="271">
        <v>1363.633333333333</v>
      </c>
      <c r="I204" s="271">
        <v>1381.1666666666663</v>
      </c>
      <c r="J204" s="271">
        <v>1397.833333333333</v>
      </c>
      <c r="K204" s="270">
        <v>1364.5</v>
      </c>
      <c r="L204" s="270">
        <v>1330.3</v>
      </c>
      <c r="M204" s="270">
        <v>3.2164199999999998</v>
      </c>
      <c r="N204" s="1"/>
      <c r="O204" s="1"/>
    </row>
    <row r="205" spans="1:15" ht="12.75" customHeight="1">
      <c r="A205" s="30">
        <v>195</v>
      </c>
      <c r="B205" s="280" t="s">
        <v>378</v>
      </c>
      <c r="C205" s="270">
        <v>104.35</v>
      </c>
      <c r="D205" s="271">
        <v>104.68333333333334</v>
      </c>
      <c r="E205" s="271">
        <v>103.46666666666667</v>
      </c>
      <c r="F205" s="271">
        <v>102.58333333333333</v>
      </c>
      <c r="G205" s="271">
        <v>101.36666666666666</v>
      </c>
      <c r="H205" s="271">
        <v>105.56666666666668</v>
      </c>
      <c r="I205" s="271">
        <v>106.78333333333335</v>
      </c>
      <c r="J205" s="271">
        <v>107.66666666666669</v>
      </c>
      <c r="K205" s="270">
        <v>105.9</v>
      </c>
      <c r="L205" s="270">
        <v>103.8</v>
      </c>
      <c r="M205" s="270">
        <v>10.45589</v>
      </c>
      <c r="N205" s="1"/>
      <c r="O205" s="1"/>
    </row>
    <row r="206" spans="1:15" ht="12.75" customHeight="1">
      <c r="A206" s="30">
        <v>196</v>
      </c>
      <c r="B206" s="280" t="s">
        <v>118</v>
      </c>
      <c r="C206" s="270">
        <v>2838.45</v>
      </c>
      <c r="D206" s="271">
        <v>2849.7999999999997</v>
      </c>
      <c r="E206" s="271">
        <v>2821.3499999999995</v>
      </c>
      <c r="F206" s="271">
        <v>2804.2499999999995</v>
      </c>
      <c r="G206" s="271">
        <v>2775.7999999999993</v>
      </c>
      <c r="H206" s="271">
        <v>2866.8999999999996</v>
      </c>
      <c r="I206" s="271">
        <v>2895.3499999999995</v>
      </c>
      <c r="J206" s="271">
        <v>2912.45</v>
      </c>
      <c r="K206" s="270">
        <v>2878.25</v>
      </c>
      <c r="L206" s="270">
        <v>2832.7</v>
      </c>
      <c r="M206" s="270">
        <v>5.2267200000000003</v>
      </c>
      <c r="N206" s="1"/>
      <c r="O206" s="1"/>
    </row>
    <row r="207" spans="1:15" ht="12.75" customHeight="1">
      <c r="A207" s="30">
        <v>197</v>
      </c>
      <c r="B207" s="280" t="s">
        <v>786</v>
      </c>
      <c r="C207" s="270">
        <v>340.7</v>
      </c>
      <c r="D207" s="271">
        <v>342.7833333333333</v>
      </c>
      <c r="E207" s="271">
        <v>337.91666666666663</v>
      </c>
      <c r="F207" s="271">
        <v>335.13333333333333</v>
      </c>
      <c r="G207" s="271">
        <v>330.26666666666665</v>
      </c>
      <c r="H207" s="271">
        <v>345.56666666666661</v>
      </c>
      <c r="I207" s="271">
        <v>350.43333333333328</v>
      </c>
      <c r="J207" s="271">
        <v>353.21666666666658</v>
      </c>
      <c r="K207" s="270">
        <v>347.65</v>
      </c>
      <c r="L207" s="270">
        <v>340</v>
      </c>
      <c r="M207" s="270">
        <v>2.6682199999999998</v>
      </c>
      <c r="N207" s="1"/>
      <c r="O207" s="1"/>
    </row>
    <row r="208" spans="1:15" ht="12.75" customHeight="1">
      <c r="A208" s="30">
        <v>198</v>
      </c>
      <c r="B208" s="280" t="s">
        <v>120</v>
      </c>
      <c r="C208" s="270">
        <v>426</v>
      </c>
      <c r="D208" s="271">
        <v>426.63333333333338</v>
      </c>
      <c r="E208" s="271">
        <v>422.61666666666679</v>
      </c>
      <c r="F208" s="271">
        <v>419.23333333333341</v>
      </c>
      <c r="G208" s="271">
        <v>415.21666666666681</v>
      </c>
      <c r="H208" s="271">
        <v>430.01666666666677</v>
      </c>
      <c r="I208" s="271">
        <v>434.0333333333333</v>
      </c>
      <c r="J208" s="271">
        <v>437.41666666666674</v>
      </c>
      <c r="K208" s="270">
        <v>430.65</v>
      </c>
      <c r="L208" s="270">
        <v>423.25</v>
      </c>
      <c r="M208" s="270">
        <v>80.004360000000005</v>
      </c>
      <c r="N208" s="1"/>
      <c r="O208" s="1"/>
    </row>
    <row r="209" spans="1:15" ht="12.75" customHeight="1">
      <c r="A209" s="30">
        <v>199</v>
      </c>
      <c r="B209" s="280" t="s">
        <v>796</v>
      </c>
      <c r="C209" s="270">
        <v>1415.85</v>
      </c>
      <c r="D209" s="271">
        <v>1420.25</v>
      </c>
      <c r="E209" s="271">
        <v>1405.9</v>
      </c>
      <c r="F209" s="271">
        <v>1395.95</v>
      </c>
      <c r="G209" s="271">
        <v>1381.6000000000001</v>
      </c>
      <c r="H209" s="271">
        <v>1430.2</v>
      </c>
      <c r="I209" s="271">
        <v>1444.55</v>
      </c>
      <c r="J209" s="271">
        <v>1454.5</v>
      </c>
      <c r="K209" s="270">
        <v>1434.6</v>
      </c>
      <c r="L209" s="270">
        <v>1410.3</v>
      </c>
      <c r="M209" s="270">
        <v>0.44445000000000001</v>
      </c>
      <c r="N209" s="1"/>
      <c r="O209" s="1"/>
    </row>
    <row r="210" spans="1:15" ht="12.75" customHeight="1">
      <c r="A210" s="30">
        <v>200</v>
      </c>
      <c r="B210" s="280" t="s">
        <v>260</v>
      </c>
      <c r="C210" s="270">
        <v>2433.85</v>
      </c>
      <c r="D210" s="271">
        <v>2442.2833333333333</v>
      </c>
      <c r="E210" s="271">
        <v>2416.5666666666666</v>
      </c>
      <c r="F210" s="271">
        <v>2399.2833333333333</v>
      </c>
      <c r="G210" s="271">
        <v>2373.5666666666666</v>
      </c>
      <c r="H210" s="271">
        <v>2459.5666666666666</v>
      </c>
      <c r="I210" s="271">
        <v>2485.2833333333328</v>
      </c>
      <c r="J210" s="271">
        <v>2502.5666666666666</v>
      </c>
      <c r="K210" s="270">
        <v>2468</v>
      </c>
      <c r="L210" s="270">
        <v>2425</v>
      </c>
      <c r="M210" s="270">
        <v>11.84558</v>
      </c>
      <c r="N210" s="1"/>
      <c r="O210" s="1"/>
    </row>
    <row r="211" spans="1:15" ht="12.75" customHeight="1">
      <c r="A211" s="30">
        <v>201</v>
      </c>
      <c r="B211" s="280" t="s">
        <v>379</v>
      </c>
      <c r="C211" s="270">
        <v>119.3</v>
      </c>
      <c r="D211" s="271">
        <v>119.64999999999999</v>
      </c>
      <c r="E211" s="271">
        <v>117.59999999999998</v>
      </c>
      <c r="F211" s="271">
        <v>115.89999999999999</v>
      </c>
      <c r="G211" s="271">
        <v>113.84999999999998</v>
      </c>
      <c r="H211" s="271">
        <v>121.34999999999998</v>
      </c>
      <c r="I211" s="271">
        <v>123.39999999999999</v>
      </c>
      <c r="J211" s="271">
        <v>125.09999999999998</v>
      </c>
      <c r="K211" s="270">
        <v>121.7</v>
      </c>
      <c r="L211" s="270">
        <v>117.95</v>
      </c>
      <c r="M211" s="270">
        <v>44.726399999999998</v>
      </c>
      <c r="N211" s="1"/>
      <c r="O211" s="1"/>
    </row>
    <row r="212" spans="1:15" ht="12.75" customHeight="1">
      <c r="A212" s="30">
        <v>202</v>
      </c>
      <c r="B212" s="280" t="s">
        <v>121</v>
      </c>
      <c r="C212" s="270">
        <v>245.85</v>
      </c>
      <c r="D212" s="271">
        <v>247.88333333333333</v>
      </c>
      <c r="E212" s="271">
        <v>243.16666666666666</v>
      </c>
      <c r="F212" s="271">
        <v>240.48333333333332</v>
      </c>
      <c r="G212" s="271">
        <v>235.76666666666665</v>
      </c>
      <c r="H212" s="271">
        <v>250.56666666666666</v>
      </c>
      <c r="I212" s="271">
        <v>255.28333333333336</v>
      </c>
      <c r="J212" s="271">
        <v>257.9666666666667</v>
      </c>
      <c r="K212" s="270">
        <v>252.6</v>
      </c>
      <c r="L212" s="270">
        <v>245.2</v>
      </c>
      <c r="M212" s="270">
        <v>14.870039999999999</v>
      </c>
      <c r="N212" s="1"/>
      <c r="O212" s="1"/>
    </row>
    <row r="213" spans="1:15" ht="12.75" customHeight="1">
      <c r="A213" s="30">
        <v>203</v>
      </c>
      <c r="B213" s="280" t="s">
        <v>122</v>
      </c>
      <c r="C213" s="270">
        <v>2588.6999999999998</v>
      </c>
      <c r="D213" s="271">
        <v>2606.3833333333332</v>
      </c>
      <c r="E213" s="271">
        <v>2565.7666666666664</v>
      </c>
      <c r="F213" s="271">
        <v>2542.833333333333</v>
      </c>
      <c r="G213" s="271">
        <v>2502.2166666666662</v>
      </c>
      <c r="H213" s="271">
        <v>2629.3166666666666</v>
      </c>
      <c r="I213" s="271">
        <v>2669.9333333333334</v>
      </c>
      <c r="J213" s="271">
        <v>2692.8666666666668</v>
      </c>
      <c r="K213" s="270">
        <v>2647</v>
      </c>
      <c r="L213" s="270">
        <v>2583.4499999999998</v>
      </c>
      <c r="M213" s="270">
        <v>17.854430000000001</v>
      </c>
      <c r="N213" s="1"/>
      <c r="O213" s="1"/>
    </row>
    <row r="214" spans="1:15" ht="12.75" customHeight="1">
      <c r="A214" s="30">
        <v>204</v>
      </c>
      <c r="B214" s="280" t="s">
        <v>261</v>
      </c>
      <c r="C214" s="270">
        <v>289.55</v>
      </c>
      <c r="D214" s="271">
        <v>289.91666666666669</v>
      </c>
      <c r="E214" s="271">
        <v>287.83333333333337</v>
      </c>
      <c r="F214" s="271">
        <v>286.11666666666667</v>
      </c>
      <c r="G214" s="271">
        <v>284.03333333333336</v>
      </c>
      <c r="H214" s="271">
        <v>291.63333333333338</v>
      </c>
      <c r="I214" s="271">
        <v>293.71666666666675</v>
      </c>
      <c r="J214" s="271">
        <v>295.43333333333339</v>
      </c>
      <c r="K214" s="270">
        <v>292</v>
      </c>
      <c r="L214" s="270">
        <v>288.2</v>
      </c>
      <c r="M214" s="270">
        <v>5.2701200000000004</v>
      </c>
      <c r="N214" s="1"/>
      <c r="O214" s="1"/>
    </row>
    <row r="215" spans="1:15" ht="12.75" customHeight="1">
      <c r="A215" s="30">
        <v>205</v>
      </c>
      <c r="B215" s="280" t="s">
        <v>289</v>
      </c>
      <c r="C215" s="270">
        <v>3707.65</v>
      </c>
      <c r="D215" s="271">
        <v>3734.7666666666664</v>
      </c>
      <c r="E215" s="271">
        <v>3658.4333333333329</v>
      </c>
      <c r="F215" s="271">
        <v>3609.2166666666667</v>
      </c>
      <c r="G215" s="271">
        <v>3532.8833333333332</v>
      </c>
      <c r="H215" s="271">
        <v>3783.9833333333327</v>
      </c>
      <c r="I215" s="271">
        <v>3860.3166666666666</v>
      </c>
      <c r="J215" s="271">
        <v>3909.5333333333324</v>
      </c>
      <c r="K215" s="270">
        <v>3811.1</v>
      </c>
      <c r="L215" s="270">
        <v>3685.55</v>
      </c>
      <c r="M215" s="270">
        <v>0.37855</v>
      </c>
      <c r="N215" s="1"/>
      <c r="O215" s="1"/>
    </row>
    <row r="216" spans="1:15" ht="12.75" customHeight="1">
      <c r="A216" s="30">
        <v>206</v>
      </c>
      <c r="B216" s="280" t="s">
        <v>797</v>
      </c>
      <c r="C216" s="270">
        <v>873.85</v>
      </c>
      <c r="D216" s="271">
        <v>885.36666666666667</v>
      </c>
      <c r="E216" s="271">
        <v>849.73333333333335</v>
      </c>
      <c r="F216" s="271">
        <v>825.61666666666667</v>
      </c>
      <c r="G216" s="271">
        <v>789.98333333333335</v>
      </c>
      <c r="H216" s="271">
        <v>909.48333333333335</v>
      </c>
      <c r="I216" s="271">
        <v>945.11666666666679</v>
      </c>
      <c r="J216" s="271">
        <v>969.23333333333335</v>
      </c>
      <c r="K216" s="270">
        <v>921</v>
      </c>
      <c r="L216" s="270">
        <v>861.25</v>
      </c>
      <c r="M216" s="270">
        <v>2.0259200000000002</v>
      </c>
      <c r="N216" s="1"/>
      <c r="O216" s="1"/>
    </row>
    <row r="217" spans="1:15" ht="12.75" customHeight="1">
      <c r="A217" s="30">
        <v>207</v>
      </c>
      <c r="B217" s="280" t="s">
        <v>380</v>
      </c>
      <c r="C217" s="270">
        <v>41679.800000000003</v>
      </c>
      <c r="D217" s="271">
        <v>41585.916666666664</v>
      </c>
      <c r="E217" s="271">
        <v>41243.883333333331</v>
      </c>
      <c r="F217" s="271">
        <v>40807.966666666667</v>
      </c>
      <c r="G217" s="271">
        <v>40465.933333333334</v>
      </c>
      <c r="H217" s="271">
        <v>42021.833333333328</v>
      </c>
      <c r="I217" s="271">
        <v>42363.866666666669</v>
      </c>
      <c r="J217" s="271">
        <v>42799.783333333326</v>
      </c>
      <c r="K217" s="270">
        <v>41927.949999999997</v>
      </c>
      <c r="L217" s="270">
        <v>41150</v>
      </c>
      <c r="M217" s="270">
        <v>2.3140000000000001E-2</v>
      </c>
      <c r="N217" s="1"/>
      <c r="O217" s="1"/>
    </row>
    <row r="218" spans="1:15" ht="12.75" customHeight="1">
      <c r="A218" s="30">
        <v>208</v>
      </c>
      <c r="B218" s="280" t="s">
        <v>381</v>
      </c>
      <c r="C218" s="270">
        <v>42.5</v>
      </c>
      <c r="D218" s="271">
        <v>42.516666666666666</v>
      </c>
      <c r="E218" s="271">
        <v>42.233333333333334</v>
      </c>
      <c r="F218" s="271">
        <v>41.966666666666669</v>
      </c>
      <c r="G218" s="271">
        <v>41.683333333333337</v>
      </c>
      <c r="H218" s="271">
        <v>42.783333333333331</v>
      </c>
      <c r="I218" s="271">
        <v>43.066666666666663</v>
      </c>
      <c r="J218" s="271">
        <v>43.333333333333329</v>
      </c>
      <c r="K218" s="270">
        <v>42.8</v>
      </c>
      <c r="L218" s="270">
        <v>42.25</v>
      </c>
      <c r="M218" s="270">
        <v>16.540030000000002</v>
      </c>
      <c r="N218" s="1"/>
      <c r="O218" s="1"/>
    </row>
    <row r="219" spans="1:15" ht="12.75" customHeight="1">
      <c r="A219" s="30">
        <v>209</v>
      </c>
      <c r="B219" s="280" t="s">
        <v>114</v>
      </c>
      <c r="C219" s="270">
        <v>2431.5</v>
      </c>
      <c r="D219" s="271">
        <v>2441.9500000000003</v>
      </c>
      <c r="E219" s="271">
        <v>2415.4500000000007</v>
      </c>
      <c r="F219" s="271">
        <v>2399.4000000000005</v>
      </c>
      <c r="G219" s="271">
        <v>2372.900000000001</v>
      </c>
      <c r="H219" s="271">
        <v>2458.0000000000005</v>
      </c>
      <c r="I219" s="271">
        <v>2484.4999999999995</v>
      </c>
      <c r="J219" s="271">
        <v>2500.5500000000002</v>
      </c>
      <c r="K219" s="270">
        <v>2468.4499999999998</v>
      </c>
      <c r="L219" s="270">
        <v>2425.9</v>
      </c>
      <c r="M219" s="270">
        <v>32.437750000000001</v>
      </c>
      <c r="N219" s="1"/>
      <c r="O219" s="1"/>
    </row>
    <row r="220" spans="1:15" ht="12.75" customHeight="1">
      <c r="A220" s="30">
        <v>210</v>
      </c>
      <c r="B220" s="280" t="s">
        <v>124</v>
      </c>
      <c r="C220" s="270">
        <v>901.25</v>
      </c>
      <c r="D220" s="271">
        <v>903.63333333333333</v>
      </c>
      <c r="E220" s="271">
        <v>895.31666666666661</v>
      </c>
      <c r="F220" s="271">
        <v>889.38333333333333</v>
      </c>
      <c r="G220" s="271">
        <v>881.06666666666661</v>
      </c>
      <c r="H220" s="271">
        <v>909.56666666666661</v>
      </c>
      <c r="I220" s="271">
        <v>917.88333333333344</v>
      </c>
      <c r="J220" s="271">
        <v>923.81666666666661</v>
      </c>
      <c r="K220" s="270">
        <v>911.95</v>
      </c>
      <c r="L220" s="270">
        <v>897.7</v>
      </c>
      <c r="M220" s="270">
        <v>99.362300000000005</v>
      </c>
      <c r="N220" s="1"/>
      <c r="O220" s="1"/>
    </row>
    <row r="221" spans="1:15" ht="12.75" customHeight="1">
      <c r="A221" s="30">
        <v>211</v>
      </c>
      <c r="B221" s="280" t="s">
        <v>125</v>
      </c>
      <c r="C221" s="270">
        <v>1221.3</v>
      </c>
      <c r="D221" s="271">
        <v>1228.2166666666665</v>
      </c>
      <c r="E221" s="271">
        <v>1203.0333333333328</v>
      </c>
      <c r="F221" s="271">
        <v>1184.7666666666664</v>
      </c>
      <c r="G221" s="271">
        <v>1159.5833333333328</v>
      </c>
      <c r="H221" s="271">
        <v>1246.4833333333329</v>
      </c>
      <c r="I221" s="271">
        <v>1271.6666666666667</v>
      </c>
      <c r="J221" s="271">
        <v>1289.9333333333329</v>
      </c>
      <c r="K221" s="270">
        <v>1253.4000000000001</v>
      </c>
      <c r="L221" s="270">
        <v>1209.95</v>
      </c>
      <c r="M221" s="270">
        <v>12.622730000000001</v>
      </c>
      <c r="N221" s="1"/>
      <c r="O221" s="1"/>
    </row>
    <row r="222" spans="1:15" ht="12.75" customHeight="1">
      <c r="A222" s="30">
        <v>212</v>
      </c>
      <c r="B222" s="280" t="s">
        <v>126</v>
      </c>
      <c r="C222" s="270">
        <v>585.04999999999995</v>
      </c>
      <c r="D222" s="271">
        <v>588.6</v>
      </c>
      <c r="E222" s="271">
        <v>580.35</v>
      </c>
      <c r="F222" s="271">
        <v>575.65</v>
      </c>
      <c r="G222" s="271">
        <v>567.4</v>
      </c>
      <c r="H222" s="271">
        <v>593.30000000000007</v>
      </c>
      <c r="I222" s="271">
        <v>601.55000000000007</v>
      </c>
      <c r="J222" s="271">
        <v>606.25000000000011</v>
      </c>
      <c r="K222" s="270">
        <v>596.85</v>
      </c>
      <c r="L222" s="270">
        <v>583.9</v>
      </c>
      <c r="M222" s="270">
        <v>4.3266600000000004</v>
      </c>
      <c r="N222" s="1"/>
      <c r="O222" s="1"/>
    </row>
    <row r="223" spans="1:15" ht="12.75" customHeight="1">
      <c r="A223" s="30">
        <v>213</v>
      </c>
      <c r="B223" s="280" t="s">
        <v>262</v>
      </c>
      <c r="C223" s="270">
        <v>519.1</v>
      </c>
      <c r="D223" s="271">
        <v>520.29999999999995</v>
      </c>
      <c r="E223" s="271">
        <v>512.59999999999991</v>
      </c>
      <c r="F223" s="271">
        <v>506.09999999999991</v>
      </c>
      <c r="G223" s="271">
        <v>498.39999999999986</v>
      </c>
      <c r="H223" s="271">
        <v>526.79999999999995</v>
      </c>
      <c r="I223" s="271">
        <v>534.5</v>
      </c>
      <c r="J223" s="271">
        <v>541</v>
      </c>
      <c r="K223" s="270">
        <v>528</v>
      </c>
      <c r="L223" s="270">
        <v>513.79999999999995</v>
      </c>
      <c r="M223" s="270">
        <v>4.4669499999999998</v>
      </c>
      <c r="N223" s="1"/>
      <c r="O223" s="1"/>
    </row>
    <row r="224" spans="1:15" ht="12.75" customHeight="1">
      <c r="A224" s="30">
        <v>214</v>
      </c>
      <c r="B224" s="280" t="s">
        <v>383</v>
      </c>
      <c r="C224" s="270">
        <v>43.7</v>
      </c>
      <c r="D224" s="271">
        <v>43.949999999999996</v>
      </c>
      <c r="E224" s="271">
        <v>43.149999999999991</v>
      </c>
      <c r="F224" s="271">
        <v>42.599999999999994</v>
      </c>
      <c r="G224" s="271">
        <v>41.79999999999999</v>
      </c>
      <c r="H224" s="271">
        <v>44.499999999999993</v>
      </c>
      <c r="I224" s="271">
        <v>45.29999999999999</v>
      </c>
      <c r="J224" s="271">
        <v>45.849999999999994</v>
      </c>
      <c r="K224" s="270">
        <v>44.75</v>
      </c>
      <c r="L224" s="270">
        <v>43.4</v>
      </c>
      <c r="M224" s="270">
        <v>75.686319999999995</v>
      </c>
      <c r="N224" s="1"/>
      <c r="O224" s="1"/>
    </row>
    <row r="225" spans="1:15" ht="12.75" customHeight="1">
      <c r="A225" s="30">
        <v>215</v>
      </c>
      <c r="B225" s="280" t="s">
        <v>128</v>
      </c>
      <c r="C225" s="270">
        <v>50.45</v>
      </c>
      <c r="D225" s="271">
        <v>50.783333333333331</v>
      </c>
      <c r="E225" s="271">
        <v>49.816666666666663</v>
      </c>
      <c r="F225" s="271">
        <v>49.18333333333333</v>
      </c>
      <c r="G225" s="271">
        <v>48.216666666666661</v>
      </c>
      <c r="H225" s="271">
        <v>51.416666666666664</v>
      </c>
      <c r="I225" s="271">
        <v>52.383333333333333</v>
      </c>
      <c r="J225" s="271">
        <v>53.016666666666666</v>
      </c>
      <c r="K225" s="270">
        <v>51.75</v>
      </c>
      <c r="L225" s="270">
        <v>50.15</v>
      </c>
      <c r="M225" s="270">
        <v>262.19332000000003</v>
      </c>
      <c r="N225" s="1"/>
      <c r="O225" s="1"/>
    </row>
    <row r="226" spans="1:15" ht="12.75" customHeight="1">
      <c r="A226" s="30">
        <v>216</v>
      </c>
      <c r="B226" s="280" t="s">
        <v>384</v>
      </c>
      <c r="C226" s="270">
        <v>68.7</v>
      </c>
      <c r="D226" s="271">
        <v>69.2</v>
      </c>
      <c r="E226" s="271">
        <v>67.900000000000006</v>
      </c>
      <c r="F226" s="271">
        <v>67.100000000000009</v>
      </c>
      <c r="G226" s="271">
        <v>65.800000000000011</v>
      </c>
      <c r="H226" s="271">
        <v>70</v>
      </c>
      <c r="I226" s="271">
        <v>71.299999999999983</v>
      </c>
      <c r="J226" s="271">
        <v>72.099999999999994</v>
      </c>
      <c r="K226" s="270">
        <v>70.5</v>
      </c>
      <c r="L226" s="270">
        <v>68.400000000000006</v>
      </c>
      <c r="M226" s="270">
        <v>45.513039999999997</v>
      </c>
      <c r="N226" s="1"/>
      <c r="O226" s="1"/>
    </row>
    <row r="227" spans="1:15" ht="12.75" customHeight="1">
      <c r="A227" s="30">
        <v>217</v>
      </c>
      <c r="B227" s="280" t="s">
        <v>385</v>
      </c>
      <c r="C227" s="270">
        <v>1041.8499999999999</v>
      </c>
      <c r="D227" s="271">
        <v>1044.6333333333332</v>
      </c>
      <c r="E227" s="271">
        <v>1028.2666666666664</v>
      </c>
      <c r="F227" s="271">
        <v>1014.6833333333332</v>
      </c>
      <c r="G227" s="271">
        <v>998.31666666666638</v>
      </c>
      <c r="H227" s="271">
        <v>1058.2166666666665</v>
      </c>
      <c r="I227" s="271">
        <v>1074.5833333333333</v>
      </c>
      <c r="J227" s="271">
        <v>1088.1666666666665</v>
      </c>
      <c r="K227" s="270">
        <v>1061</v>
      </c>
      <c r="L227" s="270">
        <v>1031.05</v>
      </c>
      <c r="M227" s="270">
        <v>0.12143</v>
      </c>
      <c r="N227" s="1"/>
      <c r="O227" s="1"/>
    </row>
    <row r="228" spans="1:15" ht="12.75" customHeight="1">
      <c r="A228" s="30">
        <v>218</v>
      </c>
      <c r="B228" s="280" t="s">
        <v>386</v>
      </c>
      <c r="C228" s="270">
        <v>335.85</v>
      </c>
      <c r="D228" s="271">
        <v>337.23333333333335</v>
      </c>
      <c r="E228" s="271">
        <v>331.9666666666667</v>
      </c>
      <c r="F228" s="271">
        <v>328.08333333333337</v>
      </c>
      <c r="G228" s="271">
        <v>322.81666666666672</v>
      </c>
      <c r="H228" s="271">
        <v>341.11666666666667</v>
      </c>
      <c r="I228" s="271">
        <v>346.38333333333333</v>
      </c>
      <c r="J228" s="271">
        <v>350.26666666666665</v>
      </c>
      <c r="K228" s="270">
        <v>342.5</v>
      </c>
      <c r="L228" s="270">
        <v>333.35</v>
      </c>
      <c r="M228" s="270">
        <v>7.1185200000000002</v>
      </c>
      <c r="N228" s="1"/>
      <c r="O228" s="1"/>
    </row>
    <row r="229" spans="1:15" ht="12.75" customHeight="1">
      <c r="A229" s="30">
        <v>219</v>
      </c>
      <c r="B229" s="280" t="s">
        <v>387</v>
      </c>
      <c r="C229" s="270">
        <v>1749.2</v>
      </c>
      <c r="D229" s="271">
        <v>1767.8333333333333</v>
      </c>
      <c r="E229" s="271">
        <v>1722.6666666666665</v>
      </c>
      <c r="F229" s="271">
        <v>1696.1333333333332</v>
      </c>
      <c r="G229" s="271">
        <v>1650.9666666666665</v>
      </c>
      <c r="H229" s="271">
        <v>1794.3666666666666</v>
      </c>
      <c r="I229" s="271">
        <v>1839.5333333333331</v>
      </c>
      <c r="J229" s="271">
        <v>1866.0666666666666</v>
      </c>
      <c r="K229" s="270">
        <v>1813</v>
      </c>
      <c r="L229" s="270">
        <v>1741.3</v>
      </c>
      <c r="M229" s="270">
        <v>0.21997</v>
      </c>
      <c r="N229" s="1"/>
      <c r="O229" s="1"/>
    </row>
    <row r="230" spans="1:15" ht="12.75" customHeight="1">
      <c r="A230" s="30">
        <v>220</v>
      </c>
      <c r="B230" s="280" t="s">
        <v>388</v>
      </c>
      <c r="C230" s="270">
        <v>238.1</v>
      </c>
      <c r="D230" s="271">
        <v>237.83333333333334</v>
      </c>
      <c r="E230" s="271">
        <v>234.66666666666669</v>
      </c>
      <c r="F230" s="271">
        <v>231.23333333333335</v>
      </c>
      <c r="G230" s="271">
        <v>228.06666666666669</v>
      </c>
      <c r="H230" s="271">
        <v>241.26666666666668</v>
      </c>
      <c r="I230" s="271">
        <v>244.43333333333337</v>
      </c>
      <c r="J230" s="271">
        <v>247.86666666666667</v>
      </c>
      <c r="K230" s="270">
        <v>241</v>
      </c>
      <c r="L230" s="270">
        <v>234.4</v>
      </c>
      <c r="M230" s="270">
        <v>8.3438499999999998</v>
      </c>
      <c r="N230" s="1"/>
      <c r="O230" s="1"/>
    </row>
    <row r="231" spans="1:15" ht="12.75" customHeight="1">
      <c r="A231" s="30">
        <v>221</v>
      </c>
      <c r="B231" s="280" t="s">
        <v>389</v>
      </c>
      <c r="C231" s="270">
        <v>41.75</v>
      </c>
      <c r="D231" s="271">
        <v>41.81666666666667</v>
      </c>
      <c r="E231" s="271">
        <v>41.433333333333337</v>
      </c>
      <c r="F231" s="271">
        <v>41.116666666666667</v>
      </c>
      <c r="G231" s="271">
        <v>40.733333333333334</v>
      </c>
      <c r="H231" s="271">
        <v>42.13333333333334</v>
      </c>
      <c r="I231" s="271">
        <v>42.51666666666668</v>
      </c>
      <c r="J231" s="271">
        <v>42.833333333333343</v>
      </c>
      <c r="K231" s="270">
        <v>42.2</v>
      </c>
      <c r="L231" s="270">
        <v>41.5</v>
      </c>
      <c r="M231" s="270">
        <v>11.99831</v>
      </c>
      <c r="N231" s="1"/>
      <c r="O231" s="1"/>
    </row>
    <row r="232" spans="1:15" ht="12.75" customHeight="1">
      <c r="A232" s="30">
        <v>222</v>
      </c>
      <c r="B232" s="280" t="s">
        <v>137</v>
      </c>
      <c r="C232" s="270">
        <v>330.5</v>
      </c>
      <c r="D232" s="271">
        <v>331.26666666666665</v>
      </c>
      <c r="E232" s="271">
        <v>329.23333333333329</v>
      </c>
      <c r="F232" s="271">
        <v>327.96666666666664</v>
      </c>
      <c r="G232" s="271">
        <v>325.93333333333328</v>
      </c>
      <c r="H232" s="271">
        <v>332.5333333333333</v>
      </c>
      <c r="I232" s="271">
        <v>334.56666666666661</v>
      </c>
      <c r="J232" s="271">
        <v>335.83333333333331</v>
      </c>
      <c r="K232" s="270">
        <v>333.3</v>
      </c>
      <c r="L232" s="270">
        <v>330</v>
      </c>
      <c r="M232" s="270">
        <v>94.080979999999997</v>
      </c>
      <c r="N232" s="1"/>
      <c r="O232" s="1"/>
    </row>
    <row r="233" spans="1:15" ht="12.75" customHeight="1">
      <c r="A233" s="30">
        <v>223</v>
      </c>
      <c r="B233" s="280" t="s">
        <v>390</v>
      </c>
      <c r="C233" s="270">
        <v>113.55</v>
      </c>
      <c r="D233" s="271">
        <v>113.96666666666665</v>
      </c>
      <c r="E233" s="271">
        <v>112.58333333333331</v>
      </c>
      <c r="F233" s="271">
        <v>111.61666666666666</v>
      </c>
      <c r="G233" s="271">
        <v>110.23333333333332</v>
      </c>
      <c r="H233" s="271">
        <v>114.93333333333331</v>
      </c>
      <c r="I233" s="271">
        <v>116.31666666666666</v>
      </c>
      <c r="J233" s="271">
        <v>117.2833333333333</v>
      </c>
      <c r="K233" s="270">
        <v>115.35</v>
      </c>
      <c r="L233" s="270">
        <v>113</v>
      </c>
      <c r="M233" s="270">
        <v>2.1867899999999998</v>
      </c>
      <c r="N233" s="1"/>
      <c r="O233" s="1"/>
    </row>
    <row r="234" spans="1:15" ht="12.75" customHeight="1">
      <c r="A234" s="30">
        <v>224</v>
      </c>
      <c r="B234" s="280" t="s">
        <v>391</v>
      </c>
      <c r="C234" s="270">
        <v>233.95</v>
      </c>
      <c r="D234" s="271">
        <v>236.56666666666669</v>
      </c>
      <c r="E234" s="271">
        <v>230.88333333333338</v>
      </c>
      <c r="F234" s="271">
        <v>227.81666666666669</v>
      </c>
      <c r="G234" s="271">
        <v>222.13333333333338</v>
      </c>
      <c r="H234" s="271">
        <v>239.63333333333338</v>
      </c>
      <c r="I234" s="271">
        <v>245.31666666666672</v>
      </c>
      <c r="J234" s="271">
        <v>248.38333333333338</v>
      </c>
      <c r="K234" s="270">
        <v>242.25</v>
      </c>
      <c r="L234" s="270">
        <v>233.5</v>
      </c>
      <c r="M234" s="270">
        <v>42.683059999999998</v>
      </c>
      <c r="N234" s="1"/>
      <c r="O234" s="1"/>
    </row>
    <row r="235" spans="1:15" ht="12.75" customHeight="1">
      <c r="A235" s="30">
        <v>225</v>
      </c>
      <c r="B235" s="280" t="s">
        <v>123</v>
      </c>
      <c r="C235" s="270">
        <v>139.44999999999999</v>
      </c>
      <c r="D235" s="271">
        <v>139.65</v>
      </c>
      <c r="E235" s="271">
        <v>135.60000000000002</v>
      </c>
      <c r="F235" s="271">
        <v>131.75000000000003</v>
      </c>
      <c r="G235" s="271">
        <v>127.70000000000005</v>
      </c>
      <c r="H235" s="271">
        <v>143.5</v>
      </c>
      <c r="I235" s="271">
        <v>147.55000000000001</v>
      </c>
      <c r="J235" s="271">
        <v>151.39999999999998</v>
      </c>
      <c r="K235" s="270">
        <v>143.69999999999999</v>
      </c>
      <c r="L235" s="270">
        <v>135.80000000000001</v>
      </c>
      <c r="M235" s="270">
        <v>261.41152</v>
      </c>
      <c r="N235" s="1"/>
      <c r="O235" s="1"/>
    </row>
    <row r="236" spans="1:15" ht="12.75" customHeight="1">
      <c r="A236" s="30">
        <v>226</v>
      </c>
      <c r="B236" s="280" t="s">
        <v>392</v>
      </c>
      <c r="C236" s="270">
        <v>86.55</v>
      </c>
      <c r="D236" s="271">
        <v>87.8</v>
      </c>
      <c r="E236" s="271">
        <v>84.75</v>
      </c>
      <c r="F236" s="271">
        <v>82.95</v>
      </c>
      <c r="G236" s="271">
        <v>79.900000000000006</v>
      </c>
      <c r="H236" s="271">
        <v>89.6</v>
      </c>
      <c r="I236" s="271">
        <v>92.649999999999977</v>
      </c>
      <c r="J236" s="271">
        <v>94.449999999999989</v>
      </c>
      <c r="K236" s="270">
        <v>90.85</v>
      </c>
      <c r="L236" s="270">
        <v>86</v>
      </c>
      <c r="M236" s="270">
        <v>160.16369</v>
      </c>
      <c r="N236" s="1"/>
      <c r="O236" s="1"/>
    </row>
    <row r="237" spans="1:15" ht="12.75" customHeight="1">
      <c r="A237" s="30">
        <v>227</v>
      </c>
      <c r="B237" s="280" t="s">
        <v>263</v>
      </c>
      <c r="C237" s="270">
        <v>4767.8</v>
      </c>
      <c r="D237" s="271">
        <v>4781.5999999999995</v>
      </c>
      <c r="E237" s="271">
        <v>4733.1999999999989</v>
      </c>
      <c r="F237" s="271">
        <v>4698.5999999999995</v>
      </c>
      <c r="G237" s="271">
        <v>4650.1999999999989</v>
      </c>
      <c r="H237" s="271">
        <v>4816.1999999999989</v>
      </c>
      <c r="I237" s="271">
        <v>4864.5999999999985</v>
      </c>
      <c r="J237" s="271">
        <v>4899.1999999999989</v>
      </c>
      <c r="K237" s="270">
        <v>4830</v>
      </c>
      <c r="L237" s="270">
        <v>4747</v>
      </c>
      <c r="M237" s="270">
        <v>0.98101000000000005</v>
      </c>
      <c r="N237" s="1"/>
      <c r="O237" s="1"/>
    </row>
    <row r="238" spans="1:15" ht="12.75" customHeight="1">
      <c r="A238" s="30">
        <v>228</v>
      </c>
      <c r="B238" s="280" t="s">
        <v>393</v>
      </c>
      <c r="C238" s="270">
        <v>203.65</v>
      </c>
      <c r="D238" s="271">
        <v>203.05000000000004</v>
      </c>
      <c r="E238" s="271">
        <v>201.15000000000009</v>
      </c>
      <c r="F238" s="271">
        <v>198.65000000000006</v>
      </c>
      <c r="G238" s="271">
        <v>196.75000000000011</v>
      </c>
      <c r="H238" s="271">
        <v>205.55000000000007</v>
      </c>
      <c r="I238" s="271">
        <v>207.45</v>
      </c>
      <c r="J238" s="271">
        <v>209.95000000000005</v>
      </c>
      <c r="K238" s="270">
        <v>204.95</v>
      </c>
      <c r="L238" s="270">
        <v>200.55</v>
      </c>
      <c r="M238" s="270">
        <v>22.955449999999999</v>
      </c>
      <c r="N238" s="1"/>
      <c r="O238" s="1"/>
    </row>
    <row r="239" spans="1:15" ht="12.75" customHeight="1">
      <c r="A239" s="30">
        <v>229</v>
      </c>
      <c r="B239" s="280" t="s">
        <v>394</v>
      </c>
      <c r="C239" s="270">
        <v>159.4</v>
      </c>
      <c r="D239" s="271">
        <v>160.15</v>
      </c>
      <c r="E239" s="271">
        <v>158.35000000000002</v>
      </c>
      <c r="F239" s="271">
        <v>157.30000000000001</v>
      </c>
      <c r="G239" s="271">
        <v>155.50000000000003</v>
      </c>
      <c r="H239" s="271">
        <v>161.20000000000002</v>
      </c>
      <c r="I239" s="271">
        <v>163.00000000000003</v>
      </c>
      <c r="J239" s="271">
        <v>164.05</v>
      </c>
      <c r="K239" s="270">
        <v>161.94999999999999</v>
      </c>
      <c r="L239" s="270">
        <v>159.1</v>
      </c>
      <c r="M239" s="270">
        <v>62.510179999999998</v>
      </c>
      <c r="N239" s="1"/>
      <c r="O239" s="1"/>
    </row>
    <row r="240" spans="1:15" ht="12.75" customHeight="1">
      <c r="A240" s="30">
        <v>230</v>
      </c>
      <c r="B240" s="280" t="s">
        <v>130</v>
      </c>
      <c r="C240" s="270">
        <v>312.5</v>
      </c>
      <c r="D240" s="271">
        <v>312.40000000000003</v>
      </c>
      <c r="E240" s="271">
        <v>309.90000000000009</v>
      </c>
      <c r="F240" s="271">
        <v>307.30000000000007</v>
      </c>
      <c r="G240" s="271">
        <v>304.80000000000013</v>
      </c>
      <c r="H240" s="271">
        <v>315.00000000000006</v>
      </c>
      <c r="I240" s="271">
        <v>317.49999999999994</v>
      </c>
      <c r="J240" s="271">
        <v>320.10000000000002</v>
      </c>
      <c r="K240" s="270">
        <v>314.89999999999998</v>
      </c>
      <c r="L240" s="270">
        <v>309.8</v>
      </c>
      <c r="M240" s="270">
        <v>38.245429999999999</v>
      </c>
      <c r="N240" s="1"/>
      <c r="O240" s="1"/>
    </row>
    <row r="241" spans="1:15" ht="12.75" customHeight="1">
      <c r="A241" s="30">
        <v>231</v>
      </c>
      <c r="B241" s="280" t="s">
        <v>135</v>
      </c>
      <c r="C241" s="270">
        <v>72.55</v>
      </c>
      <c r="D241" s="271">
        <v>72.766666666666666</v>
      </c>
      <c r="E241" s="271">
        <v>72.133333333333326</v>
      </c>
      <c r="F241" s="271">
        <v>71.716666666666654</v>
      </c>
      <c r="G241" s="271">
        <v>71.083333333333314</v>
      </c>
      <c r="H241" s="271">
        <v>73.183333333333337</v>
      </c>
      <c r="I241" s="271">
        <v>73.816666666666691</v>
      </c>
      <c r="J241" s="271">
        <v>74.233333333333348</v>
      </c>
      <c r="K241" s="270">
        <v>73.400000000000006</v>
      </c>
      <c r="L241" s="270">
        <v>72.349999999999994</v>
      </c>
      <c r="M241" s="270">
        <v>99.062989999999999</v>
      </c>
      <c r="N241" s="1"/>
      <c r="O241" s="1"/>
    </row>
    <row r="242" spans="1:15" ht="12.75" customHeight="1">
      <c r="A242" s="30">
        <v>232</v>
      </c>
      <c r="B242" s="280" t="s">
        <v>395</v>
      </c>
      <c r="C242" s="270">
        <v>18.7</v>
      </c>
      <c r="D242" s="271">
        <v>18.799999999999997</v>
      </c>
      <c r="E242" s="271">
        <v>18.449999999999996</v>
      </c>
      <c r="F242" s="271">
        <v>18.2</v>
      </c>
      <c r="G242" s="271">
        <v>17.849999999999998</v>
      </c>
      <c r="H242" s="271">
        <v>19.049999999999994</v>
      </c>
      <c r="I242" s="271">
        <v>19.399999999999995</v>
      </c>
      <c r="J242" s="271">
        <v>19.649999999999991</v>
      </c>
      <c r="K242" s="270">
        <v>19.149999999999999</v>
      </c>
      <c r="L242" s="270">
        <v>18.55</v>
      </c>
      <c r="M242" s="270">
        <v>57.424149999999997</v>
      </c>
      <c r="N242" s="1"/>
      <c r="O242" s="1"/>
    </row>
    <row r="243" spans="1:15" ht="12.75" customHeight="1">
      <c r="A243" s="30">
        <v>233</v>
      </c>
      <c r="B243" s="280" t="s">
        <v>136</v>
      </c>
      <c r="C243" s="270">
        <v>711.8</v>
      </c>
      <c r="D243" s="271">
        <v>714.41666666666663</v>
      </c>
      <c r="E243" s="271">
        <v>707.38333333333321</v>
      </c>
      <c r="F243" s="271">
        <v>702.96666666666658</v>
      </c>
      <c r="G243" s="271">
        <v>695.93333333333317</v>
      </c>
      <c r="H243" s="271">
        <v>718.83333333333326</v>
      </c>
      <c r="I243" s="271">
        <v>725.86666666666679</v>
      </c>
      <c r="J243" s="271">
        <v>730.2833333333333</v>
      </c>
      <c r="K243" s="270">
        <v>721.45</v>
      </c>
      <c r="L243" s="270">
        <v>710</v>
      </c>
      <c r="M243" s="270">
        <v>13.831379999999999</v>
      </c>
      <c r="N243" s="1"/>
      <c r="O243" s="1"/>
    </row>
    <row r="244" spans="1:15" ht="12.75" customHeight="1">
      <c r="A244" s="30">
        <v>234</v>
      </c>
      <c r="B244" s="280" t="s">
        <v>791</v>
      </c>
      <c r="C244" s="270">
        <v>22.85</v>
      </c>
      <c r="D244" s="271">
        <v>22.783333333333331</v>
      </c>
      <c r="E244" s="271">
        <v>22.616666666666664</v>
      </c>
      <c r="F244" s="271">
        <v>22.383333333333333</v>
      </c>
      <c r="G244" s="271">
        <v>22.216666666666665</v>
      </c>
      <c r="H244" s="271">
        <v>23.016666666666662</v>
      </c>
      <c r="I244" s="271">
        <v>23.183333333333334</v>
      </c>
      <c r="J244" s="271">
        <v>23.416666666666661</v>
      </c>
      <c r="K244" s="270">
        <v>22.95</v>
      </c>
      <c r="L244" s="270">
        <v>22.55</v>
      </c>
      <c r="M244" s="270">
        <v>75.36327</v>
      </c>
      <c r="N244" s="1"/>
      <c r="O244" s="1"/>
    </row>
    <row r="245" spans="1:15" ht="12.75" customHeight="1">
      <c r="A245" s="30">
        <v>235</v>
      </c>
      <c r="B245" s="280" t="s">
        <v>798</v>
      </c>
      <c r="C245" s="270">
        <v>1554</v>
      </c>
      <c r="D245" s="271">
        <v>1554</v>
      </c>
      <c r="E245" s="271">
        <v>1540.05</v>
      </c>
      <c r="F245" s="271">
        <v>1526.1</v>
      </c>
      <c r="G245" s="271">
        <v>1512.1499999999999</v>
      </c>
      <c r="H245" s="271">
        <v>1567.95</v>
      </c>
      <c r="I245" s="271">
        <v>1581.8999999999999</v>
      </c>
      <c r="J245" s="271">
        <v>1595.8500000000001</v>
      </c>
      <c r="K245" s="270">
        <v>1567.95</v>
      </c>
      <c r="L245" s="270">
        <v>1540.05</v>
      </c>
      <c r="M245" s="270">
        <v>0.29996</v>
      </c>
      <c r="N245" s="1"/>
      <c r="O245" s="1"/>
    </row>
    <row r="246" spans="1:15" ht="12.75" customHeight="1">
      <c r="A246" s="30">
        <v>236</v>
      </c>
      <c r="B246" s="280" t="s">
        <v>396</v>
      </c>
      <c r="C246" s="270">
        <v>160.4</v>
      </c>
      <c r="D246" s="271">
        <v>161.54999999999998</v>
      </c>
      <c r="E246" s="271">
        <v>157.84999999999997</v>
      </c>
      <c r="F246" s="271">
        <v>155.29999999999998</v>
      </c>
      <c r="G246" s="271">
        <v>151.59999999999997</v>
      </c>
      <c r="H246" s="271">
        <v>164.09999999999997</v>
      </c>
      <c r="I246" s="271">
        <v>167.79999999999995</v>
      </c>
      <c r="J246" s="271">
        <v>170.34999999999997</v>
      </c>
      <c r="K246" s="270">
        <v>165.25</v>
      </c>
      <c r="L246" s="270">
        <v>159</v>
      </c>
      <c r="M246" s="270">
        <v>2.3224499999999999</v>
      </c>
      <c r="N246" s="1"/>
      <c r="O246" s="1"/>
    </row>
    <row r="247" spans="1:15" ht="12.75" customHeight="1">
      <c r="A247" s="30">
        <v>237</v>
      </c>
      <c r="B247" s="280" t="s">
        <v>397</v>
      </c>
      <c r="C247" s="270">
        <v>361.85</v>
      </c>
      <c r="D247" s="271">
        <v>362.98333333333335</v>
      </c>
      <c r="E247" s="271">
        <v>359.4666666666667</v>
      </c>
      <c r="F247" s="271">
        <v>357.08333333333337</v>
      </c>
      <c r="G247" s="271">
        <v>353.56666666666672</v>
      </c>
      <c r="H247" s="271">
        <v>365.36666666666667</v>
      </c>
      <c r="I247" s="271">
        <v>368.88333333333333</v>
      </c>
      <c r="J247" s="271">
        <v>371.26666666666665</v>
      </c>
      <c r="K247" s="270">
        <v>366.5</v>
      </c>
      <c r="L247" s="270">
        <v>360.6</v>
      </c>
      <c r="M247" s="270">
        <v>0.38851999999999998</v>
      </c>
      <c r="N247" s="1"/>
      <c r="O247" s="1"/>
    </row>
    <row r="248" spans="1:15" ht="12.75" customHeight="1">
      <c r="A248" s="30">
        <v>238</v>
      </c>
      <c r="B248" s="280" t="s">
        <v>129</v>
      </c>
      <c r="C248" s="270">
        <v>418.8</v>
      </c>
      <c r="D248" s="271">
        <v>420.76666666666665</v>
      </c>
      <c r="E248" s="271">
        <v>413.33333333333331</v>
      </c>
      <c r="F248" s="271">
        <v>407.86666666666667</v>
      </c>
      <c r="G248" s="271">
        <v>400.43333333333334</v>
      </c>
      <c r="H248" s="271">
        <v>426.23333333333329</v>
      </c>
      <c r="I248" s="271">
        <v>433.66666666666669</v>
      </c>
      <c r="J248" s="271">
        <v>439.13333333333327</v>
      </c>
      <c r="K248" s="270">
        <v>428.2</v>
      </c>
      <c r="L248" s="270">
        <v>415.3</v>
      </c>
      <c r="M248" s="270">
        <v>26.702670000000001</v>
      </c>
      <c r="N248" s="1"/>
      <c r="O248" s="1"/>
    </row>
    <row r="249" spans="1:15" ht="12.75" customHeight="1">
      <c r="A249" s="30">
        <v>239</v>
      </c>
      <c r="B249" s="280" t="s">
        <v>133</v>
      </c>
      <c r="C249" s="270">
        <v>203.7</v>
      </c>
      <c r="D249" s="271">
        <v>204.33333333333334</v>
      </c>
      <c r="E249" s="271">
        <v>202.36666666666667</v>
      </c>
      <c r="F249" s="271">
        <v>201.03333333333333</v>
      </c>
      <c r="G249" s="271">
        <v>199.06666666666666</v>
      </c>
      <c r="H249" s="271">
        <v>205.66666666666669</v>
      </c>
      <c r="I249" s="271">
        <v>207.63333333333333</v>
      </c>
      <c r="J249" s="271">
        <v>208.9666666666667</v>
      </c>
      <c r="K249" s="270">
        <v>206.3</v>
      </c>
      <c r="L249" s="270">
        <v>203</v>
      </c>
      <c r="M249" s="270">
        <v>15.989839999999999</v>
      </c>
      <c r="N249" s="1"/>
      <c r="O249" s="1"/>
    </row>
    <row r="250" spans="1:15" ht="12.75" customHeight="1">
      <c r="A250" s="30">
        <v>240</v>
      </c>
      <c r="B250" s="280" t="s">
        <v>132</v>
      </c>
      <c r="C250" s="270">
        <v>1137.1500000000001</v>
      </c>
      <c r="D250" s="271">
        <v>1134.4166666666667</v>
      </c>
      <c r="E250" s="271">
        <v>1119.2833333333335</v>
      </c>
      <c r="F250" s="271">
        <v>1101.4166666666667</v>
      </c>
      <c r="G250" s="271">
        <v>1086.2833333333335</v>
      </c>
      <c r="H250" s="271">
        <v>1152.2833333333335</v>
      </c>
      <c r="I250" s="271">
        <v>1167.4166666666667</v>
      </c>
      <c r="J250" s="271">
        <v>1185.2833333333335</v>
      </c>
      <c r="K250" s="270">
        <v>1149.55</v>
      </c>
      <c r="L250" s="270">
        <v>1116.55</v>
      </c>
      <c r="M250" s="270">
        <v>47.518369999999997</v>
      </c>
      <c r="N250" s="1"/>
      <c r="O250" s="1"/>
    </row>
    <row r="251" spans="1:15" ht="12.75" customHeight="1">
      <c r="A251" s="30">
        <v>241</v>
      </c>
      <c r="B251" s="280" t="s">
        <v>398</v>
      </c>
      <c r="C251" s="270">
        <v>16.55</v>
      </c>
      <c r="D251" s="271">
        <v>16.533333333333335</v>
      </c>
      <c r="E251" s="271">
        <v>16.266666666666669</v>
      </c>
      <c r="F251" s="271">
        <v>15.983333333333334</v>
      </c>
      <c r="G251" s="271">
        <v>15.716666666666669</v>
      </c>
      <c r="H251" s="271">
        <v>16.81666666666667</v>
      </c>
      <c r="I251" s="271">
        <v>17.083333333333336</v>
      </c>
      <c r="J251" s="271">
        <v>17.366666666666671</v>
      </c>
      <c r="K251" s="270">
        <v>16.8</v>
      </c>
      <c r="L251" s="270">
        <v>16.25</v>
      </c>
      <c r="M251" s="270">
        <v>30.998439999999999</v>
      </c>
      <c r="N251" s="1"/>
      <c r="O251" s="1"/>
    </row>
    <row r="252" spans="1:15" ht="12.75" customHeight="1">
      <c r="A252" s="30">
        <v>242</v>
      </c>
      <c r="B252" s="280" t="s">
        <v>164</v>
      </c>
      <c r="C252" s="270">
        <v>4284.3500000000004</v>
      </c>
      <c r="D252" s="271">
        <v>4260.166666666667</v>
      </c>
      <c r="E252" s="271">
        <v>4200.1833333333343</v>
      </c>
      <c r="F252" s="271">
        <v>4116.0166666666673</v>
      </c>
      <c r="G252" s="271">
        <v>4056.0333333333347</v>
      </c>
      <c r="H252" s="271">
        <v>4344.3333333333339</v>
      </c>
      <c r="I252" s="271">
        <v>4404.3166666666657</v>
      </c>
      <c r="J252" s="271">
        <v>4488.4833333333336</v>
      </c>
      <c r="K252" s="270">
        <v>4320.1499999999996</v>
      </c>
      <c r="L252" s="270">
        <v>4176</v>
      </c>
      <c r="M252" s="270">
        <v>6.3412300000000004</v>
      </c>
      <c r="N252" s="1"/>
      <c r="O252" s="1"/>
    </row>
    <row r="253" spans="1:15" ht="12.75" customHeight="1">
      <c r="A253" s="30">
        <v>243</v>
      </c>
      <c r="B253" s="280" t="s">
        <v>134</v>
      </c>
      <c r="C253" s="270">
        <v>1511.65</v>
      </c>
      <c r="D253" s="271">
        <v>1503.8833333333332</v>
      </c>
      <c r="E253" s="271">
        <v>1487.7666666666664</v>
      </c>
      <c r="F253" s="271">
        <v>1463.8833333333332</v>
      </c>
      <c r="G253" s="271">
        <v>1447.7666666666664</v>
      </c>
      <c r="H253" s="271">
        <v>1527.7666666666664</v>
      </c>
      <c r="I253" s="271">
        <v>1543.8833333333332</v>
      </c>
      <c r="J253" s="271">
        <v>1567.7666666666664</v>
      </c>
      <c r="K253" s="270">
        <v>1520</v>
      </c>
      <c r="L253" s="270">
        <v>1480</v>
      </c>
      <c r="M253" s="270">
        <v>48.1691</v>
      </c>
      <c r="N253" s="1"/>
      <c r="O253" s="1"/>
    </row>
    <row r="254" spans="1:15" ht="12.75" customHeight="1">
      <c r="A254" s="30">
        <v>244</v>
      </c>
      <c r="B254" s="280" t="s">
        <v>399</v>
      </c>
      <c r="C254" s="270">
        <v>493.95</v>
      </c>
      <c r="D254" s="271">
        <v>503</v>
      </c>
      <c r="E254" s="271">
        <v>478.70000000000005</v>
      </c>
      <c r="F254" s="271">
        <v>463.45000000000005</v>
      </c>
      <c r="G254" s="271">
        <v>439.15000000000009</v>
      </c>
      <c r="H254" s="271">
        <v>518.25</v>
      </c>
      <c r="I254" s="271">
        <v>542.54999999999995</v>
      </c>
      <c r="J254" s="271">
        <v>557.79999999999995</v>
      </c>
      <c r="K254" s="270">
        <v>527.29999999999995</v>
      </c>
      <c r="L254" s="270">
        <v>487.75</v>
      </c>
      <c r="M254" s="270">
        <v>15.847200000000001</v>
      </c>
      <c r="N254" s="1"/>
      <c r="O254" s="1"/>
    </row>
    <row r="255" spans="1:15" ht="12.75" customHeight="1">
      <c r="A255" s="30">
        <v>245</v>
      </c>
      <c r="B255" s="280" t="s">
        <v>400</v>
      </c>
      <c r="C255" s="270">
        <v>616.85</v>
      </c>
      <c r="D255" s="271">
        <v>613.19999999999993</v>
      </c>
      <c r="E255" s="271">
        <v>605.64999999999986</v>
      </c>
      <c r="F255" s="271">
        <v>594.44999999999993</v>
      </c>
      <c r="G255" s="271">
        <v>586.89999999999986</v>
      </c>
      <c r="H255" s="271">
        <v>624.39999999999986</v>
      </c>
      <c r="I255" s="271">
        <v>631.94999999999982</v>
      </c>
      <c r="J255" s="271">
        <v>643.14999999999986</v>
      </c>
      <c r="K255" s="270">
        <v>620.75</v>
      </c>
      <c r="L255" s="270">
        <v>602</v>
      </c>
      <c r="M255" s="270">
        <v>4.0720799999999997</v>
      </c>
      <c r="N255" s="1"/>
      <c r="O255" s="1"/>
    </row>
    <row r="256" spans="1:15" ht="12.75" customHeight="1">
      <c r="A256" s="30">
        <v>246</v>
      </c>
      <c r="B256" s="280" t="s">
        <v>131</v>
      </c>
      <c r="C256" s="270">
        <v>1933.3</v>
      </c>
      <c r="D256" s="271">
        <v>1939.6333333333332</v>
      </c>
      <c r="E256" s="271">
        <v>1919.4666666666665</v>
      </c>
      <c r="F256" s="271">
        <v>1905.6333333333332</v>
      </c>
      <c r="G256" s="271">
        <v>1885.4666666666665</v>
      </c>
      <c r="H256" s="271">
        <v>1953.4666666666665</v>
      </c>
      <c r="I256" s="271">
        <v>1973.6333333333334</v>
      </c>
      <c r="J256" s="271">
        <v>1987.4666666666665</v>
      </c>
      <c r="K256" s="270">
        <v>1959.8</v>
      </c>
      <c r="L256" s="270">
        <v>1925.8</v>
      </c>
      <c r="M256" s="270">
        <v>12.79304</v>
      </c>
      <c r="N256" s="1"/>
      <c r="O256" s="1"/>
    </row>
    <row r="257" spans="1:15" ht="12.75" customHeight="1">
      <c r="A257" s="30">
        <v>247</v>
      </c>
      <c r="B257" s="280" t="s">
        <v>264</v>
      </c>
      <c r="C257" s="270">
        <v>872.2</v>
      </c>
      <c r="D257" s="271">
        <v>881.2166666666667</v>
      </c>
      <c r="E257" s="271">
        <v>860.98333333333335</v>
      </c>
      <c r="F257" s="271">
        <v>849.76666666666665</v>
      </c>
      <c r="G257" s="271">
        <v>829.5333333333333</v>
      </c>
      <c r="H257" s="271">
        <v>892.43333333333339</v>
      </c>
      <c r="I257" s="271">
        <v>912.66666666666674</v>
      </c>
      <c r="J257" s="271">
        <v>923.88333333333344</v>
      </c>
      <c r="K257" s="270">
        <v>901.45</v>
      </c>
      <c r="L257" s="270">
        <v>870</v>
      </c>
      <c r="M257" s="270">
        <v>5.7768800000000002</v>
      </c>
      <c r="N257" s="1"/>
      <c r="O257" s="1"/>
    </row>
    <row r="258" spans="1:15" ht="12.75" customHeight="1">
      <c r="A258" s="30">
        <v>248</v>
      </c>
      <c r="B258" s="280" t="s">
        <v>401</v>
      </c>
      <c r="C258" s="270">
        <v>1847.1</v>
      </c>
      <c r="D258" s="271">
        <v>1863.0833333333333</v>
      </c>
      <c r="E258" s="271">
        <v>1809.0166666666664</v>
      </c>
      <c r="F258" s="271">
        <v>1770.9333333333332</v>
      </c>
      <c r="G258" s="271">
        <v>1716.8666666666663</v>
      </c>
      <c r="H258" s="271">
        <v>1901.1666666666665</v>
      </c>
      <c r="I258" s="271">
        <v>1955.2333333333336</v>
      </c>
      <c r="J258" s="271">
        <v>1993.3166666666666</v>
      </c>
      <c r="K258" s="270">
        <v>1917.15</v>
      </c>
      <c r="L258" s="270">
        <v>1825</v>
      </c>
      <c r="M258" s="270">
        <v>0.5806</v>
      </c>
      <c r="N258" s="1"/>
      <c r="O258" s="1"/>
    </row>
    <row r="259" spans="1:15" ht="12.75" customHeight="1">
      <c r="A259" s="30">
        <v>249</v>
      </c>
      <c r="B259" s="280" t="s">
        <v>402</v>
      </c>
      <c r="C259" s="270">
        <v>2840.7</v>
      </c>
      <c r="D259" s="271">
        <v>2883.7166666666667</v>
      </c>
      <c r="E259" s="271">
        <v>2782.4333333333334</v>
      </c>
      <c r="F259" s="271">
        <v>2724.1666666666665</v>
      </c>
      <c r="G259" s="271">
        <v>2622.8833333333332</v>
      </c>
      <c r="H259" s="271">
        <v>2941.9833333333336</v>
      </c>
      <c r="I259" s="271">
        <v>3043.2666666666673</v>
      </c>
      <c r="J259" s="271">
        <v>3101.5333333333338</v>
      </c>
      <c r="K259" s="270">
        <v>2985</v>
      </c>
      <c r="L259" s="270">
        <v>2825.45</v>
      </c>
      <c r="M259" s="270">
        <v>2.5328900000000001</v>
      </c>
      <c r="N259" s="1"/>
      <c r="O259" s="1"/>
    </row>
    <row r="260" spans="1:15" ht="12.75" customHeight="1">
      <c r="A260" s="30">
        <v>250</v>
      </c>
      <c r="B260" s="280" t="s">
        <v>403</v>
      </c>
      <c r="C260" s="270">
        <v>555.15</v>
      </c>
      <c r="D260" s="271">
        <v>560.68333333333328</v>
      </c>
      <c r="E260" s="271">
        <v>532.66666666666652</v>
      </c>
      <c r="F260" s="271">
        <v>510.18333333333328</v>
      </c>
      <c r="G260" s="271">
        <v>482.16666666666652</v>
      </c>
      <c r="H260" s="271">
        <v>583.16666666666652</v>
      </c>
      <c r="I260" s="271">
        <v>611.18333333333317</v>
      </c>
      <c r="J260" s="271">
        <v>633.66666666666652</v>
      </c>
      <c r="K260" s="270">
        <v>588.70000000000005</v>
      </c>
      <c r="L260" s="270">
        <v>538.20000000000005</v>
      </c>
      <c r="M260" s="270">
        <v>20.45946</v>
      </c>
      <c r="N260" s="1"/>
      <c r="O260" s="1"/>
    </row>
    <row r="261" spans="1:15" ht="12.75" customHeight="1">
      <c r="A261" s="30">
        <v>251</v>
      </c>
      <c r="B261" s="280" t="s">
        <v>404</v>
      </c>
      <c r="C261" s="270">
        <v>420.2</v>
      </c>
      <c r="D261" s="271">
        <v>420.5333333333333</v>
      </c>
      <c r="E261" s="271">
        <v>416.66666666666663</v>
      </c>
      <c r="F261" s="271">
        <v>413.13333333333333</v>
      </c>
      <c r="G261" s="271">
        <v>409.26666666666665</v>
      </c>
      <c r="H261" s="271">
        <v>424.06666666666661</v>
      </c>
      <c r="I261" s="271">
        <v>427.93333333333328</v>
      </c>
      <c r="J261" s="271">
        <v>431.46666666666658</v>
      </c>
      <c r="K261" s="270">
        <v>424.4</v>
      </c>
      <c r="L261" s="270">
        <v>417</v>
      </c>
      <c r="M261" s="270">
        <v>7.1271899999999997</v>
      </c>
      <c r="N261" s="1"/>
      <c r="O261" s="1"/>
    </row>
    <row r="262" spans="1:15" ht="12.75" customHeight="1">
      <c r="A262" s="30">
        <v>252</v>
      </c>
      <c r="B262" s="280" t="s">
        <v>405</v>
      </c>
      <c r="C262" s="270">
        <v>65.25</v>
      </c>
      <c r="D262" s="271">
        <v>65.566666666666663</v>
      </c>
      <c r="E262" s="271">
        <v>64.73333333333332</v>
      </c>
      <c r="F262" s="271">
        <v>64.216666666666654</v>
      </c>
      <c r="G262" s="271">
        <v>63.383333333333312</v>
      </c>
      <c r="H262" s="271">
        <v>66.083333333333329</v>
      </c>
      <c r="I262" s="271">
        <v>66.916666666666671</v>
      </c>
      <c r="J262" s="271">
        <v>67.433333333333337</v>
      </c>
      <c r="K262" s="270">
        <v>66.400000000000006</v>
      </c>
      <c r="L262" s="270">
        <v>65.05</v>
      </c>
      <c r="M262" s="270">
        <v>15.474539999999999</v>
      </c>
      <c r="N262" s="1"/>
      <c r="O262" s="1"/>
    </row>
    <row r="263" spans="1:15" ht="12.75" customHeight="1">
      <c r="A263" s="30">
        <v>253</v>
      </c>
      <c r="B263" s="280" t="s">
        <v>265</v>
      </c>
      <c r="C263" s="270">
        <v>348.95</v>
      </c>
      <c r="D263" s="271">
        <v>349.98333333333335</v>
      </c>
      <c r="E263" s="271">
        <v>344.9666666666667</v>
      </c>
      <c r="F263" s="271">
        <v>340.98333333333335</v>
      </c>
      <c r="G263" s="271">
        <v>335.9666666666667</v>
      </c>
      <c r="H263" s="271">
        <v>353.9666666666667</v>
      </c>
      <c r="I263" s="271">
        <v>358.98333333333335</v>
      </c>
      <c r="J263" s="271">
        <v>362.9666666666667</v>
      </c>
      <c r="K263" s="270">
        <v>355</v>
      </c>
      <c r="L263" s="270">
        <v>346</v>
      </c>
      <c r="M263" s="270">
        <v>8.75563</v>
      </c>
      <c r="N263" s="1"/>
      <c r="O263" s="1"/>
    </row>
    <row r="264" spans="1:15" ht="12.75" customHeight="1">
      <c r="A264" s="30">
        <v>254</v>
      </c>
      <c r="B264" s="280" t="s">
        <v>139</v>
      </c>
      <c r="C264" s="270">
        <v>686.95</v>
      </c>
      <c r="D264" s="271">
        <v>691.26666666666677</v>
      </c>
      <c r="E264" s="271">
        <v>680.78333333333353</v>
      </c>
      <c r="F264" s="271">
        <v>674.61666666666679</v>
      </c>
      <c r="G264" s="271">
        <v>664.13333333333355</v>
      </c>
      <c r="H264" s="271">
        <v>697.43333333333351</v>
      </c>
      <c r="I264" s="271">
        <v>707.91666666666686</v>
      </c>
      <c r="J264" s="271">
        <v>714.08333333333348</v>
      </c>
      <c r="K264" s="270">
        <v>701.75</v>
      </c>
      <c r="L264" s="270">
        <v>685.1</v>
      </c>
      <c r="M264" s="270">
        <v>39.537379999999999</v>
      </c>
      <c r="N264" s="1"/>
      <c r="O264" s="1"/>
    </row>
    <row r="265" spans="1:15" ht="12.75" customHeight="1">
      <c r="A265" s="30">
        <v>255</v>
      </c>
      <c r="B265" s="280" t="s">
        <v>406</v>
      </c>
      <c r="C265" s="270">
        <v>120.9</v>
      </c>
      <c r="D265" s="271">
        <v>122.15000000000002</v>
      </c>
      <c r="E265" s="271">
        <v>119.10000000000004</v>
      </c>
      <c r="F265" s="271">
        <v>117.30000000000001</v>
      </c>
      <c r="G265" s="271">
        <v>114.25000000000003</v>
      </c>
      <c r="H265" s="271">
        <v>123.95000000000005</v>
      </c>
      <c r="I265" s="271">
        <v>127.00000000000003</v>
      </c>
      <c r="J265" s="271">
        <v>128.80000000000007</v>
      </c>
      <c r="K265" s="270">
        <v>125.2</v>
      </c>
      <c r="L265" s="270">
        <v>120.35</v>
      </c>
      <c r="M265" s="270">
        <v>7.6355199999999996</v>
      </c>
      <c r="N265" s="1"/>
      <c r="O265" s="1"/>
    </row>
    <row r="266" spans="1:15" ht="12.75" customHeight="1">
      <c r="A266" s="30">
        <v>256</v>
      </c>
      <c r="B266" s="280" t="s">
        <v>407</v>
      </c>
      <c r="C266" s="270">
        <v>132.65</v>
      </c>
      <c r="D266" s="271">
        <v>132.58333333333334</v>
      </c>
      <c r="E266" s="271">
        <v>130.16666666666669</v>
      </c>
      <c r="F266" s="271">
        <v>127.68333333333334</v>
      </c>
      <c r="G266" s="271">
        <v>125.26666666666668</v>
      </c>
      <c r="H266" s="271">
        <v>135.06666666666669</v>
      </c>
      <c r="I266" s="271">
        <v>137.48333333333338</v>
      </c>
      <c r="J266" s="271">
        <v>139.9666666666667</v>
      </c>
      <c r="K266" s="270">
        <v>135</v>
      </c>
      <c r="L266" s="270">
        <v>130.1</v>
      </c>
      <c r="M266" s="270">
        <v>4.6525299999999996</v>
      </c>
      <c r="N266" s="1"/>
      <c r="O266" s="1"/>
    </row>
    <row r="267" spans="1:15" ht="12.75" customHeight="1">
      <c r="A267" s="30">
        <v>257</v>
      </c>
      <c r="B267" s="280" t="s">
        <v>138</v>
      </c>
      <c r="C267" s="270">
        <v>430.95</v>
      </c>
      <c r="D267" s="271">
        <v>430.4666666666667</v>
      </c>
      <c r="E267" s="271">
        <v>423.63333333333338</v>
      </c>
      <c r="F267" s="271">
        <v>416.31666666666666</v>
      </c>
      <c r="G267" s="271">
        <v>409.48333333333335</v>
      </c>
      <c r="H267" s="271">
        <v>437.78333333333342</v>
      </c>
      <c r="I267" s="271">
        <v>444.61666666666667</v>
      </c>
      <c r="J267" s="271">
        <v>451.93333333333345</v>
      </c>
      <c r="K267" s="270">
        <v>437.3</v>
      </c>
      <c r="L267" s="270">
        <v>423.15</v>
      </c>
      <c r="M267" s="270">
        <v>34.781910000000003</v>
      </c>
      <c r="N267" s="1"/>
      <c r="O267" s="1"/>
    </row>
    <row r="268" spans="1:15" ht="12.75" customHeight="1">
      <c r="A268" s="30">
        <v>258</v>
      </c>
      <c r="B268" s="280" t="s">
        <v>140</v>
      </c>
      <c r="C268" s="270">
        <v>601</v>
      </c>
      <c r="D268" s="271">
        <v>604.65</v>
      </c>
      <c r="E268" s="271">
        <v>595.4</v>
      </c>
      <c r="F268" s="271">
        <v>589.79999999999995</v>
      </c>
      <c r="G268" s="271">
        <v>580.54999999999995</v>
      </c>
      <c r="H268" s="271">
        <v>610.25</v>
      </c>
      <c r="I268" s="271">
        <v>619.5</v>
      </c>
      <c r="J268" s="271">
        <v>625.1</v>
      </c>
      <c r="K268" s="270">
        <v>613.9</v>
      </c>
      <c r="L268" s="270">
        <v>599.04999999999995</v>
      </c>
      <c r="M268" s="270">
        <v>15.92144</v>
      </c>
      <c r="N268" s="1"/>
      <c r="O268" s="1"/>
    </row>
    <row r="269" spans="1:15" ht="12.75" customHeight="1">
      <c r="A269" s="30">
        <v>259</v>
      </c>
      <c r="B269" s="280" t="s">
        <v>799</v>
      </c>
      <c r="C269" s="270">
        <v>484.4</v>
      </c>
      <c r="D269" s="271">
        <v>488.8</v>
      </c>
      <c r="E269" s="271">
        <v>476.85</v>
      </c>
      <c r="F269" s="271">
        <v>469.3</v>
      </c>
      <c r="G269" s="271">
        <v>457.35</v>
      </c>
      <c r="H269" s="271">
        <v>496.35</v>
      </c>
      <c r="I269" s="271">
        <v>508.29999999999995</v>
      </c>
      <c r="J269" s="271">
        <v>515.85</v>
      </c>
      <c r="K269" s="270">
        <v>500.75</v>
      </c>
      <c r="L269" s="270">
        <v>481.25</v>
      </c>
      <c r="M269" s="270">
        <v>9.3566800000000008</v>
      </c>
      <c r="N269" s="1"/>
      <c r="O269" s="1"/>
    </row>
    <row r="270" spans="1:15" ht="12.75" customHeight="1">
      <c r="A270" s="30">
        <v>260</v>
      </c>
      <c r="B270" s="280" t="s">
        <v>800</v>
      </c>
      <c r="C270" s="270">
        <v>325.55</v>
      </c>
      <c r="D270" s="271">
        <v>327.43333333333334</v>
      </c>
      <c r="E270" s="271">
        <v>323.11666666666667</v>
      </c>
      <c r="F270" s="271">
        <v>320.68333333333334</v>
      </c>
      <c r="G270" s="271">
        <v>316.36666666666667</v>
      </c>
      <c r="H270" s="271">
        <v>329.86666666666667</v>
      </c>
      <c r="I270" s="271">
        <v>334.18333333333339</v>
      </c>
      <c r="J270" s="271">
        <v>336.61666666666667</v>
      </c>
      <c r="K270" s="270">
        <v>331.75</v>
      </c>
      <c r="L270" s="270">
        <v>325</v>
      </c>
      <c r="M270" s="270">
        <v>1.1381399999999999</v>
      </c>
      <c r="N270" s="1"/>
      <c r="O270" s="1"/>
    </row>
    <row r="271" spans="1:15" ht="12.75" customHeight="1">
      <c r="A271" s="30">
        <v>261</v>
      </c>
      <c r="B271" s="280" t="s">
        <v>408</v>
      </c>
      <c r="C271" s="270">
        <v>607.04999999999995</v>
      </c>
      <c r="D271" s="271">
        <v>609.23333333333323</v>
      </c>
      <c r="E271" s="271">
        <v>600.81666666666649</v>
      </c>
      <c r="F271" s="271">
        <v>594.58333333333326</v>
      </c>
      <c r="G271" s="271">
        <v>586.16666666666652</v>
      </c>
      <c r="H271" s="271">
        <v>615.46666666666647</v>
      </c>
      <c r="I271" s="271">
        <v>623.88333333333321</v>
      </c>
      <c r="J271" s="271">
        <v>630.11666666666645</v>
      </c>
      <c r="K271" s="270">
        <v>617.65</v>
      </c>
      <c r="L271" s="270">
        <v>603</v>
      </c>
      <c r="M271" s="270">
        <v>3.0456500000000002</v>
      </c>
      <c r="N271" s="1"/>
      <c r="O271" s="1"/>
    </row>
    <row r="272" spans="1:15" ht="12.75" customHeight="1">
      <c r="A272" s="30">
        <v>262</v>
      </c>
      <c r="B272" s="280" t="s">
        <v>409</v>
      </c>
      <c r="C272" s="270">
        <v>190.75</v>
      </c>
      <c r="D272" s="271">
        <v>191.13333333333335</v>
      </c>
      <c r="E272" s="271">
        <v>188.66666666666671</v>
      </c>
      <c r="F272" s="271">
        <v>186.58333333333337</v>
      </c>
      <c r="G272" s="271">
        <v>184.11666666666673</v>
      </c>
      <c r="H272" s="271">
        <v>193.2166666666667</v>
      </c>
      <c r="I272" s="271">
        <v>195.68333333333334</v>
      </c>
      <c r="J272" s="271">
        <v>197.76666666666668</v>
      </c>
      <c r="K272" s="270">
        <v>193.6</v>
      </c>
      <c r="L272" s="270">
        <v>189.05</v>
      </c>
      <c r="M272" s="270">
        <v>2.0364900000000001</v>
      </c>
      <c r="N272" s="1"/>
      <c r="O272" s="1"/>
    </row>
    <row r="273" spans="1:15" ht="12.75" customHeight="1">
      <c r="A273" s="30">
        <v>263</v>
      </c>
      <c r="B273" s="280" t="s">
        <v>410</v>
      </c>
      <c r="C273" s="270">
        <v>601.85</v>
      </c>
      <c r="D273" s="271">
        <v>605.2833333333333</v>
      </c>
      <c r="E273" s="271">
        <v>596.56666666666661</v>
      </c>
      <c r="F273" s="271">
        <v>591.2833333333333</v>
      </c>
      <c r="G273" s="271">
        <v>582.56666666666661</v>
      </c>
      <c r="H273" s="271">
        <v>610.56666666666661</v>
      </c>
      <c r="I273" s="271">
        <v>619.2833333333333</v>
      </c>
      <c r="J273" s="271">
        <v>624.56666666666661</v>
      </c>
      <c r="K273" s="270">
        <v>614</v>
      </c>
      <c r="L273" s="270">
        <v>600</v>
      </c>
      <c r="M273" s="270">
        <v>1.44516</v>
      </c>
      <c r="N273" s="1"/>
      <c r="O273" s="1"/>
    </row>
    <row r="274" spans="1:15" ht="12.75" customHeight="1">
      <c r="A274" s="30">
        <v>264</v>
      </c>
      <c r="B274" s="280" t="s">
        <v>411</v>
      </c>
      <c r="C274" s="270">
        <v>1536.1</v>
      </c>
      <c r="D274" s="271">
        <v>1539</v>
      </c>
      <c r="E274" s="271">
        <v>1512</v>
      </c>
      <c r="F274" s="271">
        <v>1487.9</v>
      </c>
      <c r="G274" s="271">
        <v>1460.9</v>
      </c>
      <c r="H274" s="271">
        <v>1563.1</v>
      </c>
      <c r="I274" s="271">
        <v>1590.1</v>
      </c>
      <c r="J274" s="271">
        <v>1614.1999999999998</v>
      </c>
      <c r="K274" s="270">
        <v>1566</v>
      </c>
      <c r="L274" s="270">
        <v>1514.9</v>
      </c>
      <c r="M274" s="270">
        <v>1.74841</v>
      </c>
      <c r="N274" s="1"/>
      <c r="O274" s="1"/>
    </row>
    <row r="275" spans="1:15" ht="12.75" customHeight="1">
      <c r="A275" s="30">
        <v>265</v>
      </c>
      <c r="B275" s="280" t="s">
        <v>412</v>
      </c>
      <c r="C275" s="270">
        <v>254.15</v>
      </c>
      <c r="D275" s="271">
        <v>254.08333333333334</v>
      </c>
      <c r="E275" s="271">
        <v>252.2166666666667</v>
      </c>
      <c r="F275" s="271">
        <v>250.28333333333336</v>
      </c>
      <c r="G275" s="271">
        <v>248.41666666666671</v>
      </c>
      <c r="H275" s="271">
        <v>256.01666666666665</v>
      </c>
      <c r="I275" s="271">
        <v>257.88333333333333</v>
      </c>
      <c r="J275" s="271">
        <v>259.81666666666666</v>
      </c>
      <c r="K275" s="270">
        <v>255.95</v>
      </c>
      <c r="L275" s="270">
        <v>252.15</v>
      </c>
      <c r="M275" s="270">
        <v>2.5281799999999999</v>
      </c>
      <c r="N275" s="1"/>
      <c r="O275" s="1"/>
    </row>
    <row r="276" spans="1:15" ht="12.75" customHeight="1">
      <c r="A276" s="30">
        <v>266</v>
      </c>
      <c r="B276" s="280" t="s">
        <v>413</v>
      </c>
      <c r="C276" s="270">
        <v>572.95000000000005</v>
      </c>
      <c r="D276" s="271">
        <v>569.18333333333339</v>
      </c>
      <c r="E276" s="271">
        <v>562.76666666666677</v>
      </c>
      <c r="F276" s="271">
        <v>552.58333333333337</v>
      </c>
      <c r="G276" s="271">
        <v>546.16666666666674</v>
      </c>
      <c r="H276" s="271">
        <v>579.36666666666679</v>
      </c>
      <c r="I276" s="271">
        <v>585.7833333333333</v>
      </c>
      <c r="J276" s="271">
        <v>595.96666666666681</v>
      </c>
      <c r="K276" s="270">
        <v>575.6</v>
      </c>
      <c r="L276" s="270">
        <v>559</v>
      </c>
      <c r="M276" s="270">
        <v>18.09385</v>
      </c>
      <c r="N276" s="1"/>
      <c r="O276" s="1"/>
    </row>
    <row r="277" spans="1:15" ht="12.75" customHeight="1">
      <c r="A277" s="30">
        <v>267</v>
      </c>
      <c r="B277" s="280" t="s">
        <v>414</v>
      </c>
      <c r="C277" s="270">
        <v>303.60000000000002</v>
      </c>
      <c r="D277" s="271">
        <v>303.21666666666664</v>
      </c>
      <c r="E277" s="271">
        <v>298.23333333333329</v>
      </c>
      <c r="F277" s="271">
        <v>292.86666666666667</v>
      </c>
      <c r="G277" s="271">
        <v>287.88333333333333</v>
      </c>
      <c r="H277" s="271">
        <v>308.58333333333326</v>
      </c>
      <c r="I277" s="271">
        <v>313.56666666666661</v>
      </c>
      <c r="J277" s="271">
        <v>318.93333333333322</v>
      </c>
      <c r="K277" s="270">
        <v>308.2</v>
      </c>
      <c r="L277" s="270">
        <v>297.85000000000002</v>
      </c>
      <c r="M277" s="270">
        <v>13.86153</v>
      </c>
      <c r="N277" s="1"/>
      <c r="O277" s="1"/>
    </row>
    <row r="278" spans="1:15" ht="12.75" customHeight="1">
      <c r="A278" s="30">
        <v>268</v>
      </c>
      <c r="B278" s="280" t="s">
        <v>415</v>
      </c>
      <c r="C278" s="270">
        <v>1123.45</v>
      </c>
      <c r="D278" s="271">
        <v>1127.4833333333333</v>
      </c>
      <c r="E278" s="271">
        <v>1115.9666666666667</v>
      </c>
      <c r="F278" s="271">
        <v>1108.4833333333333</v>
      </c>
      <c r="G278" s="271">
        <v>1096.9666666666667</v>
      </c>
      <c r="H278" s="271">
        <v>1134.9666666666667</v>
      </c>
      <c r="I278" s="271">
        <v>1146.4833333333336</v>
      </c>
      <c r="J278" s="271">
        <v>1153.9666666666667</v>
      </c>
      <c r="K278" s="270">
        <v>1139</v>
      </c>
      <c r="L278" s="270">
        <v>1120</v>
      </c>
      <c r="M278" s="270">
        <v>1.80301</v>
      </c>
      <c r="N278" s="1"/>
      <c r="O278" s="1"/>
    </row>
    <row r="279" spans="1:15" ht="12.75" customHeight="1">
      <c r="A279" s="30">
        <v>269</v>
      </c>
      <c r="B279" s="280" t="s">
        <v>416</v>
      </c>
      <c r="C279" s="270">
        <v>410.4</v>
      </c>
      <c r="D279" s="271">
        <v>414.56666666666666</v>
      </c>
      <c r="E279" s="271">
        <v>404.7833333333333</v>
      </c>
      <c r="F279" s="271">
        <v>399.16666666666663</v>
      </c>
      <c r="G279" s="271">
        <v>389.38333333333327</v>
      </c>
      <c r="H279" s="271">
        <v>420.18333333333334</v>
      </c>
      <c r="I279" s="271">
        <v>429.96666666666675</v>
      </c>
      <c r="J279" s="271">
        <v>435.58333333333337</v>
      </c>
      <c r="K279" s="270">
        <v>424.35</v>
      </c>
      <c r="L279" s="270">
        <v>408.95</v>
      </c>
      <c r="M279" s="270">
        <v>1.6579999999999999</v>
      </c>
      <c r="N279" s="1"/>
      <c r="O279" s="1"/>
    </row>
    <row r="280" spans="1:15" ht="12.75" customHeight="1">
      <c r="A280" s="30">
        <v>270</v>
      </c>
      <c r="B280" s="280" t="s">
        <v>801</v>
      </c>
      <c r="C280" s="270">
        <v>82.45</v>
      </c>
      <c r="D280" s="271">
        <v>82.916666666666671</v>
      </c>
      <c r="E280" s="271">
        <v>80.933333333333337</v>
      </c>
      <c r="F280" s="271">
        <v>79.416666666666671</v>
      </c>
      <c r="G280" s="271">
        <v>77.433333333333337</v>
      </c>
      <c r="H280" s="271">
        <v>84.433333333333337</v>
      </c>
      <c r="I280" s="271">
        <v>86.416666666666657</v>
      </c>
      <c r="J280" s="271">
        <v>87.933333333333337</v>
      </c>
      <c r="K280" s="270">
        <v>84.9</v>
      </c>
      <c r="L280" s="270">
        <v>81.400000000000006</v>
      </c>
      <c r="M280" s="270">
        <v>17.162310000000002</v>
      </c>
      <c r="N280" s="1"/>
      <c r="O280" s="1"/>
    </row>
    <row r="281" spans="1:15" ht="12.75" customHeight="1">
      <c r="A281" s="30">
        <v>271</v>
      </c>
      <c r="B281" s="280" t="s">
        <v>417</v>
      </c>
      <c r="C281" s="270">
        <v>513.4</v>
      </c>
      <c r="D281" s="271">
        <v>514.7833333333333</v>
      </c>
      <c r="E281" s="271">
        <v>508.61666666666656</v>
      </c>
      <c r="F281" s="271">
        <v>503.83333333333326</v>
      </c>
      <c r="G281" s="271">
        <v>497.66666666666652</v>
      </c>
      <c r="H281" s="271">
        <v>519.56666666666661</v>
      </c>
      <c r="I281" s="271">
        <v>525.73333333333335</v>
      </c>
      <c r="J281" s="271">
        <v>530.51666666666665</v>
      </c>
      <c r="K281" s="270">
        <v>520.95000000000005</v>
      </c>
      <c r="L281" s="270">
        <v>510</v>
      </c>
      <c r="M281" s="270">
        <v>1.38259</v>
      </c>
      <c r="N281" s="1"/>
      <c r="O281" s="1"/>
    </row>
    <row r="282" spans="1:15" ht="12.75" customHeight="1">
      <c r="A282" s="30">
        <v>272</v>
      </c>
      <c r="B282" s="280" t="s">
        <v>418</v>
      </c>
      <c r="C282" s="270">
        <v>73.599999999999994</v>
      </c>
      <c r="D282" s="271">
        <v>73.683333333333337</v>
      </c>
      <c r="E282" s="271">
        <v>72.466666666666669</v>
      </c>
      <c r="F282" s="271">
        <v>71.333333333333329</v>
      </c>
      <c r="G282" s="271">
        <v>70.11666666666666</v>
      </c>
      <c r="H282" s="271">
        <v>74.816666666666677</v>
      </c>
      <c r="I282" s="271">
        <v>76.033333333333346</v>
      </c>
      <c r="J282" s="271">
        <v>77.166666666666686</v>
      </c>
      <c r="K282" s="270">
        <v>74.900000000000006</v>
      </c>
      <c r="L282" s="270">
        <v>72.55</v>
      </c>
      <c r="M282" s="270">
        <v>51.772379999999998</v>
      </c>
      <c r="N282" s="1"/>
      <c r="O282" s="1"/>
    </row>
    <row r="283" spans="1:15" ht="12.75" customHeight="1">
      <c r="A283" s="30">
        <v>273</v>
      </c>
      <c r="B283" s="280" t="s">
        <v>419</v>
      </c>
      <c r="C283" s="270">
        <v>405.2</v>
      </c>
      <c r="D283" s="271">
        <v>406.90000000000003</v>
      </c>
      <c r="E283" s="271">
        <v>400.10000000000008</v>
      </c>
      <c r="F283" s="271">
        <v>395.00000000000006</v>
      </c>
      <c r="G283" s="271">
        <v>388.2000000000001</v>
      </c>
      <c r="H283" s="271">
        <v>412.00000000000006</v>
      </c>
      <c r="I283" s="271">
        <v>418.8</v>
      </c>
      <c r="J283" s="271">
        <v>423.90000000000003</v>
      </c>
      <c r="K283" s="270">
        <v>413.7</v>
      </c>
      <c r="L283" s="270">
        <v>401.8</v>
      </c>
      <c r="M283" s="270">
        <v>4.5509199999999996</v>
      </c>
      <c r="N283" s="1"/>
      <c r="O283" s="1"/>
    </row>
    <row r="284" spans="1:15" ht="12.75" customHeight="1">
      <c r="A284" s="30">
        <v>274</v>
      </c>
      <c r="B284" s="280" t="s">
        <v>141</v>
      </c>
      <c r="C284" s="270">
        <v>1926.35</v>
      </c>
      <c r="D284" s="271">
        <v>1931.1833333333334</v>
      </c>
      <c r="E284" s="271">
        <v>1911.6666666666667</v>
      </c>
      <c r="F284" s="271">
        <v>1896.9833333333333</v>
      </c>
      <c r="G284" s="271">
        <v>1877.4666666666667</v>
      </c>
      <c r="H284" s="271">
        <v>1945.8666666666668</v>
      </c>
      <c r="I284" s="271">
        <v>1965.3833333333332</v>
      </c>
      <c r="J284" s="271">
        <v>1980.0666666666668</v>
      </c>
      <c r="K284" s="270">
        <v>1950.7</v>
      </c>
      <c r="L284" s="270">
        <v>1916.5</v>
      </c>
      <c r="M284" s="270">
        <v>28.179729999999999</v>
      </c>
      <c r="N284" s="1"/>
      <c r="O284" s="1"/>
    </row>
    <row r="285" spans="1:15" ht="12.75" customHeight="1">
      <c r="A285" s="30">
        <v>275</v>
      </c>
      <c r="B285" s="280" t="s">
        <v>783</v>
      </c>
      <c r="C285" s="270">
        <v>1281.5999999999999</v>
      </c>
      <c r="D285" s="271">
        <v>1283.3999999999999</v>
      </c>
      <c r="E285" s="271">
        <v>1268.7999999999997</v>
      </c>
      <c r="F285" s="271">
        <v>1255.9999999999998</v>
      </c>
      <c r="G285" s="271">
        <v>1241.3999999999996</v>
      </c>
      <c r="H285" s="271">
        <v>1296.1999999999998</v>
      </c>
      <c r="I285" s="271">
        <v>1310.7999999999997</v>
      </c>
      <c r="J285" s="271">
        <v>1323.6</v>
      </c>
      <c r="K285" s="270">
        <v>1298</v>
      </c>
      <c r="L285" s="270">
        <v>1270.5999999999999</v>
      </c>
      <c r="M285" s="270">
        <v>0.38773999999999997</v>
      </c>
      <c r="N285" s="1"/>
      <c r="O285" s="1"/>
    </row>
    <row r="286" spans="1:15" ht="12.75" customHeight="1">
      <c r="A286" s="30">
        <v>276</v>
      </c>
      <c r="B286" s="280" t="s">
        <v>142</v>
      </c>
      <c r="C286" s="270">
        <v>79.25</v>
      </c>
      <c r="D286" s="271">
        <v>79.75</v>
      </c>
      <c r="E286" s="271">
        <v>78.5</v>
      </c>
      <c r="F286" s="271">
        <v>77.75</v>
      </c>
      <c r="G286" s="271">
        <v>76.5</v>
      </c>
      <c r="H286" s="271">
        <v>80.5</v>
      </c>
      <c r="I286" s="271">
        <v>81.75</v>
      </c>
      <c r="J286" s="271">
        <v>82.5</v>
      </c>
      <c r="K286" s="270">
        <v>81</v>
      </c>
      <c r="L286" s="270">
        <v>79</v>
      </c>
      <c r="M286" s="270">
        <v>49.972900000000003</v>
      </c>
      <c r="N286" s="1"/>
      <c r="O286" s="1"/>
    </row>
    <row r="287" spans="1:15" ht="12.75" customHeight="1">
      <c r="A287" s="30">
        <v>277</v>
      </c>
      <c r="B287" s="280" t="s">
        <v>147</v>
      </c>
      <c r="C287" s="270">
        <v>3753.05</v>
      </c>
      <c r="D287" s="271">
        <v>3714.3833333333332</v>
      </c>
      <c r="E287" s="271">
        <v>3648.7666666666664</v>
      </c>
      <c r="F287" s="271">
        <v>3544.4833333333331</v>
      </c>
      <c r="G287" s="271">
        <v>3478.8666666666663</v>
      </c>
      <c r="H287" s="271">
        <v>3818.6666666666665</v>
      </c>
      <c r="I287" s="271">
        <v>3884.2833333333333</v>
      </c>
      <c r="J287" s="271">
        <v>3988.5666666666666</v>
      </c>
      <c r="K287" s="270">
        <v>3780</v>
      </c>
      <c r="L287" s="270">
        <v>3610.1</v>
      </c>
      <c r="M287" s="270">
        <v>4.6562700000000001</v>
      </c>
      <c r="N287" s="1"/>
      <c r="O287" s="1"/>
    </row>
    <row r="288" spans="1:15" ht="12.75" customHeight="1">
      <c r="A288" s="30">
        <v>278</v>
      </c>
      <c r="B288" s="280" t="s">
        <v>144</v>
      </c>
      <c r="C288" s="270">
        <v>436.7</v>
      </c>
      <c r="D288" s="271">
        <v>436.25</v>
      </c>
      <c r="E288" s="271">
        <v>433.05</v>
      </c>
      <c r="F288" s="271">
        <v>429.40000000000003</v>
      </c>
      <c r="G288" s="271">
        <v>426.20000000000005</v>
      </c>
      <c r="H288" s="271">
        <v>439.9</v>
      </c>
      <c r="I288" s="271">
        <v>443.1</v>
      </c>
      <c r="J288" s="271">
        <v>446.74999999999994</v>
      </c>
      <c r="K288" s="270">
        <v>439.45</v>
      </c>
      <c r="L288" s="270">
        <v>432.6</v>
      </c>
      <c r="M288" s="270">
        <v>25.45879</v>
      </c>
      <c r="N288" s="1"/>
      <c r="O288" s="1"/>
    </row>
    <row r="289" spans="1:15" ht="12.75" customHeight="1">
      <c r="A289" s="30">
        <v>279</v>
      </c>
      <c r="B289" s="280" t="s">
        <v>420</v>
      </c>
      <c r="C289" s="270">
        <v>12831.5</v>
      </c>
      <c r="D289" s="271">
        <v>12806.199999999999</v>
      </c>
      <c r="E289" s="271">
        <v>12522.399999999998</v>
      </c>
      <c r="F289" s="271">
        <v>12213.3</v>
      </c>
      <c r="G289" s="271">
        <v>11929.499999999998</v>
      </c>
      <c r="H289" s="271">
        <v>13115.299999999997</v>
      </c>
      <c r="I289" s="271">
        <v>13399.099999999997</v>
      </c>
      <c r="J289" s="271">
        <v>13708.199999999997</v>
      </c>
      <c r="K289" s="270">
        <v>13090</v>
      </c>
      <c r="L289" s="270">
        <v>12497.1</v>
      </c>
      <c r="M289" s="270">
        <v>0.12531999999999999</v>
      </c>
      <c r="N289" s="1"/>
      <c r="O289" s="1"/>
    </row>
    <row r="290" spans="1:15" ht="12.75" customHeight="1">
      <c r="A290" s="30">
        <v>280</v>
      </c>
      <c r="B290" s="280" t="s">
        <v>146</v>
      </c>
      <c r="C290" s="270">
        <v>4673.6000000000004</v>
      </c>
      <c r="D290" s="271">
        <v>4627.1833333333334</v>
      </c>
      <c r="E290" s="271">
        <v>4554.416666666667</v>
      </c>
      <c r="F290" s="271">
        <v>4435.2333333333336</v>
      </c>
      <c r="G290" s="271">
        <v>4362.4666666666672</v>
      </c>
      <c r="H290" s="271">
        <v>4746.3666666666668</v>
      </c>
      <c r="I290" s="271">
        <v>4819.1333333333332</v>
      </c>
      <c r="J290" s="271">
        <v>4938.3166666666666</v>
      </c>
      <c r="K290" s="270">
        <v>4699.95</v>
      </c>
      <c r="L290" s="270">
        <v>4508</v>
      </c>
      <c r="M290" s="270">
        <v>4.8289499999999999</v>
      </c>
      <c r="N290" s="1"/>
      <c r="O290" s="1"/>
    </row>
    <row r="291" spans="1:15" ht="12.75" customHeight="1">
      <c r="A291" s="30">
        <v>281</v>
      </c>
      <c r="B291" s="280" t="s">
        <v>145</v>
      </c>
      <c r="C291" s="270">
        <v>1949.75</v>
      </c>
      <c r="D291" s="271">
        <v>1960.3833333333332</v>
      </c>
      <c r="E291" s="271">
        <v>1933.3666666666663</v>
      </c>
      <c r="F291" s="271">
        <v>1916.9833333333331</v>
      </c>
      <c r="G291" s="271">
        <v>1889.9666666666662</v>
      </c>
      <c r="H291" s="271">
        <v>1976.7666666666664</v>
      </c>
      <c r="I291" s="271">
        <v>2003.7833333333333</v>
      </c>
      <c r="J291" s="271">
        <v>2020.1666666666665</v>
      </c>
      <c r="K291" s="270">
        <v>1987.4</v>
      </c>
      <c r="L291" s="270">
        <v>1944</v>
      </c>
      <c r="M291" s="270">
        <v>9.8086900000000004</v>
      </c>
      <c r="N291" s="1"/>
      <c r="O291" s="1"/>
    </row>
    <row r="292" spans="1:15" ht="12.75" customHeight="1">
      <c r="A292" s="30">
        <v>282</v>
      </c>
      <c r="B292" s="280" t="s">
        <v>847</v>
      </c>
      <c r="C292" s="270">
        <v>403.3</v>
      </c>
      <c r="D292" s="271">
        <v>398.8</v>
      </c>
      <c r="E292" s="271">
        <v>388.8</v>
      </c>
      <c r="F292" s="271">
        <v>374.3</v>
      </c>
      <c r="G292" s="271">
        <v>364.3</v>
      </c>
      <c r="H292" s="271">
        <v>413.3</v>
      </c>
      <c r="I292" s="271">
        <v>423.3</v>
      </c>
      <c r="J292" s="271">
        <v>437.8</v>
      </c>
      <c r="K292" s="270">
        <v>408.8</v>
      </c>
      <c r="L292" s="270">
        <v>384.3</v>
      </c>
      <c r="M292" s="270">
        <v>14.87012</v>
      </c>
      <c r="N292" s="1"/>
      <c r="O292" s="1"/>
    </row>
    <row r="293" spans="1:15" ht="12.75" customHeight="1">
      <c r="A293" s="30">
        <v>283</v>
      </c>
      <c r="B293" s="280" t="s">
        <v>266</v>
      </c>
      <c r="C293" s="270">
        <v>555.45000000000005</v>
      </c>
      <c r="D293" s="271">
        <v>560.18333333333339</v>
      </c>
      <c r="E293" s="271">
        <v>549.36666666666679</v>
      </c>
      <c r="F293" s="271">
        <v>543.28333333333342</v>
      </c>
      <c r="G293" s="271">
        <v>532.46666666666681</v>
      </c>
      <c r="H293" s="271">
        <v>566.26666666666677</v>
      </c>
      <c r="I293" s="271">
        <v>577.08333333333337</v>
      </c>
      <c r="J293" s="271">
        <v>583.16666666666674</v>
      </c>
      <c r="K293" s="270">
        <v>571</v>
      </c>
      <c r="L293" s="270">
        <v>554.1</v>
      </c>
      <c r="M293" s="270">
        <v>8.7401199999999992</v>
      </c>
      <c r="N293" s="1"/>
      <c r="O293" s="1"/>
    </row>
    <row r="294" spans="1:15" ht="12.75" customHeight="1">
      <c r="A294" s="30">
        <v>284</v>
      </c>
      <c r="B294" s="280" t="s">
        <v>803</v>
      </c>
      <c r="C294" s="270">
        <v>341.35</v>
      </c>
      <c r="D294" s="271">
        <v>343.06666666666666</v>
      </c>
      <c r="E294" s="271">
        <v>337.2833333333333</v>
      </c>
      <c r="F294" s="271">
        <v>333.21666666666664</v>
      </c>
      <c r="G294" s="271">
        <v>327.43333333333328</v>
      </c>
      <c r="H294" s="271">
        <v>347.13333333333333</v>
      </c>
      <c r="I294" s="271">
        <v>352.91666666666674</v>
      </c>
      <c r="J294" s="271">
        <v>356.98333333333335</v>
      </c>
      <c r="K294" s="270">
        <v>348.85</v>
      </c>
      <c r="L294" s="270">
        <v>339</v>
      </c>
      <c r="M294" s="270">
        <v>9.5404699999999991</v>
      </c>
      <c r="N294" s="1"/>
      <c r="O294" s="1"/>
    </row>
    <row r="295" spans="1:15" ht="12.75" customHeight="1">
      <c r="A295" s="30">
        <v>285</v>
      </c>
      <c r="B295" s="280" t="s">
        <v>421</v>
      </c>
      <c r="C295" s="270">
        <v>3387.15</v>
      </c>
      <c r="D295" s="271">
        <v>3402.0666666666671</v>
      </c>
      <c r="E295" s="271">
        <v>3355.1333333333341</v>
      </c>
      <c r="F295" s="271">
        <v>3323.1166666666672</v>
      </c>
      <c r="G295" s="271">
        <v>3276.1833333333343</v>
      </c>
      <c r="H295" s="271">
        <v>3434.0833333333339</v>
      </c>
      <c r="I295" s="271">
        <v>3481.0166666666673</v>
      </c>
      <c r="J295" s="271">
        <v>3513.0333333333338</v>
      </c>
      <c r="K295" s="270">
        <v>3449</v>
      </c>
      <c r="L295" s="270">
        <v>3370.05</v>
      </c>
      <c r="M295" s="270">
        <v>0.39907999999999999</v>
      </c>
      <c r="N295" s="1"/>
      <c r="O295" s="1"/>
    </row>
    <row r="296" spans="1:15" ht="12.75" customHeight="1">
      <c r="A296" s="30">
        <v>286</v>
      </c>
      <c r="B296" s="280" t="s">
        <v>148</v>
      </c>
      <c r="C296" s="270">
        <v>668.55</v>
      </c>
      <c r="D296" s="271">
        <v>669.41666666666663</v>
      </c>
      <c r="E296" s="271">
        <v>665.13333333333321</v>
      </c>
      <c r="F296" s="271">
        <v>661.71666666666658</v>
      </c>
      <c r="G296" s="271">
        <v>657.43333333333317</v>
      </c>
      <c r="H296" s="271">
        <v>672.83333333333326</v>
      </c>
      <c r="I296" s="271">
        <v>677.11666666666679</v>
      </c>
      <c r="J296" s="271">
        <v>680.5333333333333</v>
      </c>
      <c r="K296" s="270">
        <v>673.7</v>
      </c>
      <c r="L296" s="270">
        <v>666</v>
      </c>
      <c r="M296" s="270">
        <v>5.8482500000000002</v>
      </c>
      <c r="N296" s="1"/>
      <c r="O296" s="1"/>
    </row>
    <row r="297" spans="1:15" ht="12.75" customHeight="1">
      <c r="A297" s="30">
        <v>287</v>
      </c>
      <c r="B297" s="280" t="s">
        <v>422</v>
      </c>
      <c r="C297" s="270">
        <v>1868.65</v>
      </c>
      <c r="D297" s="271">
        <v>1865.2166666666665</v>
      </c>
      <c r="E297" s="271">
        <v>1840.4333333333329</v>
      </c>
      <c r="F297" s="271">
        <v>1812.2166666666665</v>
      </c>
      <c r="G297" s="271">
        <v>1787.4333333333329</v>
      </c>
      <c r="H297" s="271">
        <v>1893.4333333333329</v>
      </c>
      <c r="I297" s="271">
        <v>1918.2166666666662</v>
      </c>
      <c r="J297" s="271">
        <v>1946.4333333333329</v>
      </c>
      <c r="K297" s="270">
        <v>1890</v>
      </c>
      <c r="L297" s="270">
        <v>1837</v>
      </c>
      <c r="M297" s="270">
        <v>1.2557499999999999</v>
      </c>
      <c r="N297" s="1"/>
      <c r="O297" s="1"/>
    </row>
    <row r="298" spans="1:15" ht="12.75" customHeight="1">
      <c r="A298" s="30">
        <v>288</v>
      </c>
      <c r="B298" s="280" t="s">
        <v>423</v>
      </c>
      <c r="C298" s="270">
        <v>37.5</v>
      </c>
      <c r="D298" s="271">
        <v>37.800000000000004</v>
      </c>
      <c r="E298" s="271">
        <v>36.900000000000006</v>
      </c>
      <c r="F298" s="271">
        <v>36.300000000000004</v>
      </c>
      <c r="G298" s="271">
        <v>35.400000000000006</v>
      </c>
      <c r="H298" s="271">
        <v>38.400000000000006</v>
      </c>
      <c r="I298" s="271">
        <v>39.299999999999997</v>
      </c>
      <c r="J298" s="271">
        <v>39.900000000000006</v>
      </c>
      <c r="K298" s="270">
        <v>38.700000000000003</v>
      </c>
      <c r="L298" s="270">
        <v>37.200000000000003</v>
      </c>
      <c r="M298" s="270">
        <v>40.620240000000003</v>
      </c>
      <c r="N298" s="1"/>
      <c r="O298" s="1"/>
    </row>
    <row r="299" spans="1:15" ht="12.75" customHeight="1">
      <c r="A299" s="30">
        <v>289</v>
      </c>
      <c r="B299" s="280" t="s">
        <v>424</v>
      </c>
      <c r="C299" s="270">
        <v>165.85</v>
      </c>
      <c r="D299" s="271">
        <v>166.43333333333331</v>
      </c>
      <c r="E299" s="271">
        <v>164.41666666666663</v>
      </c>
      <c r="F299" s="271">
        <v>162.98333333333332</v>
      </c>
      <c r="G299" s="271">
        <v>160.96666666666664</v>
      </c>
      <c r="H299" s="271">
        <v>167.86666666666662</v>
      </c>
      <c r="I299" s="271">
        <v>169.88333333333333</v>
      </c>
      <c r="J299" s="271">
        <v>171.31666666666661</v>
      </c>
      <c r="K299" s="270">
        <v>168.45</v>
      </c>
      <c r="L299" s="270">
        <v>165</v>
      </c>
      <c r="M299" s="270">
        <v>1.0607</v>
      </c>
      <c r="N299" s="1"/>
      <c r="O299" s="1"/>
    </row>
    <row r="300" spans="1:15" ht="12.75" customHeight="1">
      <c r="A300" s="30">
        <v>290</v>
      </c>
      <c r="B300" s="280" t="s">
        <v>160</v>
      </c>
      <c r="C300" s="270">
        <v>84208.05</v>
      </c>
      <c r="D300" s="271">
        <v>84737.016666666663</v>
      </c>
      <c r="E300" s="271">
        <v>83484.033333333326</v>
      </c>
      <c r="F300" s="271">
        <v>82760.016666666663</v>
      </c>
      <c r="G300" s="271">
        <v>81507.033333333326</v>
      </c>
      <c r="H300" s="271">
        <v>85461.033333333326</v>
      </c>
      <c r="I300" s="271">
        <v>86714.016666666663</v>
      </c>
      <c r="J300" s="271">
        <v>87438.033333333326</v>
      </c>
      <c r="K300" s="270">
        <v>85990</v>
      </c>
      <c r="L300" s="270">
        <v>84013</v>
      </c>
      <c r="M300" s="270">
        <v>6.4060000000000006E-2</v>
      </c>
      <c r="N300" s="1"/>
      <c r="O300" s="1"/>
    </row>
    <row r="301" spans="1:15" ht="12.75" customHeight="1">
      <c r="A301" s="30">
        <v>291</v>
      </c>
      <c r="B301" s="280" t="s">
        <v>848</v>
      </c>
      <c r="C301" s="270">
        <v>1595.55</v>
      </c>
      <c r="D301" s="271">
        <v>1608.3333333333333</v>
      </c>
      <c r="E301" s="271">
        <v>1577.2166666666665</v>
      </c>
      <c r="F301" s="271">
        <v>1558.8833333333332</v>
      </c>
      <c r="G301" s="271">
        <v>1527.7666666666664</v>
      </c>
      <c r="H301" s="271">
        <v>1626.6666666666665</v>
      </c>
      <c r="I301" s="271">
        <v>1657.7833333333333</v>
      </c>
      <c r="J301" s="271">
        <v>1676.1166666666666</v>
      </c>
      <c r="K301" s="270">
        <v>1639.45</v>
      </c>
      <c r="L301" s="270">
        <v>1590</v>
      </c>
      <c r="M301" s="270">
        <v>1.64768</v>
      </c>
      <c r="N301" s="1"/>
      <c r="O301" s="1"/>
    </row>
    <row r="302" spans="1:15" ht="12.75" customHeight="1">
      <c r="A302" s="30">
        <v>292</v>
      </c>
      <c r="B302" s="280" t="s">
        <v>802</v>
      </c>
      <c r="C302" s="270">
        <v>1104.3499999999999</v>
      </c>
      <c r="D302" s="271">
        <v>1102.4833333333333</v>
      </c>
      <c r="E302" s="271">
        <v>1092.9666666666667</v>
      </c>
      <c r="F302" s="271">
        <v>1081.5833333333333</v>
      </c>
      <c r="G302" s="271">
        <v>1072.0666666666666</v>
      </c>
      <c r="H302" s="271">
        <v>1113.8666666666668</v>
      </c>
      <c r="I302" s="271">
        <v>1123.3833333333337</v>
      </c>
      <c r="J302" s="271">
        <v>1134.7666666666669</v>
      </c>
      <c r="K302" s="270">
        <v>1112</v>
      </c>
      <c r="L302" s="270">
        <v>1091.0999999999999</v>
      </c>
      <c r="M302" s="270">
        <v>1.65421</v>
      </c>
      <c r="N302" s="1"/>
      <c r="O302" s="1"/>
    </row>
    <row r="303" spans="1:15" ht="12.75" customHeight="1">
      <c r="A303" s="30">
        <v>293</v>
      </c>
      <c r="B303" s="280" t="s">
        <v>157</v>
      </c>
      <c r="C303" s="270">
        <v>880.25</v>
      </c>
      <c r="D303" s="271">
        <v>884.25</v>
      </c>
      <c r="E303" s="271">
        <v>870.9</v>
      </c>
      <c r="F303" s="271">
        <v>861.55</v>
      </c>
      <c r="G303" s="271">
        <v>848.19999999999993</v>
      </c>
      <c r="H303" s="271">
        <v>893.6</v>
      </c>
      <c r="I303" s="271">
        <v>906.94999999999993</v>
      </c>
      <c r="J303" s="271">
        <v>916.30000000000007</v>
      </c>
      <c r="K303" s="270">
        <v>897.6</v>
      </c>
      <c r="L303" s="270">
        <v>874.9</v>
      </c>
      <c r="M303" s="270">
        <v>4.9494899999999999</v>
      </c>
      <c r="N303" s="1"/>
      <c r="O303" s="1"/>
    </row>
    <row r="304" spans="1:15" ht="12.75" customHeight="1">
      <c r="A304" s="30">
        <v>294</v>
      </c>
      <c r="B304" s="280" t="s">
        <v>150</v>
      </c>
      <c r="C304" s="270">
        <v>224.65</v>
      </c>
      <c r="D304" s="271">
        <v>224.01666666666665</v>
      </c>
      <c r="E304" s="271">
        <v>220.7833333333333</v>
      </c>
      <c r="F304" s="271">
        <v>216.91666666666666</v>
      </c>
      <c r="G304" s="271">
        <v>213.68333333333331</v>
      </c>
      <c r="H304" s="271">
        <v>227.8833333333333</v>
      </c>
      <c r="I304" s="271">
        <v>231.11666666666665</v>
      </c>
      <c r="J304" s="271">
        <v>234.98333333333329</v>
      </c>
      <c r="K304" s="270">
        <v>227.25</v>
      </c>
      <c r="L304" s="270">
        <v>220.15</v>
      </c>
      <c r="M304" s="270">
        <v>60.285310000000003</v>
      </c>
      <c r="N304" s="1"/>
      <c r="O304" s="1"/>
    </row>
    <row r="305" spans="1:15" ht="12.75" customHeight="1">
      <c r="A305" s="30">
        <v>295</v>
      </c>
      <c r="B305" s="280" t="s">
        <v>149</v>
      </c>
      <c r="C305" s="270">
        <v>1301.25</v>
      </c>
      <c r="D305" s="271">
        <v>1311.1000000000001</v>
      </c>
      <c r="E305" s="271">
        <v>1284.2000000000003</v>
      </c>
      <c r="F305" s="271">
        <v>1267.1500000000001</v>
      </c>
      <c r="G305" s="271">
        <v>1240.2500000000002</v>
      </c>
      <c r="H305" s="271">
        <v>1328.1500000000003</v>
      </c>
      <c r="I305" s="271">
        <v>1355.0500000000004</v>
      </c>
      <c r="J305" s="271">
        <v>1372.1000000000004</v>
      </c>
      <c r="K305" s="270">
        <v>1338</v>
      </c>
      <c r="L305" s="270">
        <v>1294.05</v>
      </c>
      <c r="M305" s="270">
        <v>34.15016</v>
      </c>
      <c r="N305" s="1"/>
      <c r="O305" s="1"/>
    </row>
    <row r="306" spans="1:15" ht="12.75" customHeight="1">
      <c r="A306" s="30">
        <v>296</v>
      </c>
      <c r="B306" s="280" t="s">
        <v>425</v>
      </c>
      <c r="C306" s="270">
        <v>263.35000000000002</v>
      </c>
      <c r="D306" s="271">
        <v>265.2833333333333</v>
      </c>
      <c r="E306" s="271">
        <v>258.11666666666662</v>
      </c>
      <c r="F306" s="271">
        <v>252.88333333333333</v>
      </c>
      <c r="G306" s="271">
        <v>245.71666666666664</v>
      </c>
      <c r="H306" s="271">
        <v>270.51666666666659</v>
      </c>
      <c r="I306" s="271">
        <v>277.68333333333334</v>
      </c>
      <c r="J306" s="271">
        <v>282.91666666666657</v>
      </c>
      <c r="K306" s="270">
        <v>272.45</v>
      </c>
      <c r="L306" s="270">
        <v>260.05</v>
      </c>
      <c r="M306" s="270">
        <v>4.3741099999999999</v>
      </c>
      <c r="N306" s="1"/>
      <c r="O306" s="1"/>
    </row>
    <row r="307" spans="1:15" ht="12.75" customHeight="1">
      <c r="A307" s="30">
        <v>297</v>
      </c>
      <c r="B307" s="280" t="s">
        <v>426</v>
      </c>
      <c r="C307" s="270">
        <v>285.55</v>
      </c>
      <c r="D307" s="271">
        <v>287.43333333333334</v>
      </c>
      <c r="E307" s="271">
        <v>281.16666666666669</v>
      </c>
      <c r="F307" s="271">
        <v>276.78333333333336</v>
      </c>
      <c r="G307" s="271">
        <v>270.51666666666671</v>
      </c>
      <c r="H307" s="271">
        <v>291.81666666666666</v>
      </c>
      <c r="I307" s="271">
        <v>298.08333333333331</v>
      </c>
      <c r="J307" s="271">
        <v>302.46666666666664</v>
      </c>
      <c r="K307" s="270">
        <v>293.7</v>
      </c>
      <c r="L307" s="270">
        <v>283.05</v>
      </c>
      <c r="M307" s="270">
        <v>4.0264899999999999</v>
      </c>
      <c r="N307" s="1"/>
      <c r="O307" s="1"/>
    </row>
    <row r="308" spans="1:15" ht="12.75" customHeight="1">
      <c r="A308" s="30">
        <v>298</v>
      </c>
      <c r="B308" s="280" t="s">
        <v>427</v>
      </c>
      <c r="C308" s="270">
        <v>497.3</v>
      </c>
      <c r="D308" s="271">
        <v>495.88333333333338</v>
      </c>
      <c r="E308" s="271">
        <v>491.46666666666675</v>
      </c>
      <c r="F308" s="271">
        <v>485.63333333333338</v>
      </c>
      <c r="G308" s="271">
        <v>481.21666666666675</v>
      </c>
      <c r="H308" s="271">
        <v>501.71666666666675</v>
      </c>
      <c r="I308" s="271">
        <v>506.13333333333338</v>
      </c>
      <c r="J308" s="271">
        <v>511.96666666666675</v>
      </c>
      <c r="K308" s="270">
        <v>500.3</v>
      </c>
      <c r="L308" s="270">
        <v>490.05</v>
      </c>
      <c r="M308" s="270">
        <v>3.70173</v>
      </c>
      <c r="N308" s="1"/>
      <c r="O308" s="1"/>
    </row>
    <row r="309" spans="1:15" ht="12.75" customHeight="1">
      <c r="A309" s="30">
        <v>299</v>
      </c>
      <c r="B309" s="280" t="s">
        <v>151</v>
      </c>
      <c r="C309" s="270">
        <v>105.35</v>
      </c>
      <c r="D309" s="271">
        <v>105.76666666666667</v>
      </c>
      <c r="E309" s="271">
        <v>104.58333333333333</v>
      </c>
      <c r="F309" s="271">
        <v>103.81666666666666</v>
      </c>
      <c r="G309" s="271">
        <v>102.63333333333333</v>
      </c>
      <c r="H309" s="271">
        <v>106.53333333333333</v>
      </c>
      <c r="I309" s="271">
        <v>107.71666666666667</v>
      </c>
      <c r="J309" s="271">
        <v>108.48333333333333</v>
      </c>
      <c r="K309" s="270">
        <v>106.95</v>
      </c>
      <c r="L309" s="270">
        <v>105</v>
      </c>
      <c r="M309" s="270">
        <v>43.272559999999999</v>
      </c>
      <c r="N309" s="1"/>
      <c r="O309" s="1"/>
    </row>
    <row r="310" spans="1:15" ht="12.75" customHeight="1">
      <c r="A310" s="30">
        <v>300</v>
      </c>
      <c r="B310" s="280" t="s">
        <v>428</v>
      </c>
      <c r="C310" s="270">
        <v>71.849999999999994</v>
      </c>
      <c r="D310" s="271">
        <v>72.283333333333317</v>
      </c>
      <c r="E310" s="271">
        <v>71.266666666666637</v>
      </c>
      <c r="F310" s="271">
        <v>70.683333333333323</v>
      </c>
      <c r="G310" s="271">
        <v>69.666666666666643</v>
      </c>
      <c r="H310" s="271">
        <v>72.866666666666632</v>
      </c>
      <c r="I310" s="271">
        <v>73.883333333333312</v>
      </c>
      <c r="J310" s="271">
        <v>74.466666666666626</v>
      </c>
      <c r="K310" s="270">
        <v>73.3</v>
      </c>
      <c r="L310" s="270">
        <v>71.7</v>
      </c>
      <c r="M310" s="270">
        <v>26.24859</v>
      </c>
      <c r="N310" s="1"/>
      <c r="O310" s="1"/>
    </row>
    <row r="311" spans="1:15" ht="12.75" customHeight="1">
      <c r="A311" s="30">
        <v>301</v>
      </c>
      <c r="B311" s="280" t="s">
        <v>152</v>
      </c>
      <c r="C311" s="270">
        <v>521.70000000000005</v>
      </c>
      <c r="D311" s="271">
        <v>523.08333333333337</v>
      </c>
      <c r="E311" s="271">
        <v>519.11666666666679</v>
      </c>
      <c r="F311" s="271">
        <v>516.53333333333342</v>
      </c>
      <c r="G311" s="271">
        <v>512.56666666666683</v>
      </c>
      <c r="H311" s="271">
        <v>525.66666666666674</v>
      </c>
      <c r="I311" s="271">
        <v>529.63333333333321</v>
      </c>
      <c r="J311" s="271">
        <v>532.2166666666667</v>
      </c>
      <c r="K311" s="270">
        <v>527.04999999999995</v>
      </c>
      <c r="L311" s="270">
        <v>520.5</v>
      </c>
      <c r="M311" s="270">
        <v>4.0929599999999997</v>
      </c>
      <c r="N311" s="1"/>
      <c r="O311" s="1"/>
    </row>
    <row r="312" spans="1:15" ht="12.75" customHeight="1">
      <c r="A312" s="30">
        <v>302</v>
      </c>
      <c r="B312" s="280" t="s">
        <v>153</v>
      </c>
      <c r="C312" s="270">
        <v>8946</v>
      </c>
      <c r="D312" s="271">
        <v>8888.3333333333339</v>
      </c>
      <c r="E312" s="271">
        <v>8787.6666666666679</v>
      </c>
      <c r="F312" s="271">
        <v>8629.3333333333339</v>
      </c>
      <c r="G312" s="271">
        <v>8528.6666666666679</v>
      </c>
      <c r="H312" s="271">
        <v>9046.6666666666679</v>
      </c>
      <c r="I312" s="271">
        <v>9147.3333333333358</v>
      </c>
      <c r="J312" s="271">
        <v>9305.6666666666679</v>
      </c>
      <c r="K312" s="270">
        <v>8989</v>
      </c>
      <c r="L312" s="270">
        <v>8730</v>
      </c>
      <c r="M312" s="270">
        <v>6.3229600000000001</v>
      </c>
      <c r="N312" s="1"/>
      <c r="O312" s="1"/>
    </row>
    <row r="313" spans="1:15" ht="12.75" customHeight="1">
      <c r="A313" s="30">
        <v>303</v>
      </c>
      <c r="B313" s="280" t="s">
        <v>804</v>
      </c>
      <c r="C313" s="270">
        <v>1888.8</v>
      </c>
      <c r="D313" s="271">
        <v>1882.5833333333333</v>
      </c>
      <c r="E313" s="271">
        <v>1851.2166666666665</v>
      </c>
      <c r="F313" s="271">
        <v>1813.6333333333332</v>
      </c>
      <c r="G313" s="271">
        <v>1782.2666666666664</v>
      </c>
      <c r="H313" s="271">
        <v>1920.1666666666665</v>
      </c>
      <c r="I313" s="271">
        <v>1951.5333333333333</v>
      </c>
      <c r="J313" s="271">
        <v>1989.1166666666666</v>
      </c>
      <c r="K313" s="270">
        <v>1913.95</v>
      </c>
      <c r="L313" s="270">
        <v>1845</v>
      </c>
      <c r="M313" s="270">
        <v>1.3873500000000001</v>
      </c>
      <c r="N313" s="1"/>
      <c r="O313" s="1"/>
    </row>
    <row r="314" spans="1:15" ht="12.75" customHeight="1">
      <c r="A314" s="30">
        <v>304</v>
      </c>
      <c r="B314" s="280" t="s">
        <v>156</v>
      </c>
      <c r="C314" s="270">
        <v>796.35</v>
      </c>
      <c r="D314" s="271">
        <v>801.4666666666667</v>
      </c>
      <c r="E314" s="271">
        <v>788.38333333333344</v>
      </c>
      <c r="F314" s="271">
        <v>780.41666666666674</v>
      </c>
      <c r="G314" s="271">
        <v>767.33333333333348</v>
      </c>
      <c r="H314" s="271">
        <v>809.43333333333339</v>
      </c>
      <c r="I314" s="271">
        <v>822.51666666666665</v>
      </c>
      <c r="J314" s="271">
        <v>830.48333333333335</v>
      </c>
      <c r="K314" s="270">
        <v>814.55</v>
      </c>
      <c r="L314" s="270">
        <v>793.5</v>
      </c>
      <c r="M314" s="270">
        <v>2.1279300000000001</v>
      </c>
      <c r="N314" s="1"/>
      <c r="O314" s="1"/>
    </row>
    <row r="315" spans="1:15" ht="12.75" customHeight="1">
      <c r="A315" s="30">
        <v>305</v>
      </c>
      <c r="B315" s="280" t="s">
        <v>429</v>
      </c>
      <c r="C315" s="270">
        <v>413.3</v>
      </c>
      <c r="D315" s="271">
        <v>404.16666666666669</v>
      </c>
      <c r="E315" s="271">
        <v>391.18333333333339</v>
      </c>
      <c r="F315" s="271">
        <v>369.06666666666672</v>
      </c>
      <c r="G315" s="271">
        <v>356.08333333333343</v>
      </c>
      <c r="H315" s="271">
        <v>426.28333333333336</v>
      </c>
      <c r="I315" s="271">
        <v>439.26666666666659</v>
      </c>
      <c r="J315" s="271">
        <v>461.38333333333333</v>
      </c>
      <c r="K315" s="270">
        <v>417.15</v>
      </c>
      <c r="L315" s="270">
        <v>382.05</v>
      </c>
      <c r="M315" s="270">
        <v>94.62594</v>
      </c>
      <c r="N315" s="1"/>
      <c r="O315" s="1"/>
    </row>
    <row r="316" spans="1:15" ht="12.75" customHeight="1">
      <c r="A316" s="30">
        <v>306</v>
      </c>
      <c r="B316" s="280" t="s">
        <v>430</v>
      </c>
      <c r="C316" s="270">
        <v>421.5</v>
      </c>
      <c r="D316" s="271">
        <v>423.63333333333338</v>
      </c>
      <c r="E316" s="271">
        <v>415.36666666666679</v>
      </c>
      <c r="F316" s="271">
        <v>409.23333333333341</v>
      </c>
      <c r="G316" s="271">
        <v>400.96666666666681</v>
      </c>
      <c r="H316" s="271">
        <v>429.76666666666677</v>
      </c>
      <c r="I316" s="271">
        <v>438.0333333333333</v>
      </c>
      <c r="J316" s="271">
        <v>444.16666666666674</v>
      </c>
      <c r="K316" s="270">
        <v>431.9</v>
      </c>
      <c r="L316" s="270">
        <v>417.5</v>
      </c>
      <c r="M316" s="270">
        <v>25.577839999999998</v>
      </c>
      <c r="N316" s="1"/>
      <c r="O316" s="1"/>
    </row>
    <row r="317" spans="1:15" ht="12.75" customHeight="1">
      <c r="A317" s="30">
        <v>307</v>
      </c>
      <c r="B317" s="280" t="s">
        <v>849</v>
      </c>
      <c r="C317" s="270">
        <v>735.9</v>
      </c>
      <c r="D317" s="271">
        <v>740</v>
      </c>
      <c r="E317" s="271">
        <v>726</v>
      </c>
      <c r="F317" s="271">
        <v>716.1</v>
      </c>
      <c r="G317" s="271">
        <v>702.1</v>
      </c>
      <c r="H317" s="271">
        <v>749.9</v>
      </c>
      <c r="I317" s="271">
        <v>763.9</v>
      </c>
      <c r="J317" s="271">
        <v>773.8</v>
      </c>
      <c r="K317" s="270">
        <v>754</v>
      </c>
      <c r="L317" s="270">
        <v>730.1</v>
      </c>
      <c r="M317" s="270">
        <v>0.83179000000000003</v>
      </c>
      <c r="N317" s="1"/>
      <c r="O317" s="1"/>
    </row>
    <row r="318" spans="1:15" ht="12.75" customHeight="1">
      <c r="A318" s="30">
        <v>308</v>
      </c>
      <c r="B318" s="280" t="s">
        <v>850</v>
      </c>
      <c r="C318" s="270">
        <v>816.75</v>
      </c>
      <c r="D318" s="271">
        <v>810.68333333333339</v>
      </c>
      <c r="E318" s="271">
        <v>798.06666666666683</v>
      </c>
      <c r="F318" s="271">
        <v>779.38333333333344</v>
      </c>
      <c r="G318" s="271">
        <v>766.76666666666688</v>
      </c>
      <c r="H318" s="271">
        <v>829.36666666666679</v>
      </c>
      <c r="I318" s="271">
        <v>841.98333333333335</v>
      </c>
      <c r="J318" s="271">
        <v>860.66666666666674</v>
      </c>
      <c r="K318" s="270">
        <v>823.3</v>
      </c>
      <c r="L318" s="270">
        <v>792</v>
      </c>
      <c r="M318" s="270">
        <v>3.1447500000000002</v>
      </c>
      <c r="N318" s="1"/>
      <c r="O318" s="1"/>
    </row>
    <row r="319" spans="1:15" ht="12.75" customHeight="1">
      <c r="A319" s="30">
        <v>309</v>
      </c>
      <c r="B319" s="280" t="s">
        <v>155</v>
      </c>
      <c r="C319" s="270">
        <v>1484.55</v>
      </c>
      <c r="D319" s="271">
        <v>1483.7</v>
      </c>
      <c r="E319" s="271">
        <v>1468.4</v>
      </c>
      <c r="F319" s="271">
        <v>1452.25</v>
      </c>
      <c r="G319" s="271">
        <v>1436.95</v>
      </c>
      <c r="H319" s="271">
        <v>1499.8500000000001</v>
      </c>
      <c r="I319" s="271">
        <v>1515.1499999999999</v>
      </c>
      <c r="J319" s="271">
        <v>1531.3000000000002</v>
      </c>
      <c r="K319" s="270">
        <v>1499</v>
      </c>
      <c r="L319" s="270">
        <v>1467.55</v>
      </c>
      <c r="M319" s="270">
        <v>3.0858400000000001</v>
      </c>
      <c r="N319" s="1"/>
      <c r="O319" s="1"/>
    </row>
    <row r="320" spans="1:15" ht="12.75" customHeight="1">
      <c r="A320" s="30">
        <v>310</v>
      </c>
      <c r="B320" s="280" t="s">
        <v>158</v>
      </c>
      <c r="C320" s="270">
        <v>3309.45</v>
      </c>
      <c r="D320" s="271">
        <v>3278.15</v>
      </c>
      <c r="E320" s="271">
        <v>3237.3</v>
      </c>
      <c r="F320" s="271">
        <v>3165.15</v>
      </c>
      <c r="G320" s="271">
        <v>3124.3</v>
      </c>
      <c r="H320" s="271">
        <v>3350.3</v>
      </c>
      <c r="I320" s="271">
        <v>3391.1499999999996</v>
      </c>
      <c r="J320" s="271">
        <v>3463.3</v>
      </c>
      <c r="K320" s="270">
        <v>3319</v>
      </c>
      <c r="L320" s="270">
        <v>3206</v>
      </c>
      <c r="M320" s="270">
        <v>6.1153399999999998</v>
      </c>
      <c r="N320" s="1"/>
      <c r="O320" s="1"/>
    </row>
    <row r="321" spans="1:15" ht="12.75" customHeight="1">
      <c r="A321" s="30">
        <v>311</v>
      </c>
      <c r="B321" s="280" t="s">
        <v>892</v>
      </c>
      <c r="C321" s="270" t="e">
        <v>#N/A</v>
      </c>
      <c r="D321" s="271" t="e">
        <v>#N/A</v>
      </c>
      <c r="E321" s="271" t="e">
        <v>#N/A</v>
      </c>
      <c r="F321" s="271" t="e">
        <v>#N/A</v>
      </c>
      <c r="G321" s="271" t="e">
        <v>#N/A</v>
      </c>
      <c r="H321" s="271" t="e">
        <v>#N/A</v>
      </c>
      <c r="I321" s="271" t="e">
        <v>#N/A</v>
      </c>
      <c r="J321" s="271" t="e">
        <v>#N/A</v>
      </c>
      <c r="K321" s="270" t="e">
        <v>#N/A</v>
      </c>
      <c r="L321" s="270" t="e">
        <v>#N/A</v>
      </c>
      <c r="M321" s="270" t="e">
        <v>#N/A</v>
      </c>
      <c r="N321" s="1"/>
      <c r="O321" s="1"/>
    </row>
    <row r="322" spans="1:15" ht="12.75" customHeight="1">
      <c r="A322" s="30">
        <v>312</v>
      </c>
      <c r="B322" s="280" t="s">
        <v>432</v>
      </c>
      <c r="C322" s="270">
        <v>770.5</v>
      </c>
      <c r="D322" s="271">
        <v>772.16666666666663</v>
      </c>
      <c r="E322" s="271">
        <v>767.33333333333326</v>
      </c>
      <c r="F322" s="271">
        <v>764.16666666666663</v>
      </c>
      <c r="G322" s="271">
        <v>759.33333333333326</v>
      </c>
      <c r="H322" s="271">
        <v>775.33333333333326</v>
      </c>
      <c r="I322" s="271">
        <v>780.16666666666652</v>
      </c>
      <c r="J322" s="271">
        <v>783.33333333333326</v>
      </c>
      <c r="K322" s="270">
        <v>777</v>
      </c>
      <c r="L322" s="270">
        <v>769</v>
      </c>
      <c r="M322" s="270">
        <v>0.39147999999999999</v>
      </c>
      <c r="N322" s="1"/>
      <c r="O322" s="1"/>
    </row>
    <row r="323" spans="1:15" ht="12.75" customHeight="1">
      <c r="A323" s="30">
        <v>313</v>
      </c>
      <c r="B323" s="280" t="s">
        <v>159</v>
      </c>
      <c r="C323" s="270">
        <v>2144.85</v>
      </c>
      <c r="D323" s="271">
        <v>2131.6166666666668</v>
      </c>
      <c r="E323" s="271">
        <v>2105.2333333333336</v>
      </c>
      <c r="F323" s="271">
        <v>2065.6166666666668</v>
      </c>
      <c r="G323" s="271">
        <v>2039.2333333333336</v>
      </c>
      <c r="H323" s="271">
        <v>2171.2333333333336</v>
      </c>
      <c r="I323" s="271">
        <v>2197.6166666666668</v>
      </c>
      <c r="J323" s="271">
        <v>2237.2333333333336</v>
      </c>
      <c r="K323" s="270">
        <v>2158</v>
      </c>
      <c r="L323" s="270">
        <v>2092</v>
      </c>
      <c r="M323" s="270">
        <v>3.48807</v>
      </c>
      <c r="N323" s="1"/>
      <c r="O323" s="1"/>
    </row>
    <row r="324" spans="1:15" ht="12.75" customHeight="1">
      <c r="A324" s="30">
        <v>314</v>
      </c>
      <c r="B324" s="280" t="s">
        <v>433</v>
      </c>
      <c r="C324" s="270">
        <v>1266.45</v>
      </c>
      <c r="D324" s="271">
        <v>1263.8999999999999</v>
      </c>
      <c r="E324" s="271">
        <v>1249.0999999999997</v>
      </c>
      <c r="F324" s="271">
        <v>1231.7499999999998</v>
      </c>
      <c r="G324" s="271">
        <v>1216.9499999999996</v>
      </c>
      <c r="H324" s="271">
        <v>1281.2499999999998</v>
      </c>
      <c r="I324" s="271">
        <v>1296.05</v>
      </c>
      <c r="J324" s="271">
        <v>1313.3999999999999</v>
      </c>
      <c r="K324" s="270">
        <v>1278.7</v>
      </c>
      <c r="L324" s="270">
        <v>1246.55</v>
      </c>
      <c r="M324" s="270">
        <v>4.4438399999999998</v>
      </c>
      <c r="N324" s="1"/>
      <c r="O324" s="1"/>
    </row>
    <row r="325" spans="1:15" ht="12.75" customHeight="1">
      <c r="A325" s="30">
        <v>315</v>
      </c>
      <c r="B325" s="280" t="s">
        <v>161</v>
      </c>
      <c r="C325" s="270">
        <v>1045.3499999999999</v>
      </c>
      <c r="D325" s="271">
        <v>1045.7833333333333</v>
      </c>
      <c r="E325" s="271">
        <v>1040.5666666666666</v>
      </c>
      <c r="F325" s="271">
        <v>1035.7833333333333</v>
      </c>
      <c r="G325" s="271">
        <v>1030.5666666666666</v>
      </c>
      <c r="H325" s="271">
        <v>1050.5666666666666</v>
      </c>
      <c r="I325" s="271">
        <v>1055.7833333333333</v>
      </c>
      <c r="J325" s="271">
        <v>1060.5666666666666</v>
      </c>
      <c r="K325" s="270">
        <v>1051</v>
      </c>
      <c r="L325" s="270">
        <v>1041</v>
      </c>
      <c r="M325" s="270">
        <v>4.1704299999999996</v>
      </c>
      <c r="N325" s="1"/>
      <c r="O325" s="1"/>
    </row>
    <row r="326" spans="1:15" ht="12.75" customHeight="1">
      <c r="A326" s="30">
        <v>316</v>
      </c>
      <c r="B326" s="280" t="s">
        <v>267</v>
      </c>
      <c r="C326" s="270">
        <v>601.9</v>
      </c>
      <c r="D326" s="271">
        <v>604.54999999999995</v>
      </c>
      <c r="E326" s="271">
        <v>597.39999999999986</v>
      </c>
      <c r="F326" s="271">
        <v>592.89999999999986</v>
      </c>
      <c r="G326" s="271">
        <v>585.74999999999977</v>
      </c>
      <c r="H326" s="271">
        <v>609.04999999999995</v>
      </c>
      <c r="I326" s="271">
        <v>616.20000000000005</v>
      </c>
      <c r="J326" s="271">
        <v>620.70000000000005</v>
      </c>
      <c r="K326" s="270">
        <v>611.70000000000005</v>
      </c>
      <c r="L326" s="270">
        <v>600.04999999999995</v>
      </c>
      <c r="M326" s="270">
        <v>4.9011199999999997</v>
      </c>
      <c r="N326" s="1"/>
      <c r="O326" s="1"/>
    </row>
    <row r="327" spans="1:15" ht="12.75" customHeight="1">
      <c r="A327" s="30">
        <v>317</v>
      </c>
      <c r="B327" s="280" t="s">
        <v>434</v>
      </c>
      <c r="C327" s="270">
        <v>36.25</v>
      </c>
      <c r="D327" s="271">
        <v>36.416666666666664</v>
      </c>
      <c r="E327" s="271">
        <v>35.883333333333326</v>
      </c>
      <c r="F327" s="271">
        <v>35.516666666666659</v>
      </c>
      <c r="G327" s="271">
        <v>34.98333333333332</v>
      </c>
      <c r="H327" s="271">
        <v>36.783333333333331</v>
      </c>
      <c r="I327" s="271">
        <v>37.316666666666677</v>
      </c>
      <c r="J327" s="271">
        <v>37.683333333333337</v>
      </c>
      <c r="K327" s="270">
        <v>36.950000000000003</v>
      </c>
      <c r="L327" s="270">
        <v>36.049999999999997</v>
      </c>
      <c r="M327" s="270">
        <v>43.004660000000001</v>
      </c>
      <c r="N327" s="1"/>
      <c r="O327" s="1"/>
    </row>
    <row r="328" spans="1:15" ht="12.75" customHeight="1">
      <c r="A328" s="30">
        <v>318</v>
      </c>
      <c r="B328" s="280" t="s">
        <v>435</v>
      </c>
      <c r="C328" s="270">
        <v>74.849999999999994</v>
      </c>
      <c r="D328" s="271">
        <v>74.716666666666654</v>
      </c>
      <c r="E328" s="271">
        <v>74.433333333333309</v>
      </c>
      <c r="F328" s="271">
        <v>74.016666666666652</v>
      </c>
      <c r="G328" s="271">
        <v>73.733333333333306</v>
      </c>
      <c r="H328" s="271">
        <v>75.133333333333312</v>
      </c>
      <c r="I328" s="271">
        <v>75.416666666666643</v>
      </c>
      <c r="J328" s="271">
        <v>75.833333333333314</v>
      </c>
      <c r="K328" s="270">
        <v>75</v>
      </c>
      <c r="L328" s="270">
        <v>74.3</v>
      </c>
      <c r="M328" s="270">
        <v>23.120100000000001</v>
      </c>
      <c r="N328" s="1"/>
      <c r="O328" s="1"/>
    </row>
    <row r="329" spans="1:15" ht="12.75" customHeight="1">
      <c r="A329" s="30">
        <v>319</v>
      </c>
      <c r="B329" s="280" t="s">
        <v>436</v>
      </c>
      <c r="C329" s="270">
        <v>652.5</v>
      </c>
      <c r="D329" s="271">
        <v>650.15</v>
      </c>
      <c r="E329" s="271">
        <v>613.84999999999991</v>
      </c>
      <c r="F329" s="271">
        <v>575.19999999999993</v>
      </c>
      <c r="G329" s="271">
        <v>538.89999999999986</v>
      </c>
      <c r="H329" s="271">
        <v>688.8</v>
      </c>
      <c r="I329" s="271">
        <v>725.09999999999991</v>
      </c>
      <c r="J329" s="271">
        <v>763.75</v>
      </c>
      <c r="K329" s="270">
        <v>686.45</v>
      </c>
      <c r="L329" s="270">
        <v>611.5</v>
      </c>
      <c r="M329" s="270">
        <v>38.344160000000002</v>
      </c>
      <c r="N329" s="1"/>
      <c r="O329" s="1"/>
    </row>
    <row r="330" spans="1:15" ht="12.75" customHeight="1">
      <c r="A330" s="30">
        <v>320</v>
      </c>
      <c r="B330" s="280" t="s">
        <v>437</v>
      </c>
      <c r="C330" s="270">
        <v>36.700000000000003</v>
      </c>
      <c r="D330" s="271">
        <v>37.049999999999997</v>
      </c>
      <c r="E330" s="271">
        <v>36.199999999999996</v>
      </c>
      <c r="F330" s="271">
        <v>35.699999999999996</v>
      </c>
      <c r="G330" s="271">
        <v>34.849999999999994</v>
      </c>
      <c r="H330" s="271">
        <v>37.549999999999997</v>
      </c>
      <c r="I330" s="271">
        <v>38.399999999999991</v>
      </c>
      <c r="J330" s="271">
        <v>38.9</v>
      </c>
      <c r="K330" s="270">
        <v>37.9</v>
      </c>
      <c r="L330" s="270">
        <v>36.549999999999997</v>
      </c>
      <c r="M330" s="270">
        <v>149.83024</v>
      </c>
      <c r="N330" s="1"/>
      <c r="O330" s="1"/>
    </row>
    <row r="331" spans="1:15" ht="12.75" customHeight="1">
      <c r="A331" s="30">
        <v>321</v>
      </c>
      <c r="B331" s="280" t="s">
        <v>438</v>
      </c>
      <c r="C331" s="270">
        <v>78.75</v>
      </c>
      <c r="D331" s="271">
        <v>79.533333333333331</v>
      </c>
      <c r="E331" s="271">
        <v>77.36666666666666</v>
      </c>
      <c r="F331" s="271">
        <v>75.983333333333334</v>
      </c>
      <c r="G331" s="271">
        <v>73.816666666666663</v>
      </c>
      <c r="H331" s="271">
        <v>80.916666666666657</v>
      </c>
      <c r="I331" s="271">
        <v>83.083333333333343</v>
      </c>
      <c r="J331" s="271">
        <v>84.466666666666654</v>
      </c>
      <c r="K331" s="270">
        <v>81.7</v>
      </c>
      <c r="L331" s="270">
        <v>78.150000000000006</v>
      </c>
      <c r="M331" s="270">
        <v>41.975540000000002</v>
      </c>
      <c r="N331" s="1"/>
      <c r="O331" s="1"/>
    </row>
    <row r="332" spans="1:15" ht="12.75" customHeight="1">
      <c r="A332" s="30">
        <v>322</v>
      </c>
      <c r="B332" s="280" t="s">
        <v>167</v>
      </c>
      <c r="C332" s="270">
        <v>123.95</v>
      </c>
      <c r="D332" s="271">
        <v>124.05000000000001</v>
      </c>
      <c r="E332" s="271">
        <v>122.95000000000002</v>
      </c>
      <c r="F332" s="271">
        <v>121.95</v>
      </c>
      <c r="G332" s="271">
        <v>120.85000000000001</v>
      </c>
      <c r="H332" s="271">
        <v>125.05000000000003</v>
      </c>
      <c r="I332" s="271">
        <v>126.15000000000002</v>
      </c>
      <c r="J332" s="271">
        <v>127.15000000000003</v>
      </c>
      <c r="K332" s="270">
        <v>125.15</v>
      </c>
      <c r="L332" s="270">
        <v>123.05</v>
      </c>
      <c r="M332" s="270">
        <v>63.750120000000003</v>
      </c>
      <c r="N332" s="1"/>
      <c r="O332" s="1"/>
    </row>
    <row r="333" spans="1:15" ht="12.75" customHeight="1">
      <c r="A333" s="30">
        <v>323</v>
      </c>
      <c r="B333" s="280" t="s">
        <v>439</v>
      </c>
      <c r="C333" s="270">
        <v>288.45</v>
      </c>
      <c r="D333" s="271">
        <v>288.76666666666665</v>
      </c>
      <c r="E333" s="271">
        <v>285.68333333333328</v>
      </c>
      <c r="F333" s="271">
        <v>282.91666666666663</v>
      </c>
      <c r="G333" s="271">
        <v>279.83333333333326</v>
      </c>
      <c r="H333" s="271">
        <v>291.5333333333333</v>
      </c>
      <c r="I333" s="271">
        <v>294.61666666666667</v>
      </c>
      <c r="J333" s="271">
        <v>297.38333333333333</v>
      </c>
      <c r="K333" s="270">
        <v>291.85000000000002</v>
      </c>
      <c r="L333" s="270">
        <v>286</v>
      </c>
      <c r="M333" s="270">
        <v>6.1132799999999996</v>
      </c>
      <c r="N333" s="1"/>
      <c r="O333" s="1"/>
    </row>
    <row r="334" spans="1:15" ht="12.75" customHeight="1">
      <c r="A334" s="30">
        <v>324</v>
      </c>
      <c r="B334" s="280" t="s">
        <v>169</v>
      </c>
      <c r="C334" s="270">
        <v>166.6</v>
      </c>
      <c r="D334" s="271">
        <v>167.29999999999998</v>
      </c>
      <c r="E334" s="271">
        <v>165.24999999999997</v>
      </c>
      <c r="F334" s="271">
        <v>163.89999999999998</v>
      </c>
      <c r="G334" s="271">
        <v>161.84999999999997</v>
      </c>
      <c r="H334" s="271">
        <v>168.64999999999998</v>
      </c>
      <c r="I334" s="271">
        <v>170.7</v>
      </c>
      <c r="J334" s="271">
        <v>172.04999999999998</v>
      </c>
      <c r="K334" s="270">
        <v>169.35</v>
      </c>
      <c r="L334" s="270">
        <v>165.95</v>
      </c>
      <c r="M334" s="270">
        <v>164.1515</v>
      </c>
      <c r="N334" s="1"/>
      <c r="O334" s="1"/>
    </row>
    <row r="335" spans="1:15" ht="12.75" customHeight="1">
      <c r="A335" s="30">
        <v>325</v>
      </c>
      <c r="B335" s="280" t="s">
        <v>440</v>
      </c>
      <c r="C335" s="270">
        <v>705.6</v>
      </c>
      <c r="D335" s="271">
        <v>705.94999999999993</v>
      </c>
      <c r="E335" s="271">
        <v>700.89999999999986</v>
      </c>
      <c r="F335" s="271">
        <v>696.19999999999993</v>
      </c>
      <c r="G335" s="271">
        <v>691.14999999999986</v>
      </c>
      <c r="H335" s="271">
        <v>710.64999999999986</v>
      </c>
      <c r="I335" s="271">
        <v>715.69999999999982</v>
      </c>
      <c r="J335" s="271">
        <v>720.39999999999986</v>
      </c>
      <c r="K335" s="270">
        <v>711</v>
      </c>
      <c r="L335" s="270">
        <v>701.25</v>
      </c>
      <c r="M335" s="270">
        <v>1.67116</v>
      </c>
      <c r="N335" s="1"/>
      <c r="O335" s="1"/>
    </row>
    <row r="336" spans="1:15" ht="12.75" customHeight="1">
      <c r="A336" s="30">
        <v>326</v>
      </c>
      <c r="B336" s="280" t="s">
        <v>163</v>
      </c>
      <c r="C336" s="270">
        <v>79.95</v>
      </c>
      <c r="D336" s="271">
        <v>80.45</v>
      </c>
      <c r="E336" s="271">
        <v>79.2</v>
      </c>
      <c r="F336" s="271">
        <v>78.45</v>
      </c>
      <c r="G336" s="271">
        <v>77.2</v>
      </c>
      <c r="H336" s="271">
        <v>81.2</v>
      </c>
      <c r="I336" s="271">
        <v>82.45</v>
      </c>
      <c r="J336" s="271">
        <v>83.2</v>
      </c>
      <c r="K336" s="270">
        <v>81.7</v>
      </c>
      <c r="L336" s="270">
        <v>79.7</v>
      </c>
      <c r="M336" s="270">
        <v>131.14973000000001</v>
      </c>
      <c r="N336" s="1"/>
      <c r="O336" s="1"/>
    </row>
    <row r="337" spans="1:15" ht="12.75" customHeight="1">
      <c r="A337" s="30">
        <v>327</v>
      </c>
      <c r="B337" s="280" t="s">
        <v>165</v>
      </c>
      <c r="C337" s="270">
        <v>4371.5</v>
      </c>
      <c r="D337" s="271">
        <v>4395.5333333333338</v>
      </c>
      <c r="E337" s="271">
        <v>4321.0666666666675</v>
      </c>
      <c r="F337" s="271">
        <v>4270.6333333333341</v>
      </c>
      <c r="G337" s="271">
        <v>4196.1666666666679</v>
      </c>
      <c r="H337" s="271">
        <v>4445.9666666666672</v>
      </c>
      <c r="I337" s="271">
        <v>4520.4333333333325</v>
      </c>
      <c r="J337" s="271">
        <v>4570.8666666666668</v>
      </c>
      <c r="K337" s="270">
        <v>4470</v>
      </c>
      <c r="L337" s="270">
        <v>4345.1000000000004</v>
      </c>
      <c r="M337" s="270">
        <v>2.2747000000000002</v>
      </c>
      <c r="N337" s="1"/>
      <c r="O337" s="1"/>
    </row>
    <row r="338" spans="1:15" ht="12.75" customHeight="1">
      <c r="A338" s="30">
        <v>328</v>
      </c>
      <c r="B338" s="280" t="s">
        <v>805</v>
      </c>
      <c r="C338" s="270">
        <v>735.55</v>
      </c>
      <c r="D338" s="271">
        <v>721.70000000000016</v>
      </c>
      <c r="E338" s="271">
        <v>676.5500000000003</v>
      </c>
      <c r="F338" s="271">
        <v>617.55000000000018</v>
      </c>
      <c r="G338" s="271">
        <v>572.40000000000032</v>
      </c>
      <c r="H338" s="271">
        <v>780.70000000000027</v>
      </c>
      <c r="I338" s="271">
        <v>825.85000000000014</v>
      </c>
      <c r="J338" s="271">
        <v>884.85000000000025</v>
      </c>
      <c r="K338" s="270">
        <v>766.85</v>
      </c>
      <c r="L338" s="270">
        <v>662.7</v>
      </c>
      <c r="M338" s="270">
        <v>117.56041</v>
      </c>
      <c r="N338" s="1"/>
      <c r="O338" s="1"/>
    </row>
    <row r="339" spans="1:15" ht="12.75" customHeight="1">
      <c r="A339" s="30">
        <v>329</v>
      </c>
      <c r="B339" s="280" t="s">
        <v>166</v>
      </c>
      <c r="C339" s="270">
        <v>19051.25</v>
      </c>
      <c r="D339" s="271">
        <v>19137.350000000002</v>
      </c>
      <c r="E339" s="271">
        <v>18904.700000000004</v>
      </c>
      <c r="F339" s="271">
        <v>18758.150000000001</v>
      </c>
      <c r="G339" s="271">
        <v>18525.500000000004</v>
      </c>
      <c r="H339" s="271">
        <v>19283.900000000005</v>
      </c>
      <c r="I339" s="271">
        <v>19516.550000000007</v>
      </c>
      <c r="J339" s="271">
        <v>19663.100000000006</v>
      </c>
      <c r="K339" s="270">
        <v>19370</v>
      </c>
      <c r="L339" s="270">
        <v>18990.8</v>
      </c>
      <c r="M339" s="270">
        <v>0.48433999999999999</v>
      </c>
      <c r="N339" s="1"/>
      <c r="O339" s="1"/>
    </row>
    <row r="340" spans="1:15" ht="12.75" customHeight="1">
      <c r="A340" s="30">
        <v>330</v>
      </c>
      <c r="B340" s="280" t="s">
        <v>441</v>
      </c>
      <c r="C340" s="270">
        <v>74.05</v>
      </c>
      <c r="D340" s="271">
        <v>73.916666666666671</v>
      </c>
      <c r="E340" s="271">
        <v>73.13333333333334</v>
      </c>
      <c r="F340" s="271">
        <v>72.216666666666669</v>
      </c>
      <c r="G340" s="271">
        <v>71.433333333333337</v>
      </c>
      <c r="H340" s="271">
        <v>74.833333333333343</v>
      </c>
      <c r="I340" s="271">
        <v>75.616666666666674</v>
      </c>
      <c r="J340" s="271">
        <v>76.533333333333346</v>
      </c>
      <c r="K340" s="270">
        <v>74.7</v>
      </c>
      <c r="L340" s="270">
        <v>73</v>
      </c>
      <c r="M340" s="270">
        <v>9.5365199999999994</v>
      </c>
      <c r="N340" s="1"/>
      <c r="O340" s="1"/>
    </row>
    <row r="341" spans="1:15" ht="12.75" customHeight="1">
      <c r="A341" s="30">
        <v>331</v>
      </c>
      <c r="B341" s="280" t="s">
        <v>162</v>
      </c>
      <c r="C341" s="270">
        <v>296.8</v>
      </c>
      <c r="D341" s="271">
        <v>298.58333333333331</v>
      </c>
      <c r="E341" s="271">
        <v>294.21666666666664</v>
      </c>
      <c r="F341" s="271">
        <v>291.63333333333333</v>
      </c>
      <c r="G341" s="271">
        <v>287.26666666666665</v>
      </c>
      <c r="H341" s="271">
        <v>301.16666666666663</v>
      </c>
      <c r="I341" s="271">
        <v>305.5333333333333</v>
      </c>
      <c r="J341" s="271">
        <v>308.11666666666662</v>
      </c>
      <c r="K341" s="270">
        <v>302.95</v>
      </c>
      <c r="L341" s="270">
        <v>296</v>
      </c>
      <c r="M341" s="270">
        <v>3.2227299999999999</v>
      </c>
      <c r="N341" s="1"/>
      <c r="O341" s="1"/>
    </row>
    <row r="342" spans="1:15" ht="12.75" customHeight="1">
      <c r="A342" s="30">
        <v>332</v>
      </c>
      <c r="B342" s="280" t="s">
        <v>851</v>
      </c>
      <c r="C342" s="270">
        <v>371.05</v>
      </c>
      <c r="D342" s="271">
        <v>376.06666666666661</v>
      </c>
      <c r="E342" s="271">
        <v>364.13333333333321</v>
      </c>
      <c r="F342" s="271">
        <v>357.21666666666658</v>
      </c>
      <c r="G342" s="271">
        <v>345.28333333333319</v>
      </c>
      <c r="H342" s="271">
        <v>382.98333333333323</v>
      </c>
      <c r="I342" s="271">
        <v>394.91666666666663</v>
      </c>
      <c r="J342" s="271">
        <v>401.83333333333326</v>
      </c>
      <c r="K342" s="270">
        <v>388</v>
      </c>
      <c r="L342" s="270">
        <v>369.15</v>
      </c>
      <c r="M342" s="270">
        <v>2.05749</v>
      </c>
      <c r="N342" s="1"/>
      <c r="O342" s="1"/>
    </row>
    <row r="343" spans="1:15" ht="12.75" customHeight="1">
      <c r="A343" s="30">
        <v>333</v>
      </c>
      <c r="B343" s="280" t="s">
        <v>268</v>
      </c>
      <c r="C343" s="270">
        <v>1019.45</v>
      </c>
      <c r="D343" s="271">
        <v>1030.45</v>
      </c>
      <c r="E343" s="271">
        <v>1003.2</v>
      </c>
      <c r="F343" s="271">
        <v>986.95</v>
      </c>
      <c r="G343" s="271">
        <v>959.7</v>
      </c>
      <c r="H343" s="271">
        <v>1046.7</v>
      </c>
      <c r="I343" s="271">
        <v>1073.95</v>
      </c>
      <c r="J343" s="271">
        <v>1090.2</v>
      </c>
      <c r="K343" s="270">
        <v>1057.7</v>
      </c>
      <c r="L343" s="270">
        <v>1014.2</v>
      </c>
      <c r="M343" s="270">
        <v>8.8319500000000009</v>
      </c>
      <c r="N343" s="1"/>
      <c r="O343" s="1"/>
    </row>
    <row r="344" spans="1:15" ht="12.75" customHeight="1">
      <c r="A344" s="30">
        <v>334</v>
      </c>
      <c r="B344" s="280" t="s">
        <v>170</v>
      </c>
      <c r="C344" s="270">
        <v>134</v>
      </c>
      <c r="D344" s="271">
        <v>133.38333333333333</v>
      </c>
      <c r="E344" s="271">
        <v>132.56666666666666</v>
      </c>
      <c r="F344" s="271">
        <v>131.13333333333333</v>
      </c>
      <c r="G344" s="271">
        <v>130.31666666666666</v>
      </c>
      <c r="H344" s="271">
        <v>134.81666666666666</v>
      </c>
      <c r="I344" s="271">
        <v>135.63333333333333</v>
      </c>
      <c r="J344" s="271">
        <v>137.06666666666666</v>
      </c>
      <c r="K344" s="270">
        <v>134.19999999999999</v>
      </c>
      <c r="L344" s="270">
        <v>131.94999999999999</v>
      </c>
      <c r="M344" s="270">
        <v>123.27341</v>
      </c>
      <c r="N344" s="1"/>
      <c r="O344" s="1"/>
    </row>
    <row r="345" spans="1:15" ht="12.75" customHeight="1">
      <c r="A345" s="30">
        <v>335</v>
      </c>
      <c r="B345" s="280" t="s">
        <v>269</v>
      </c>
      <c r="C345" s="270">
        <v>193.85</v>
      </c>
      <c r="D345" s="271">
        <v>194.20000000000002</v>
      </c>
      <c r="E345" s="271">
        <v>193.25000000000003</v>
      </c>
      <c r="F345" s="271">
        <v>192.65</v>
      </c>
      <c r="G345" s="271">
        <v>191.70000000000002</v>
      </c>
      <c r="H345" s="271">
        <v>194.80000000000004</v>
      </c>
      <c r="I345" s="271">
        <v>195.75000000000003</v>
      </c>
      <c r="J345" s="271">
        <v>196.35000000000005</v>
      </c>
      <c r="K345" s="270">
        <v>195.15</v>
      </c>
      <c r="L345" s="270">
        <v>193.6</v>
      </c>
      <c r="M345" s="270">
        <v>6.96997</v>
      </c>
      <c r="N345" s="1"/>
      <c r="O345" s="1"/>
    </row>
    <row r="346" spans="1:15" ht="12.75" customHeight="1">
      <c r="A346" s="30">
        <v>336</v>
      </c>
      <c r="B346" s="280" t="s">
        <v>832</v>
      </c>
      <c r="C346" s="270">
        <v>727.9</v>
      </c>
      <c r="D346" s="271">
        <v>725.36666666666679</v>
      </c>
      <c r="E346" s="271">
        <v>710.73333333333358</v>
      </c>
      <c r="F346" s="271">
        <v>693.56666666666683</v>
      </c>
      <c r="G346" s="271">
        <v>678.93333333333362</v>
      </c>
      <c r="H346" s="271">
        <v>742.53333333333353</v>
      </c>
      <c r="I346" s="271">
        <v>757.16666666666674</v>
      </c>
      <c r="J346" s="271">
        <v>774.33333333333348</v>
      </c>
      <c r="K346" s="270">
        <v>740</v>
      </c>
      <c r="L346" s="270">
        <v>708.2</v>
      </c>
      <c r="M346" s="270">
        <v>20.488479999999999</v>
      </c>
      <c r="N346" s="1"/>
      <c r="O346" s="1"/>
    </row>
    <row r="347" spans="1:15" ht="12.75" customHeight="1">
      <c r="A347" s="30">
        <v>337</v>
      </c>
      <c r="B347" s="280" t="s">
        <v>442</v>
      </c>
      <c r="C347" s="270">
        <v>3171.95</v>
      </c>
      <c r="D347" s="271">
        <v>3156.9333333333329</v>
      </c>
      <c r="E347" s="271">
        <v>3123.8666666666659</v>
      </c>
      <c r="F347" s="271">
        <v>3075.7833333333328</v>
      </c>
      <c r="G347" s="271">
        <v>3042.7166666666658</v>
      </c>
      <c r="H347" s="271">
        <v>3205.016666666666</v>
      </c>
      <c r="I347" s="271">
        <v>3238.0833333333326</v>
      </c>
      <c r="J347" s="271">
        <v>3286.1666666666661</v>
      </c>
      <c r="K347" s="270">
        <v>3190</v>
      </c>
      <c r="L347" s="270">
        <v>3108.85</v>
      </c>
      <c r="M347" s="270">
        <v>1.03349</v>
      </c>
      <c r="N347" s="1"/>
      <c r="O347" s="1"/>
    </row>
    <row r="348" spans="1:15" ht="12.75" customHeight="1">
      <c r="A348" s="30">
        <v>338</v>
      </c>
      <c r="B348" s="280" t="s">
        <v>443</v>
      </c>
      <c r="C348" s="270">
        <v>257.2</v>
      </c>
      <c r="D348" s="271">
        <v>257.66666666666669</v>
      </c>
      <c r="E348" s="271">
        <v>255.53333333333336</v>
      </c>
      <c r="F348" s="271">
        <v>253.86666666666667</v>
      </c>
      <c r="G348" s="271">
        <v>251.73333333333335</v>
      </c>
      <c r="H348" s="271">
        <v>259.33333333333337</v>
      </c>
      <c r="I348" s="271">
        <v>261.4666666666667</v>
      </c>
      <c r="J348" s="271">
        <v>263.13333333333338</v>
      </c>
      <c r="K348" s="270">
        <v>259.8</v>
      </c>
      <c r="L348" s="270">
        <v>256</v>
      </c>
      <c r="M348" s="270">
        <v>0.87187999999999999</v>
      </c>
      <c r="N348" s="1"/>
      <c r="O348" s="1"/>
    </row>
    <row r="349" spans="1:15" ht="12.75" customHeight="1">
      <c r="A349" s="30">
        <v>339</v>
      </c>
      <c r="B349" s="280" t="s">
        <v>833</v>
      </c>
      <c r="C349" s="270">
        <v>513.35</v>
      </c>
      <c r="D349" s="271">
        <v>511.66666666666669</v>
      </c>
      <c r="E349" s="271">
        <v>501.73333333333335</v>
      </c>
      <c r="F349" s="271">
        <v>490.11666666666667</v>
      </c>
      <c r="G349" s="271">
        <v>480.18333333333334</v>
      </c>
      <c r="H349" s="271">
        <v>523.2833333333333</v>
      </c>
      <c r="I349" s="271">
        <v>533.2166666666667</v>
      </c>
      <c r="J349" s="271">
        <v>544.83333333333337</v>
      </c>
      <c r="K349" s="270">
        <v>521.6</v>
      </c>
      <c r="L349" s="270">
        <v>500.05</v>
      </c>
      <c r="M349" s="270">
        <v>14.32845</v>
      </c>
      <c r="N349" s="1"/>
      <c r="O349" s="1"/>
    </row>
    <row r="350" spans="1:15" ht="12.75" customHeight="1">
      <c r="A350" s="30">
        <v>340</v>
      </c>
      <c r="B350" s="280" t="s">
        <v>822</v>
      </c>
      <c r="C350" s="270">
        <v>139.9</v>
      </c>
      <c r="D350" s="271">
        <v>140.95000000000002</v>
      </c>
      <c r="E350" s="271">
        <v>137.50000000000003</v>
      </c>
      <c r="F350" s="271">
        <v>135.10000000000002</v>
      </c>
      <c r="G350" s="271">
        <v>131.65000000000003</v>
      </c>
      <c r="H350" s="271">
        <v>143.35000000000002</v>
      </c>
      <c r="I350" s="271">
        <v>146.80000000000001</v>
      </c>
      <c r="J350" s="271">
        <v>149.20000000000002</v>
      </c>
      <c r="K350" s="270">
        <v>144.4</v>
      </c>
      <c r="L350" s="270">
        <v>138.55000000000001</v>
      </c>
      <c r="M350" s="270">
        <v>12.79059</v>
      </c>
      <c r="N350" s="1"/>
      <c r="O350" s="1"/>
    </row>
    <row r="351" spans="1:15" ht="12.75" customHeight="1">
      <c r="A351" s="30">
        <v>341</v>
      </c>
      <c r="B351" s="280" t="s">
        <v>177</v>
      </c>
      <c r="C351" s="270">
        <v>3241.4</v>
      </c>
      <c r="D351" s="271">
        <v>3250.6333333333332</v>
      </c>
      <c r="E351" s="271">
        <v>3216.2666666666664</v>
      </c>
      <c r="F351" s="271">
        <v>3191.1333333333332</v>
      </c>
      <c r="G351" s="271">
        <v>3156.7666666666664</v>
      </c>
      <c r="H351" s="271">
        <v>3275.7666666666664</v>
      </c>
      <c r="I351" s="271">
        <v>3310.1333333333332</v>
      </c>
      <c r="J351" s="271">
        <v>3335.2666666666664</v>
      </c>
      <c r="K351" s="270">
        <v>3285</v>
      </c>
      <c r="L351" s="270">
        <v>3225.5</v>
      </c>
      <c r="M351" s="270">
        <v>1.14191</v>
      </c>
      <c r="N351" s="1"/>
      <c r="O351" s="1"/>
    </row>
    <row r="352" spans="1:15" ht="12.75" customHeight="1">
      <c r="A352" s="30">
        <v>342</v>
      </c>
      <c r="B352" s="280" t="s">
        <v>445</v>
      </c>
      <c r="C352" s="270">
        <v>372.7</v>
      </c>
      <c r="D352" s="271">
        <v>372.43333333333334</v>
      </c>
      <c r="E352" s="271">
        <v>369.26666666666665</v>
      </c>
      <c r="F352" s="271">
        <v>365.83333333333331</v>
      </c>
      <c r="G352" s="271">
        <v>362.66666666666663</v>
      </c>
      <c r="H352" s="271">
        <v>375.86666666666667</v>
      </c>
      <c r="I352" s="271">
        <v>379.0333333333333</v>
      </c>
      <c r="J352" s="271">
        <v>382.4666666666667</v>
      </c>
      <c r="K352" s="270">
        <v>375.6</v>
      </c>
      <c r="L352" s="270">
        <v>369</v>
      </c>
      <c r="M352" s="270">
        <v>2.7258399999999998</v>
      </c>
      <c r="N352" s="1"/>
      <c r="O352" s="1"/>
    </row>
    <row r="353" spans="1:15" ht="12.75" customHeight="1">
      <c r="A353" s="30">
        <v>343</v>
      </c>
      <c r="B353" s="280" t="s">
        <v>446</v>
      </c>
      <c r="C353" s="270">
        <v>291.3</v>
      </c>
      <c r="D353" s="271">
        <v>294.7833333333333</v>
      </c>
      <c r="E353" s="271">
        <v>285.56666666666661</v>
      </c>
      <c r="F353" s="271">
        <v>279.83333333333331</v>
      </c>
      <c r="G353" s="271">
        <v>270.61666666666662</v>
      </c>
      <c r="H353" s="271">
        <v>300.51666666666659</v>
      </c>
      <c r="I353" s="271">
        <v>309.73333333333329</v>
      </c>
      <c r="J353" s="271">
        <v>315.46666666666658</v>
      </c>
      <c r="K353" s="270">
        <v>304</v>
      </c>
      <c r="L353" s="270">
        <v>289.05</v>
      </c>
      <c r="M353" s="270">
        <v>19.755220000000001</v>
      </c>
      <c r="N353" s="1"/>
      <c r="O353" s="1"/>
    </row>
    <row r="354" spans="1:15" ht="12.75" customHeight="1">
      <c r="A354" s="30">
        <v>344</v>
      </c>
      <c r="B354" s="280" t="s">
        <v>181</v>
      </c>
      <c r="C354" s="270">
        <v>1834.1</v>
      </c>
      <c r="D354" s="271">
        <v>1874.8833333333332</v>
      </c>
      <c r="E354" s="271">
        <v>1784.7666666666664</v>
      </c>
      <c r="F354" s="271">
        <v>1735.4333333333332</v>
      </c>
      <c r="G354" s="271">
        <v>1645.3166666666664</v>
      </c>
      <c r="H354" s="271">
        <v>1924.2166666666665</v>
      </c>
      <c r="I354" s="271">
        <v>2014.3333333333333</v>
      </c>
      <c r="J354" s="271">
        <v>2063.6666666666665</v>
      </c>
      <c r="K354" s="270">
        <v>1965</v>
      </c>
      <c r="L354" s="270">
        <v>1825.55</v>
      </c>
      <c r="M354" s="270">
        <v>17.351410000000001</v>
      </c>
      <c r="N354" s="1"/>
      <c r="O354" s="1"/>
    </row>
    <row r="355" spans="1:15" ht="12.75" customHeight="1">
      <c r="A355" s="30">
        <v>345</v>
      </c>
      <c r="B355" s="280" t="s">
        <v>171</v>
      </c>
      <c r="C355" s="270">
        <v>48961.8</v>
      </c>
      <c r="D355" s="271">
        <v>49196.9</v>
      </c>
      <c r="E355" s="271">
        <v>48544.800000000003</v>
      </c>
      <c r="F355" s="271">
        <v>48127.8</v>
      </c>
      <c r="G355" s="271">
        <v>47475.700000000004</v>
      </c>
      <c r="H355" s="271">
        <v>49613.9</v>
      </c>
      <c r="I355" s="271">
        <v>50265.999999999993</v>
      </c>
      <c r="J355" s="271">
        <v>50683</v>
      </c>
      <c r="K355" s="270">
        <v>49849</v>
      </c>
      <c r="L355" s="270">
        <v>48779.9</v>
      </c>
      <c r="M355" s="270">
        <v>0.11380999999999999</v>
      </c>
      <c r="N355" s="1"/>
      <c r="O355" s="1"/>
    </row>
    <row r="356" spans="1:15" ht="12.75" customHeight="1">
      <c r="A356" s="30">
        <v>346</v>
      </c>
      <c r="B356" s="280" t="s">
        <v>447</v>
      </c>
      <c r="C356" s="270">
        <v>3393.25</v>
      </c>
      <c r="D356" s="271">
        <v>3361.4</v>
      </c>
      <c r="E356" s="271">
        <v>3315.9</v>
      </c>
      <c r="F356" s="271">
        <v>3238.55</v>
      </c>
      <c r="G356" s="271">
        <v>3193.05</v>
      </c>
      <c r="H356" s="271">
        <v>3438.75</v>
      </c>
      <c r="I356" s="271">
        <v>3484.25</v>
      </c>
      <c r="J356" s="271">
        <v>3561.6</v>
      </c>
      <c r="K356" s="270">
        <v>3406.9</v>
      </c>
      <c r="L356" s="270">
        <v>3284.05</v>
      </c>
      <c r="M356" s="270">
        <v>3.3010299999999999</v>
      </c>
      <c r="N356" s="1"/>
      <c r="O356" s="1"/>
    </row>
    <row r="357" spans="1:15" ht="12.75" customHeight="1">
      <c r="A357" s="30">
        <v>347</v>
      </c>
      <c r="B357" s="280" t="s">
        <v>173</v>
      </c>
      <c r="C357" s="270">
        <v>217.85</v>
      </c>
      <c r="D357" s="271">
        <v>218.41666666666666</v>
      </c>
      <c r="E357" s="271">
        <v>216.83333333333331</v>
      </c>
      <c r="F357" s="271">
        <v>215.81666666666666</v>
      </c>
      <c r="G357" s="271">
        <v>214.23333333333332</v>
      </c>
      <c r="H357" s="271">
        <v>219.43333333333331</v>
      </c>
      <c r="I357" s="271">
        <v>221.01666666666662</v>
      </c>
      <c r="J357" s="271">
        <v>222.0333333333333</v>
      </c>
      <c r="K357" s="270">
        <v>220</v>
      </c>
      <c r="L357" s="270">
        <v>217.4</v>
      </c>
      <c r="M357" s="270">
        <v>9.7945200000000003</v>
      </c>
      <c r="N357" s="1"/>
      <c r="O357" s="1"/>
    </row>
    <row r="358" spans="1:15" ht="12.75" customHeight="1">
      <c r="A358" s="30">
        <v>348</v>
      </c>
      <c r="B358" s="280" t="s">
        <v>175</v>
      </c>
      <c r="C358" s="270">
        <v>4324</v>
      </c>
      <c r="D358" s="271">
        <v>4333.8499999999995</v>
      </c>
      <c r="E358" s="271">
        <v>4300.1999999999989</v>
      </c>
      <c r="F358" s="271">
        <v>4276.3999999999996</v>
      </c>
      <c r="G358" s="271">
        <v>4242.7499999999991</v>
      </c>
      <c r="H358" s="271">
        <v>4357.6499999999987</v>
      </c>
      <c r="I358" s="271">
        <v>4391.2999999999984</v>
      </c>
      <c r="J358" s="271">
        <v>4415.0999999999985</v>
      </c>
      <c r="K358" s="270">
        <v>4367.5</v>
      </c>
      <c r="L358" s="270">
        <v>4310.05</v>
      </c>
      <c r="M358" s="270">
        <v>0.11317000000000001</v>
      </c>
      <c r="N358" s="1"/>
      <c r="O358" s="1"/>
    </row>
    <row r="359" spans="1:15" ht="12.75" customHeight="1">
      <c r="A359" s="30">
        <v>349</v>
      </c>
      <c r="B359" s="280" t="s">
        <v>449</v>
      </c>
      <c r="C359" s="270">
        <v>1395.9</v>
      </c>
      <c r="D359" s="271">
        <v>1394.2333333333336</v>
      </c>
      <c r="E359" s="271">
        <v>1381.5166666666671</v>
      </c>
      <c r="F359" s="271">
        <v>1367.1333333333334</v>
      </c>
      <c r="G359" s="271">
        <v>1354.416666666667</v>
      </c>
      <c r="H359" s="271">
        <v>1408.6166666666672</v>
      </c>
      <c r="I359" s="271">
        <v>1421.3333333333335</v>
      </c>
      <c r="J359" s="271">
        <v>1435.7166666666674</v>
      </c>
      <c r="K359" s="270">
        <v>1406.95</v>
      </c>
      <c r="L359" s="270">
        <v>1379.85</v>
      </c>
      <c r="M359" s="270">
        <v>1.2706999999999999</v>
      </c>
      <c r="N359" s="1"/>
      <c r="O359" s="1"/>
    </row>
    <row r="360" spans="1:15" ht="12.75" customHeight="1">
      <c r="A360" s="30">
        <v>350</v>
      </c>
      <c r="B360" s="280" t="s">
        <v>176</v>
      </c>
      <c r="C360" s="270">
        <v>2844.15</v>
      </c>
      <c r="D360" s="271">
        <v>2855.75</v>
      </c>
      <c r="E360" s="271">
        <v>2821.5</v>
      </c>
      <c r="F360" s="271">
        <v>2798.85</v>
      </c>
      <c r="G360" s="271">
        <v>2764.6</v>
      </c>
      <c r="H360" s="271">
        <v>2878.4</v>
      </c>
      <c r="I360" s="271">
        <v>2912.65</v>
      </c>
      <c r="J360" s="271">
        <v>2935.3</v>
      </c>
      <c r="K360" s="270">
        <v>2890</v>
      </c>
      <c r="L360" s="270">
        <v>2833.1</v>
      </c>
      <c r="M360" s="270">
        <v>2.57247</v>
      </c>
      <c r="N360" s="1"/>
      <c r="O360" s="1"/>
    </row>
    <row r="361" spans="1:15" ht="12.75" customHeight="1">
      <c r="A361" s="30">
        <v>351</v>
      </c>
      <c r="B361" s="280" t="s">
        <v>172</v>
      </c>
      <c r="C361" s="270">
        <v>1014.9</v>
      </c>
      <c r="D361" s="271">
        <v>1013.2333333333332</v>
      </c>
      <c r="E361" s="271">
        <v>1006.6666666666665</v>
      </c>
      <c r="F361" s="271">
        <v>998.43333333333328</v>
      </c>
      <c r="G361" s="271">
        <v>991.86666666666656</v>
      </c>
      <c r="H361" s="271">
        <v>1021.4666666666665</v>
      </c>
      <c r="I361" s="271">
        <v>1028.0333333333333</v>
      </c>
      <c r="J361" s="271">
        <v>1036.2666666666664</v>
      </c>
      <c r="K361" s="270">
        <v>1019.8</v>
      </c>
      <c r="L361" s="270">
        <v>1005</v>
      </c>
      <c r="M361" s="270">
        <v>11.120139999999999</v>
      </c>
      <c r="N361" s="1"/>
      <c r="O361" s="1"/>
    </row>
    <row r="362" spans="1:15" ht="12.75" customHeight="1">
      <c r="A362" s="30">
        <v>352</v>
      </c>
      <c r="B362" s="280" t="s">
        <v>450</v>
      </c>
      <c r="C362" s="270">
        <v>867.4</v>
      </c>
      <c r="D362" s="271">
        <v>872.4666666666667</v>
      </c>
      <c r="E362" s="271">
        <v>854.93333333333339</v>
      </c>
      <c r="F362" s="271">
        <v>842.4666666666667</v>
      </c>
      <c r="G362" s="271">
        <v>824.93333333333339</v>
      </c>
      <c r="H362" s="271">
        <v>884.93333333333339</v>
      </c>
      <c r="I362" s="271">
        <v>902.4666666666667</v>
      </c>
      <c r="J362" s="271">
        <v>914.93333333333339</v>
      </c>
      <c r="K362" s="270">
        <v>890</v>
      </c>
      <c r="L362" s="270">
        <v>860</v>
      </c>
      <c r="M362" s="270">
        <v>0.12801000000000001</v>
      </c>
      <c r="N362" s="1"/>
      <c r="O362" s="1"/>
    </row>
    <row r="363" spans="1:15" ht="12.75" customHeight="1">
      <c r="A363" s="30">
        <v>353</v>
      </c>
      <c r="B363" s="280" t="s">
        <v>270</v>
      </c>
      <c r="C363" s="270">
        <v>2528.6999999999998</v>
      </c>
      <c r="D363" s="271">
        <v>2528.25</v>
      </c>
      <c r="E363" s="271">
        <v>2504.5</v>
      </c>
      <c r="F363" s="271">
        <v>2480.3000000000002</v>
      </c>
      <c r="G363" s="271">
        <v>2456.5500000000002</v>
      </c>
      <c r="H363" s="271">
        <v>2552.4499999999998</v>
      </c>
      <c r="I363" s="271">
        <v>2576.1999999999998</v>
      </c>
      <c r="J363" s="271">
        <v>2600.3999999999996</v>
      </c>
      <c r="K363" s="270">
        <v>2552</v>
      </c>
      <c r="L363" s="270">
        <v>2504.0500000000002</v>
      </c>
      <c r="M363" s="270">
        <v>2.0266299999999999</v>
      </c>
      <c r="N363" s="1"/>
      <c r="O363" s="1"/>
    </row>
    <row r="364" spans="1:15" ht="12.75" customHeight="1">
      <c r="A364" s="30">
        <v>354</v>
      </c>
      <c r="B364" s="280" t="s">
        <v>451</v>
      </c>
      <c r="C364" s="270">
        <v>2195</v>
      </c>
      <c r="D364" s="271">
        <v>2198.3666666666663</v>
      </c>
      <c r="E364" s="271">
        <v>2181.8333333333326</v>
      </c>
      <c r="F364" s="271">
        <v>2168.6666666666661</v>
      </c>
      <c r="G364" s="271">
        <v>2152.1333333333323</v>
      </c>
      <c r="H364" s="271">
        <v>2211.5333333333328</v>
      </c>
      <c r="I364" s="271">
        <v>2228.0666666666666</v>
      </c>
      <c r="J364" s="271">
        <v>2241.2333333333331</v>
      </c>
      <c r="K364" s="270">
        <v>2214.9</v>
      </c>
      <c r="L364" s="270">
        <v>2185.1999999999998</v>
      </c>
      <c r="M364" s="270">
        <v>0.79657</v>
      </c>
      <c r="N364" s="1"/>
      <c r="O364" s="1"/>
    </row>
    <row r="365" spans="1:15" ht="12.75" customHeight="1">
      <c r="A365" s="30">
        <v>355</v>
      </c>
      <c r="B365" s="280" t="s">
        <v>806</v>
      </c>
      <c r="C365" s="270">
        <v>305.25</v>
      </c>
      <c r="D365" s="271">
        <v>307.31666666666666</v>
      </c>
      <c r="E365" s="271">
        <v>300.93333333333334</v>
      </c>
      <c r="F365" s="271">
        <v>296.61666666666667</v>
      </c>
      <c r="G365" s="271">
        <v>290.23333333333335</v>
      </c>
      <c r="H365" s="271">
        <v>311.63333333333333</v>
      </c>
      <c r="I365" s="271">
        <v>318.01666666666665</v>
      </c>
      <c r="J365" s="271">
        <v>322.33333333333331</v>
      </c>
      <c r="K365" s="270">
        <v>313.7</v>
      </c>
      <c r="L365" s="270">
        <v>303</v>
      </c>
      <c r="M365" s="270">
        <v>50.103369999999998</v>
      </c>
      <c r="N365" s="1"/>
      <c r="O365" s="1"/>
    </row>
    <row r="366" spans="1:15" ht="12.75" customHeight="1">
      <c r="A366" s="30">
        <v>356</v>
      </c>
      <c r="B366" s="280" t="s">
        <v>174</v>
      </c>
      <c r="C366" s="270">
        <v>116.15</v>
      </c>
      <c r="D366" s="271">
        <v>116.31666666666668</v>
      </c>
      <c r="E366" s="271">
        <v>114.43333333333335</v>
      </c>
      <c r="F366" s="271">
        <v>112.71666666666667</v>
      </c>
      <c r="G366" s="271">
        <v>110.83333333333334</v>
      </c>
      <c r="H366" s="271">
        <v>118.03333333333336</v>
      </c>
      <c r="I366" s="271">
        <v>119.91666666666669</v>
      </c>
      <c r="J366" s="271">
        <v>121.63333333333337</v>
      </c>
      <c r="K366" s="270">
        <v>118.2</v>
      </c>
      <c r="L366" s="270">
        <v>114.6</v>
      </c>
      <c r="M366" s="270">
        <v>73.032259999999994</v>
      </c>
      <c r="N366" s="1"/>
      <c r="O366" s="1"/>
    </row>
    <row r="367" spans="1:15" ht="12.75" customHeight="1">
      <c r="A367" s="30">
        <v>357</v>
      </c>
      <c r="B367" s="280" t="s">
        <v>179</v>
      </c>
      <c r="C367" s="270">
        <v>222.9</v>
      </c>
      <c r="D367" s="271">
        <v>223.85</v>
      </c>
      <c r="E367" s="271">
        <v>221.54999999999998</v>
      </c>
      <c r="F367" s="271">
        <v>220.2</v>
      </c>
      <c r="G367" s="271">
        <v>217.89999999999998</v>
      </c>
      <c r="H367" s="271">
        <v>225.2</v>
      </c>
      <c r="I367" s="271">
        <v>227.5</v>
      </c>
      <c r="J367" s="271">
        <v>228.85</v>
      </c>
      <c r="K367" s="270">
        <v>226.15</v>
      </c>
      <c r="L367" s="270">
        <v>222.5</v>
      </c>
      <c r="M367" s="270">
        <v>68.715209999999999</v>
      </c>
      <c r="N367" s="1"/>
      <c r="O367" s="1"/>
    </row>
    <row r="368" spans="1:15" ht="12.75" customHeight="1">
      <c r="A368" s="30">
        <v>358</v>
      </c>
      <c r="B368" s="280" t="s">
        <v>807</v>
      </c>
      <c r="C368" s="270">
        <v>420.15</v>
      </c>
      <c r="D368" s="271">
        <v>423.7166666666667</v>
      </c>
      <c r="E368" s="271">
        <v>415.43333333333339</v>
      </c>
      <c r="F368" s="271">
        <v>410.7166666666667</v>
      </c>
      <c r="G368" s="271">
        <v>402.43333333333339</v>
      </c>
      <c r="H368" s="271">
        <v>428.43333333333339</v>
      </c>
      <c r="I368" s="271">
        <v>436.7166666666667</v>
      </c>
      <c r="J368" s="271">
        <v>441.43333333333339</v>
      </c>
      <c r="K368" s="270">
        <v>432</v>
      </c>
      <c r="L368" s="270">
        <v>419</v>
      </c>
      <c r="M368" s="270">
        <v>5.89208</v>
      </c>
      <c r="N368" s="1"/>
      <c r="O368" s="1"/>
    </row>
    <row r="369" spans="1:15" ht="12.75" customHeight="1">
      <c r="A369" s="30">
        <v>359</v>
      </c>
      <c r="B369" s="280" t="s">
        <v>271</v>
      </c>
      <c r="C369" s="270">
        <v>474.2</v>
      </c>
      <c r="D369" s="271">
        <v>474.33333333333331</v>
      </c>
      <c r="E369" s="271">
        <v>469.66666666666663</v>
      </c>
      <c r="F369" s="271">
        <v>465.13333333333333</v>
      </c>
      <c r="G369" s="271">
        <v>460.46666666666664</v>
      </c>
      <c r="H369" s="271">
        <v>478.86666666666662</v>
      </c>
      <c r="I369" s="271">
        <v>483.53333333333325</v>
      </c>
      <c r="J369" s="271">
        <v>488.06666666666661</v>
      </c>
      <c r="K369" s="270">
        <v>479</v>
      </c>
      <c r="L369" s="270">
        <v>469.8</v>
      </c>
      <c r="M369" s="270">
        <v>2.75854</v>
      </c>
      <c r="N369" s="1"/>
      <c r="O369" s="1"/>
    </row>
    <row r="370" spans="1:15" ht="12.75" customHeight="1">
      <c r="A370" s="30">
        <v>360</v>
      </c>
      <c r="B370" s="280" t="s">
        <v>452</v>
      </c>
      <c r="C370" s="270">
        <v>601.35</v>
      </c>
      <c r="D370" s="271">
        <v>602.00000000000011</v>
      </c>
      <c r="E370" s="271">
        <v>597.55000000000018</v>
      </c>
      <c r="F370" s="271">
        <v>593.75000000000011</v>
      </c>
      <c r="G370" s="271">
        <v>589.30000000000018</v>
      </c>
      <c r="H370" s="271">
        <v>605.80000000000018</v>
      </c>
      <c r="I370" s="271">
        <v>610.25000000000023</v>
      </c>
      <c r="J370" s="271">
        <v>614.05000000000018</v>
      </c>
      <c r="K370" s="270">
        <v>606.45000000000005</v>
      </c>
      <c r="L370" s="270">
        <v>598.20000000000005</v>
      </c>
      <c r="M370" s="270">
        <v>0.80501999999999996</v>
      </c>
      <c r="N370" s="1"/>
      <c r="O370" s="1"/>
    </row>
    <row r="371" spans="1:15" ht="12.75" customHeight="1">
      <c r="A371" s="30">
        <v>361</v>
      </c>
      <c r="B371" s="280" t="s">
        <v>453</v>
      </c>
      <c r="C371" s="270">
        <v>127</v>
      </c>
      <c r="D371" s="271">
        <v>128.25</v>
      </c>
      <c r="E371" s="271">
        <v>124.75</v>
      </c>
      <c r="F371" s="271">
        <v>122.5</v>
      </c>
      <c r="G371" s="271">
        <v>119</v>
      </c>
      <c r="H371" s="271">
        <v>130.5</v>
      </c>
      <c r="I371" s="271">
        <v>134</v>
      </c>
      <c r="J371" s="271">
        <v>136.25</v>
      </c>
      <c r="K371" s="270">
        <v>131.75</v>
      </c>
      <c r="L371" s="270">
        <v>126</v>
      </c>
      <c r="M371" s="270">
        <v>4.2680400000000001</v>
      </c>
      <c r="N371" s="1"/>
      <c r="O371" s="1"/>
    </row>
    <row r="372" spans="1:15" ht="12.75" customHeight="1">
      <c r="A372" s="30">
        <v>362</v>
      </c>
      <c r="B372" s="280" t="s">
        <v>852</v>
      </c>
      <c r="C372" s="270">
        <v>1376</v>
      </c>
      <c r="D372" s="271">
        <v>1375.75</v>
      </c>
      <c r="E372" s="271">
        <v>1371.5</v>
      </c>
      <c r="F372" s="271">
        <v>1367</v>
      </c>
      <c r="G372" s="271">
        <v>1362.75</v>
      </c>
      <c r="H372" s="271">
        <v>1380.25</v>
      </c>
      <c r="I372" s="271">
        <v>1384.5</v>
      </c>
      <c r="J372" s="271">
        <v>1389</v>
      </c>
      <c r="K372" s="270">
        <v>1380</v>
      </c>
      <c r="L372" s="270">
        <v>1371.25</v>
      </c>
      <c r="M372" s="270">
        <v>8.7669999999999998E-2</v>
      </c>
      <c r="N372" s="1"/>
      <c r="O372" s="1"/>
    </row>
    <row r="373" spans="1:15" ht="12.75" customHeight="1">
      <c r="A373" s="30">
        <v>363</v>
      </c>
      <c r="B373" s="280" t="s">
        <v>454</v>
      </c>
      <c r="C373" s="270">
        <v>4290.3</v>
      </c>
      <c r="D373" s="271">
        <v>4277.2333333333336</v>
      </c>
      <c r="E373" s="271">
        <v>4254.8166666666675</v>
      </c>
      <c r="F373" s="271">
        <v>4219.3333333333339</v>
      </c>
      <c r="G373" s="271">
        <v>4196.9166666666679</v>
      </c>
      <c r="H373" s="271">
        <v>4312.7166666666672</v>
      </c>
      <c r="I373" s="271">
        <v>4335.1333333333332</v>
      </c>
      <c r="J373" s="271">
        <v>4370.6166666666668</v>
      </c>
      <c r="K373" s="270">
        <v>4299.6499999999996</v>
      </c>
      <c r="L373" s="270">
        <v>4241.75</v>
      </c>
      <c r="M373" s="270">
        <v>5.1409999999999997E-2</v>
      </c>
      <c r="N373" s="1"/>
      <c r="O373" s="1"/>
    </row>
    <row r="374" spans="1:15" ht="12.75" customHeight="1">
      <c r="A374" s="30">
        <v>364</v>
      </c>
      <c r="B374" s="280" t="s">
        <v>272</v>
      </c>
      <c r="C374" s="270">
        <v>14691.05</v>
      </c>
      <c r="D374" s="271">
        <v>14685.566666666666</v>
      </c>
      <c r="E374" s="271">
        <v>14591.133333333331</v>
      </c>
      <c r="F374" s="271">
        <v>14491.216666666665</v>
      </c>
      <c r="G374" s="271">
        <v>14396.783333333331</v>
      </c>
      <c r="H374" s="271">
        <v>14785.483333333332</v>
      </c>
      <c r="I374" s="271">
        <v>14879.916666666666</v>
      </c>
      <c r="J374" s="271">
        <v>14979.833333333332</v>
      </c>
      <c r="K374" s="270">
        <v>14780</v>
      </c>
      <c r="L374" s="270">
        <v>14585.65</v>
      </c>
      <c r="M374" s="270">
        <v>3.9640000000000002E-2</v>
      </c>
      <c r="N374" s="1"/>
      <c r="O374" s="1"/>
    </row>
    <row r="375" spans="1:15" ht="12.75" customHeight="1">
      <c r="A375" s="30">
        <v>365</v>
      </c>
      <c r="B375" s="280" t="s">
        <v>178</v>
      </c>
      <c r="C375" s="270">
        <v>39</v>
      </c>
      <c r="D375" s="271">
        <v>39.033333333333331</v>
      </c>
      <c r="E375" s="271">
        <v>38.466666666666661</v>
      </c>
      <c r="F375" s="271">
        <v>37.93333333333333</v>
      </c>
      <c r="G375" s="271">
        <v>37.36666666666666</v>
      </c>
      <c r="H375" s="271">
        <v>39.566666666666663</v>
      </c>
      <c r="I375" s="271">
        <v>40.133333333333326</v>
      </c>
      <c r="J375" s="271">
        <v>40.666666666666664</v>
      </c>
      <c r="K375" s="270">
        <v>39.6</v>
      </c>
      <c r="L375" s="270">
        <v>38.5</v>
      </c>
      <c r="M375" s="270">
        <v>657.72740999999996</v>
      </c>
      <c r="N375" s="1"/>
      <c r="O375" s="1"/>
    </row>
    <row r="376" spans="1:15" ht="12.75" customHeight="1">
      <c r="A376" s="30">
        <v>366</v>
      </c>
      <c r="B376" s="280" t="s">
        <v>455</v>
      </c>
      <c r="C376" s="270">
        <v>629.79999999999995</v>
      </c>
      <c r="D376" s="271">
        <v>617.36666666666667</v>
      </c>
      <c r="E376" s="271">
        <v>601.43333333333339</v>
      </c>
      <c r="F376" s="271">
        <v>573.06666666666672</v>
      </c>
      <c r="G376" s="271">
        <v>557.13333333333344</v>
      </c>
      <c r="H376" s="271">
        <v>645.73333333333335</v>
      </c>
      <c r="I376" s="271">
        <v>661.66666666666652</v>
      </c>
      <c r="J376" s="271">
        <v>690.0333333333333</v>
      </c>
      <c r="K376" s="270">
        <v>633.29999999999995</v>
      </c>
      <c r="L376" s="270">
        <v>589</v>
      </c>
      <c r="M376" s="270">
        <v>6.12263</v>
      </c>
      <c r="N376" s="1"/>
      <c r="O376" s="1"/>
    </row>
    <row r="377" spans="1:15" ht="12.75" customHeight="1">
      <c r="A377" s="30">
        <v>367</v>
      </c>
      <c r="B377" s="280" t="s">
        <v>183</v>
      </c>
      <c r="C377" s="270">
        <v>128.6</v>
      </c>
      <c r="D377" s="271">
        <v>127.56666666666666</v>
      </c>
      <c r="E377" s="271">
        <v>125.53333333333333</v>
      </c>
      <c r="F377" s="271">
        <v>122.46666666666667</v>
      </c>
      <c r="G377" s="271">
        <v>120.43333333333334</v>
      </c>
      <c r="H377" s="271">
        <v>130.63333333333333</v>
      </c>
      <c r="I377" s="271">
        <v>132.66666666666663</v>
      </c>
      <c r="J377" s="271">
        <v>135.73333333333332</v>
      </c>
      <c r="K377" s="270">
        <v>129.6</v>
      </c>
      <c r="L377" s="270">
        <v>124.5</v>
      </c>
      <c r="M377" s="270">
        <v>272.2045</v>
      </c>
      <c r="N377" s="1"/>
      <c r="O377" s="1"/>
    </row>
    <row r="378" spans="1:15" ht="12.75" customHeight="1">
      <c r="A378" s="30">
        <v>368</v>
      </c>
      <c r="B378" s="280" t="s">
        <v>184</v>
      </c>
      <c r="C378" s="270">
        <v>105.35</v>
      </c>
      <c r="D378" s="271">
        <v>105.76666666666667</v>
      </c>
      <c r="E378" s="271">
        <v>104.53333333333333</v>
      </c>
      <c r="F378" s="271">
        <v>103.71666666666667</v>
      </c>
      <c r="G378" s="271">
        <v>102.48333333333333</v>
      </c>
      <c r="H378" s="271">
        <v>106.58333333333333</v>
      </c>
      <c r="I378" s="271">
        <v>107.81666666666665</v>
      </c>
      <c r="J378" s="271">
        <v>108.63333333333333</v>
      </c>
      <c r="K378" s="270">
        <v>107</v>
      </c>
      <c r="L378" s="270">
        <v>104.95</v>
      </c>
      <c r="M378" s="270">
        <v>34.243160000000003</v>
      </c>
      <c r="N378" s="1"/>
      <c r="O378" s="1"/>
    </row>
    <row r="379" spans="1:15" ht="12.75" customHeight="1">
      <c r="A379" s="30">
        <v>369</v>
      </c>
      <c r="B379" s="280" t="s">
        <v>809</v>
      </c>
      <c r="C379" s="270">
        <v>625.45000000000005</v>
      </c>
      <c r="D379" s="271">
        <v>631.05000000000007</v>
      </c>
      <c r="E379" s="271">
        <v>616.40000000000009</v>
      </c>
      <c r="F379" s="271">
        <v>607.35</v>
      </c>
      <c r="G379" s="271">
        <v>592.70000000000005</v>
      </c>
      <c r="H379" s="271">
        <v>640.10000000000014</v>
      </c>
      <c r="I379" s="271">
        <v>654.75</v>
      </c>
      <c r="J379" s="271">
        <v>663.80000000000018</v>
      </c>
      <c r="K379" s="270">
        <v>645.70000000000005</v>
      </c>
      <c r="L379" s="270">
        <v>622</v>
      </c>
      <c r="M379" s="270">
        <v>0.94467000000000001</v>
      </c>
      <c r="N379" s="1"/>
      <c r="O379" s="1"/>
    </row>
    <row r="380" spans="1:15" ht="12.75" customHeight="1">
      <c r="A380" s="30">
        <v>370</v>
      </c>
      <c r="B380" s="280" t="s">
        <v>456</v>
      </c>
      <c r="C380" s="270">
        <v>302.8</v>
      </c>
      <c r="D380" s="271">
        <v>303.01666666666671</v>
      </c>
      <c r="E380" s="271">
        <v>299.43333333333339</v>
      </c>
      <c r="F380" s="271">
        <v>296.06666666666666</v>
      </c>
      <c r="G380" s="271">
        <v>292.48333333333335</v>
      </c>
      <c r="H380" s="271">
        <v>306.38333333333344</v>
      </c>
      <c r="I380" s="271">
        <v>309.96666666666681</v>
      </c>
      <c r="J380" s="271">
        <v>313.33333333333348</v>
      </c>
      <c r="K380" s="270">
        <v>306.60000000000002</v>
      </c>
      <c r="L380" s="270">
        <v>299.64999999999998</v>
      </c>
      <c r="M380" s="270">
        <v>2.0084599999999999</v>
      </c>
      <c r="N380" s="1"/>
      <c r="O380" s="1"/>
    </row>
    <row r="381" spans="1:15" ht="12.75" customHeight="1">
      <c r="A381" s="30">
        <v>371</v>
      </c>
      <c r="B381" s="280" t="s">
        <v>457</v>
      </c>
      <c r="C381" s="270">
        <v>1066.5999999999999</v>
      </c>
      <c r="D381" s="271">
        <v>1057.3666666666666</v>
      </c>
      <c r="E381" s="271">
        <v>1031.2333333333331</v>
      </c>
      <c r="F381" s="271">
        <v>995.86666666666656</v>
      </c>
      <c r="G381" s="271">
        <v>969.73333333333312</v>
      </c>
      <c r="H381" s="271">
        <v>1092.7333333333331</v>
      </c>
      <c r="I381" s="271">
        <v>1118.8666666666668</v>
      </c>
      <c r="J381" s="271">
        <v>1154.2333333333331</v>
      </c>
      <c r="K381" s="270">
        <v>1083.5</v>
      </c>
      <c r="L381" s="270">
        <v>1022</v>
      </c>
      <c r="M381" s="270">
        <v>7.6794700000000002</v>
      </c>
      <c r="N381" s="1"/>
      <c r="O381" s="1"/>
    </row>
    <row r="382" spans="1:15" ht="12.75" customHeight="1">
      <c r="A382" s="30">
        <v>372</v>
      </c>
      <c r="B382" s="280" t="s">
        <v>458</v>
      </c>
      <c r="C382" s="270">
        <v>33.85</v>
      </c>
      <c r="D382" s="271">
        <v>34.033333333333339</v>
      </c>
      <c r="E382" s="271">
        <v>33.366666666666674</v>
      </c>
      <c r="F382" s="271">
        <v>32.883333333333333</v>
      </c>
      <c r="G382" s="271">
        <v>32.216666666666669</v>
      </c>
      <c r="H382" s="271">
        <v>34.51666666666668</v>
      </c>
      <c r="I382" s="271">
        <v>35.183333333333351</v>
      </c>
      <c r="J382" s="271">
        <v>35.666666666666686</v>
      </c>
      <c r="K382" s="270">
        <v>34.700000000000003</v>
      </c>
      <c r="L382" s="270">
        <v>33.549999999999997</v>
      </c>
      <c r="M382" s="270">
        <v>66.940209999999993</v>
      </c>
      <c r="N382" s="1"/>
      <c r="O382" s="1"/>
    </row>
    <row r="383" spans="1:15" ht="12.75" customHeight="1">
      <c r="A383" s="30">
        <v>373</v>
      </c>
      <c r="B383" s="280" t="s">
        <v>808</v>
      </c>
      <c r="C383" s="270">
        <v>107.2</v>
      </c>
      <c r="D383" s="271">
        <v>107.06666666666666</v>
      </c>
      <c r="E383" s="271">
        <v>105.33333333333333</v>
      </c>
      <c r="F383" s="271">
        <v>103.46666666666667</v>
      </c>
      <c r="G383" s="271">
        <v>101.73333333333333</v>
      </c>
      <c r="H383" s="271">
        <v>108.93333333333332</v>
      </c>
      <c r="I383" s="271">
        <v>110.66666666666667</v>
      </c>
      <c r="J383" s="271">
        <v>112.53333333333332</v>
      </c>
      <c r="K383" s="270">
        <v>108.8</v>
      </c>
      <c r="L383" s="270">
        <v>105.2</v>
      </c>
      <c r="M383" s="270">
        <v>16.970300000000002</v>
      </c>
      <c r="N383" s="1"/>
      <c r="O383" s="1"/>
    </row>
    <row r="384" spans="1:15" ht="12.75" customHeight="1">
      <c r="A384" s="30">
        <v>374</v>
      </c>
      <c r="B384" s="280" t="s">
        <v>459</v>
      </c>
      <c r="C384" s="270">
        <v>185.65</v>
      </c>
      <c r="D384" s="271">
        <v>189.9</v>
      </c>
      <c r="E384" s="271">
        <v>179.9</v>
      </c>
      <c r="F384" s="271">
        <v>174.15</v>
      </c>
      <c r="G384" s="271">
        <v>164.15</v>
      </c>
      <c r="H384" s="271">
        <v>195.65</v>
      </c>
      <c r="I384" s="271">
        <v>205.65</v>
      </c>
      <c r="J384" s="271">
        <v>211.4</v>
      </c>
      <c r="K384" s="270">
        <v>199.9</v>
      </c>
      <c r="L384" s="270">
        <v>184.15</v>
      </c>
      <c r="M384" s="270">
        <v>82.935569999999998</v>
      </c>
      <c r="N384" s="1"/>
      <c r="O384" s="1"/>
    </row>
    <row r="385" spans="1:15" ht="12.75" customHeight="1">
      <c r="A385" s="30">
        <v>375</v>
      </c>
      <c r="B385" s="280" t="s">
        <v>460</v>
      </c>
      <c r="C385" s="270">
        <v>579.35</v>
      </c>
      <c r="D385" s="271">
        <v>579.94999999999993</v>
      </c>
      <c r="E385" s="271">
        <v>577.39999999999986</v>
      </c>
      <c r="F385" s="271">
        <v>575.44999999999993</v>
      </c>
      <c r="G385" s="271">
        <v>572.89999999999986</v>
      </c>
      <c r="H385" s="271">
        <v>581.89999999999986</v>
      </c>
      <c r="I385" s="271">
        <v>584.44999999999982</v>
      </c>
      <c r="J385" s="271">
        <v>586.39999999999986</v>
      </c>
      <c r="K385" s="270">
        <v>582.5</v>
      </c>
      <c r="L385" s="270">
        <v>578</v>
      </c>
      <c r="M385" s="270">
        <v>0.35260999999999998</v>
      </c>
      <c r="N385" s="1"/>
      <c r="O385" s="1"/>
    </row>
    <row r="386" spans="1:15" ht="12.75" customHeight="1">
      <c r="A386" s="30">
        <v>376</v>
      </c>
      <c r="B386" s="280" t="s">
        <v>461</v>
      </c>
      <c r="C386" s="270">
        <v>225.25</v>
      </c>
      <c r="D386" s="271">
        <v>226.71666666666667</v>
      </c>
      <c r="E386" s="271">
        <v>222.78333333333333</v>
      </c>
      <c r="F386" s="271">
        <v>220.31666666666666</v>
      </c>
      <c r="G386" s="271">
        <v>216.38333333333333</v>
      </c>
      <c r="H386" s="271">
        <v>229.18333333333334</v>
      </c>
      <c r="I386" s="271">
        <v>233.11666666666667</v>
      </c>
      <c r="J386" s="271">
        <v>235.58333333333334</v>
      </c>
      <c r="K386" s="270">
        <v>230.65</v>
      </c>
      <c r="L386" s="270">
        <v>224.25</v>
      </c>
      <c r="M386" s="270">
        <v>1.99631</v>
      </c>
      <c r="N386" s="1"/>
      <c r="O386" s="1"/>
    </row>
    <row r="387" spans="1:15" ht="12.75" customHeight="1">
      <c r="A387" s="30">
        <v>377</v>
      </c>
      <c r="B387" s="280" t="s">
        <v>462</v>
      </c>
      <c r="C387" s="270">
        <v>101.9</v>
      </c>
      <c r="D387" s="271">
        <v>102.58333333333333</v>
      </c>
      <c r="E387" s="271">
        <v>100.91666666666666</v>
      </c>
      <c r="F387" s="271">
        <v>99.933333333333323</v>
      </c>
      <c r="G387" s="271">
        <v>98.266666666666652</v>
      </c>
      <c r="H387" s="271">
        <v>103.56666666666666</v>
      </c>
      <c r="I387" s="271">
        <v>105.23333333333332</v>
      </c>
      <c r="J387" s="271">
        <v>106.21666666666667</v>
      </c>
      <c r="K387" s="270">
        <v>104.25</v>
      </c>
      <c r="L387" s="270">
        <v>101.6</v>
      </c>
      <c r="M387" s="270">
        <v>28.307639999999999</v>
      </c>
      <c r="N387" s="1"/>
      <c r="O387" s="1"/>
    </row>
    <row r="388" spans="1:15" ht="12.75" customHeight="1">
      <c r="A388" s="30">
        <v>378</v>
      </c>
      <c r="B388" s="280" t="s">
        <v>463</v>
      </c>
      <c r="C388" s="270">
        <v>1922.75</v>
      </c>
      <c r="D388" s="271">
        <v>1917.5833333333333</v>
      </c>
      <c r="E388" s="271">
        <v>1885.1666666666665</v>
      </c>
      <c r="F388" s="271">
        <v>1847.5833333333333</v>
      </c>
      <c r="G388" s="271">
        <v>1815.1666666666665</v>
      </c>
      <c r="H388" s="271">
        <v>1955.1666666666665</v>
      </c>
      <c r="I388" s="271">
        <v>1987.583333333333</v>
      </c>
      <c r="J388" s="271">
        <v>2025.1666666666665</v>
      </c>
      <c r="K388" s="270">
        <v>1950</v>
      </c>
      <c r="L388" s="270">
        <v>1880</v>
      </c>
      <c r="M388" s="270">
        <v>0.33912999999999999</v>
      </c>
      <c r="N388" s="1"/>
      <c r="O388" s="1"/>
    </row>
    <row r="389" spans="1:15" ht="12.75" customHeight="1">
      <c r="A389" s="30">
        <v>379</v>
      </c>
      <c r="B389" s="280" t="s">
        <v>853</v>
      </c>
      <c r="C389" s="270">
        <v>52.1</v>
      </c>
      <c r="D389" s="271">
        <v>52.783333333333339</v>
      </c>
      <c r="E389" s="271">
        <v>51.116666666666674</v>
      </c>
      <c r="F389" s="271">
        <v>50.133333333333333</v>
      </c>
      <c r="G389" s="271">
        <v>48.466666666666669</v>
      </c>
      <c r="H389" s="271">
        <v>53.76666666666668</v>
      </c>
      <c r="I389" s="271">
        <v>55.433333333333351</v>
      </c>
      <c r="J389" s="271">
        <v>56.416666666666686</v>
      </c>
      <c r="K389" s="270">
        <v>54.45</v>
      </c>
      <c r="L389" s="270">
        <v>51.8</v>
      </c>
      <c r="M389" s="270">
        <v>27.535350000000001</v>
      </c>
      <c r="N389" s="1"/>
      <c r="O389" s="1"/>
    </row>
    <row r="390" spans="1:15" ht="12.75" customHeight="1">
      <c r="A390" s="30">
        <v>380</v>
      </c>
      <c r="B390" s="280" t="s">
        <v>464</v>
      </c>
      <c r="C390" s="270">
        <v>151.5</v>
      </c>
      <c r="D390" s="271">
        <v>151.91666666666666</v>
      </c>
      <c r="E390" s="271">
        <v>150.23333333333332</v>
      </c>
      <c r="F390" s="271">
        <v>148.96666666666667</v>
      </c>
      <c r="G390" s="271">
        <v>147.28333333333333</v>
      </c>
      <c r="H390" s="271">
        <v>153.18333333333331</v>
      </c>
      <c r="I390" s="271">
        <v>154.86666666666665</v>
      </c>
      <c r="J390" s="271">
        <v>156.1333333333333</v>
      </c>
      <c r="K390" s="270">
        <v>153.6</v>
      </c>
      <c r="L390" s="270">
        <v>150.65</v>
      </c>
      <c r="M390" s="270">
        <v>23.814640000000001</v>
      </c>
      <c r="N390" s="1"/>
      <c r="O390" s="1"/>
    </row>
    <row r="391" spans="1:15" ht="12.75" customHeight="1">
      <c r="A391" s="30">
        <v>381</v>
      </c>
      <c r="B391" s="280" t="s">
        <v>465</v>
      </c>
      <c r="C391" s="270">
        <v>1012.15</v>
      </c>
      <c r="D391" s="271">
        <v>1011.9666666666667</v>
      </c>
      <c r="E391" s="271">
        <v>1005.1833333333334</v>
      </c>
      <c r="F391" s="271">
        <v>998.2166666666667</v>
      </c>
      <c r="G391" s="271">
        <v>991.43333333333339</v>
      </c>
      <c r="H391" s="271">
        <v>1018.9333333333334</v>
      </c>
      <c r="I391" s="271">
        <v>1025.7166666666667</v>
      </c>
      <c r="J391" s="271">
        <v>1032.6833333333334</v>
      </c>
      <c r="K391" s="270">
        <v>1018.75</v>
      </c>
      <c r="L391" s="270">
        <v>1005</v>
      </c>
      <c r="M391" s="270">
        <v>0.99683999999999995</v>
      </c>
      <c r="N391" s="1"/>
      <c r="O391" s="1"/>
    </row>
    <row r="392" spans="1:15" ht="12.75" customHeight="1">
      <c r="A392" s="30">
        <v>382</v>
      </c>
      <c r="B392" s="280" t="s">
        <v>185</v>
      </c>
      <c r="C392" s="270">
        <v>2569.3000000000002</v>
      </c>
      <c r="D392" s="271">
        <v>2581.1</v>
      </c>
      <c r="E392" s="271">
        <v>2552.1999999999998</v>
      </c>
      <c r="F392" s="271">
        <v>2535.1</v>
      </c>
      <c r="G392" s="271">
        <v>2506.1999999999998</v>
      </c>
      <c r="H392" s="271">
        <v>2598.1999999999998</v>
      </c>
      <c r="I392" s="271">
        <v>2627.1000000000004</v>
      </c>
      <c r="J392" s="271">
        <v>2644.2</v>
      </c>
      <c r="K392" s="270">
        <v>2610</v>
      </c>
      <c r="L392" s="270">
        <v>2564</v>
      </c>
      <c r="M392" s="270">
        <v>38.373019999999997</v>
      </c>
      <c r="N392" s="1"/>
      <c r="O392" s="1"/>
    </row>
    <row r="393" spans="1:15" ht="12.75" customHeight="1">
      <c r="A393" s="30">
        <v>383</v>
      </c>
      <c r="B393" s="280" t="s">
        <v>823</v>
      </c>
      <c r="C393" s="270">
        <v>131.85</v>
      </c>
      <c r="D393" s="271">
        <v>132.26666666666665</v>
      </c>
      <c r="E393" s="271">
        <v>130.73333333333329</v>
      </c>
      <c r="F393" s="271">
        <v>129.61666666666665</v>
      </c>
      <c r="G393" s="271">
        <v>128.08333333333329</v>
      </c>
      <c r="H393" s="271">
        <v>133.3833333333333</v>
      </c>
      <c r="I393" s="271">
        <v>134.91666666666666</v>
      </c>
      <c r="J393" s="271">
        <v>136.0333333333333</v>
      </c>
      <c r="K393" s="270">
        <v>133.80000000000001</v>
      </c>
      <c r="L393" s="270">
        <v>131.15</v>
      </c>
      <c r="M393" s="270">
        <v>4.0152700000000001</v>
      </c>
      <c r="N393" s="1"/>
      <c r="O393" s="1"/>
    </row>
    <row r="394" spans="1:15" ht="12.75" customHeight="1">
      <c r="A394" s="30">
        <v>384</v>
      </c>
      <c r="B394" s="280" t="s">
        <v>466</v>
      </c>
      <c r="C394" s="270">
        <v>989.4</v>
      </c>
      <c r="D394" s="271">
        <v>993.88333333333333</v>
      </c>
      <c r="E394" s="271">
        <v>977.51666666666665</v>
      </c>
      <c r="F394" s="271">
        <v>965.63333333333333</v>
      </c>
      <c r="G394" s="271">
        <v>949.26666666666665</v>
      </c>
      <c r="H394" s="271">
        <v>1005.7666666666667</v>
      </c>
      <c r="I394" s="271">
        <v>1022.1333333333332</v>
      </c>
      <c r="J394" s="271">
        <v>1034.0166666666667</v>
      </c>
      <c r="K394" s="270">
        <v>1010.25</v>
      </c>
      <c r="L394" s="270">
        <v>982</v>
      </c>
      <c r="M394" s="270">
        <v>0.27615000000000001</v>
      </c>
      <c r="N394" s="1"/>
      <c r="O394" s="1"/>
    </row>
    <row r="395" spans="1:15" ht="12.75" customHeight="1">
      <c r="A395" s="30">
        <v>385</v>
      </c>
      <c r="B395" s="280" t="s">
        <v>467</v>
      </c>
      <c r="C395" s="270">
        <v>1468.05</v>
      </c>
      <c r="D395" s="271">
        <v>1471.0166666666667</v>
      </c>
      <c r="E395" s="271">
        <v>1462.0333333333333</v>
      </c>
      <c r="F395" s="271">
        <v>1456.0166666666667</v>
      </c>
      <c r="G395" s="271">
        <v>1447.0333333333333</v>
      </c>
      <c r="H395" s="271">
        <v>1477.0333333333333</v>
      </c>
      <c r="I395" s="271">
        <v>1486.0166666666664</v>
      </c>
      <c r="J395" s="271">
        <v>1492.0333333333333</v>
      </c>
      <c r="K395" s="270">
        <v>1480</v>
      </c>
      <c r="L395" s="270">
        <v>1465</v>
      </c>
      <c r="M395" s="270">
        <v>1.24472</v>
      </c>
      <c r="N395" s="1"/>
      <c r="O395" s="1"/>
    </row>
    <row r="396" spans="1:15" ht="12.75" customHeight="1">
      <c r="A396" s="30">
        <v>386</v>
      </c>
      <c r="B396" s="280" t="s">
        <v>273</v>
      </c>
      <c r="C396" s="270">
        <v>943.25</v>
      </c>
      <c r="D396" s="271">
        <v>950.80000000000007</v>
      </c>
      <c r="E396" s="271">
        <v>933.60000000000014</v>
      </c>
      <c r="F396" s="271">
        <v>923.95</v>
      </c>
      <c r="G396" s="271">
        <v>906.75000000000011</v>
      </c>
      <c r="H396" s="271">
        <v>960.45000000000016</v>
      </c>
      <c r="I396" s="271">
        <v>977.6500000000002</v>
      </c>
      <c r="J396" s="271">
        <v>987.30000000000018</v>
      </c>
      <c r="K396" s="270">
        <v>968</v>
      </c>
      <c r="L396" s="270">
        <v>941.15</v>
      </c>
      <c r="M396" s="270">
        <v>12.06744</v>
      </c>
      <c r="N396" s="1"/>
      <c r="O396" s="1"/>
    </row>
    <row r="397" spans="1:15" ht="12.75" customHeight="1">
      <c r="A397" s="30">
        <v>387</v>
      </c>
      <c r="B397" s="280" t="s">
        <v>187</v>
      </c>
      <c r="C397" s="270">
        <v>1297.45</v>
      </c>
      <c r="D397" s="271">
        <v>1305.2333333333333</v>
      </c>
      <c r="E397" s="271">
        <v>1283.5166666666667</v>
      </c>
      <c r="F397" s="271">
        <v>1269.5833333333333</v>
      </c>
      <c r="G397" s="271">
        <v>1247.8666666666666</v>
      </c>
      <c r="H397" s="271">
        <v>1319.1666666666667</v>
      </c>
      <c r="I397" s="271">
        <v>1340.8833333333334</v>
      </c>
      <c r="J397" s="271">
        <v>1354.8166666666668</v>
      </c>
      <c r="K397" s="270">
        <v>1326.95</v>
      </c>
      <c r="L397" s="270">
        <v>1291.3</v>
      </c>
      <c r="M397" s="270">
        <v>5.4860899999999999</v>
      </c>
      <c r="N397" s="1"/>
      <c r="O397" s="1"/>
    </row>
    <row r="398" spans="1:15" ht="12.75" customHeight="1">
      <c r="A398" s="30">
        <v>388</v>
      </c>
      <c r="B398" s="280" t="s">
        <v>468</v>
      </c>
      <c r="C398" s="270">
        <v>452.6</v>
      </c>
      <c r="D398" s="271">
        <v>455.09999999999997</v>
      </c>
      <c r="E398" s="271">
        <v>448.19999999999993</v>
      </c>
      <c r="F398" s="271">
        <v>443.79999999999995</v>
      </c>
      <c r="G398" s="271">
        <v>436.89999999999992</v>
      </c>
      <c r="H398" s="271">
        <v>459.49999999999994</v>
      </c>
      <c r="I398" s="271">
        <v>466.39999999999992</v>
      </c>
      <c r="J398" s="271">
        <v>470.79999999999995</v>
      </c>
      <c r="K398" s="270">
        <v>462</v>
      </c>
      <c r="L398" s="270">
        <v>450.7</v>
      </c>
      <c r="M398" s="270">
        <v>0.88317999999999997</v>
      </c>
      <c r="N398" s="1"/>
      <c r="O398" s="1"/>
    </row>
    <row r="399" spans="1:15" ht="12.75" customHeight="1">
      <c r="A399" s="30">
        <v>389</v>
      </c>
      <c r="B399" s="280" t="s">
        <v>469</v>
      </c>
      <c r="C399" s="270">
        <v>31.35</v>
      </c>
      <c r="D399" s="271">
        <v>31.416666666666668</v>
      </c>
      <c r="E399" s="271">
        <v>31.083333333333336</v>
      </c>
      <c r="F399" s="271">
        <v>30.816666666666666</v>
      </c>
      <c r="G399" s="271">
        <v>30.483333333333334</v>
      </c>
      <c r="H399" s="271">
        <v>31.683333333333337</v>
      </c>
      <c r="I399" s="271">
        <v>32.016666666666673</v>
      </c>
      <c r="J399" s="271">
        <v>32.283333333333339</v>
      </c>
      <c r="K399" s="270">
        <v>31.75</v>
      </c>
      <c r="L399" s="270">
        <v>31.15</v>
      </c>
      <c r="M399" s="270">
        <v>26.733630000000002</v>
      </c>
      <c r="N399" s="1"/>
      <c r="O399" s="1"/>
    </row>
    <row r="400" spans="1:15" ht="12.75" customHeight="1">
      <c r="A400" s="30">
        <v>390</v>
      </c>
      <c r="B400" s="280" t="s">
        <v>470</v>
      </c>
      <c r="C400" s="270">
        <v>4973.8500000000004</v>
      </c>
      <c r="D400" s="271">
        <v>4977.6166666666659</v>
      </c>
      <c r="E400" s="271">
        <v>4925.2833333333319</v>
      </c>
      <c r="F400" s="271">
        <v>4876.7166666666662</v>
      </c>
      <c r="G400" s="271">
        <v>4824.3833333333323</v>
      </c>
      <c r="H400" s="271">
        <v>5026.1833333333316</v>
      </c>
      <c r="I400" s="271">
        <v>5078.5166666666655</v>
      </c>
      <c r="J400" s="271">
        <v>5127.0833333333312</v>
      </c>
      <c r="K400" s="270">
        <v>5029.95</v>
      </c>
      <c r="L400" s="270">
        <v>4929.05</v>
      </c>
      <c r="M400" s="270">
        <v>0.57684000000000002</v>
      </c>
      <c r="N400" s="1"/>
      <c r="O400" s="1"/>
    </row>
    <row r="401" spans="1:15" ht="12.75" customHeight="1">
      <c r="A401" s="30">
        <v>391</v>
      </c>
      <c r="B401" s="280" t="s">
        <v>191</v>
      </c>
      <c r="C401" s="270">
        <v>2639.25</v>
      </c>
      <c r="D401" s="271">
        <v>2641.7833333333333</v>
      </c>
      <c r="E401" s="271">
        <v>2617.5666666666666</v>
      </c>
      <c r="F401" s="271">
        <v>2595.8833333333332</v>
      </c>
      <c r="G401" s="271">
        <v>2571.6666666666665</v>
      </c>
      <c r="H401" s="271">
        <v>2663.4666666666667</v>
      </c>
      <c r="I401" s="271">
        <v>2687.6833333333329</v>
      </c>
      <c r="J401" s="271">
        <v>2709.3666666666668</v>
      </c>
      <c r="K401" s="270">
        <v>2666</v>
      </c>
      <c r="L401" s="270">
        <v>2620.1</v>
      </c>
      <c r="M401" s="270">
        <v>3.1092499999999998</v>
      </c>
      <c r="N401" s="1"/>
      <c r="O401" s="1"/>
    </row>
    <row r="402" spans="1:15" ht="12.75" customHeight="1">
      <c r="A402" s="30">
        <v>392</v>
      </c>
      <c r="B402" s="280" t="s">
        <v>274</v>
      </c>
      <c r="C402" s="270">
        <v>6118.7</v>
      </c>
      <c r="D402" s="271">
        <v>6118.6333333333341</v>
      </c>
      <c r="E402" s="271">
        <v>6095.0666666666684</v>
      </c>
      <c r="F402" s="271">
        <v>6071.4333333333343</v>
      </c>
      <c r="G402" s="271">
        <v>6047.8666666666686</v>
      </c>
      <c r="H402" s="271">
        <v>6142.2666666666682</v>
      </c>
      <c r="I402" s="271">
        <v>6165.8333333333339</v>
      </c>
      <c r="J402" s="271">
        <v>6189.4666666666681</v>
      </c>
      <c r="K402" s="270">
        <v>6142.2</v>
      </c>
      <c r="L402" s="270">
        <v>6095</v>
      </c>
      <c r="M402" s="270">
        <v>9.4200000000000006E-2</v>
      </c>
      <c r="N402" s="1"/>
      <c r="O402" s="1"/>
    </row>
    <row r="403" spans="1:15" ht="12.75" customHeight="1">
      <c r="A403" s="30">
        <v>393</v>
      </c>
      <c r="B403" s="280" t="s">
        <v>854</v>
      </c>
      <c r="C403" s="270">
        <v>1414.55</v>
      </c>
      <c r="D403" s="271">
        <v>1422.0666666666666</v>
      </c>
      <c r="E403" s="271">
        <v>1396.1833333333332</v>
      </c>
      <c r="F403" s="271">
        <v>1377.8166666666666</v>
      </c>
      <c r="G403" s="271">
        <v>1351.9333333333332</v>
      </c>
      <c r="H403" s="271">
        <v>1440.4333333333332</v>
      </c>
      <c r="I403" s="271">
        <v>1466.3166666666664</v>
      </c>
      <c r="J403" s="271">
        <v>1484.6833333333332</v>
      </c>
      <c r="K403" s="270">
        <v>1447.95</v>
      </c>
      <c r="L403" s="270">
        <v>1403.7</v>
      </c>
      <c r="M403" s="270">
        <v>0.34383000000000002</v>
      </c>
      <c r="N403" s="1"/>
      <c r="O403" s="1"/>
    </row>
    <row r="404" spans="1:15" ht="12.75" customHeight="1">
      <c r="A404" s="30">
        <v>394</v>
      </c>
      <c r="B404" s="280" t="s">
        <v>855</v>
      </c>
      <c r="C404" s="270">
        <v>425.85</v>
      </c>
      <c r="D404" s="271">
        <v>423.95</v>
      </c>
      <c r="E404" s="271">
        <v>418.9</v>
      </c>
      <c r="F404" s="271">
        <v>411.95</v>
      </c>
      <c r="G404" s="271">
        <v>406.9</v>
      </c>
      <c r="H404" s="271">
        <v>430.9</v>
      </c>
      <c r="I404" s="271">
        <v>435.95000000000005</v>
      </c>
      <c r="J404" s="271">
        <v>442.9</v>
      </c>
      <c r="K404" s="270">
        <v>429</v>
      </c>
      <c r="L404" s="270">
        <v>417</v>
      </c>
      <c r="M404" s="270">
        <v>2.3452099999999998</v>
      </c>
      <c r="N404" s="1"/>
      <c r="O404" s="1"/>
    </row>
    <row r="405" spans="1:15" ht="12.75" customHeight="1">
      <c r="A405" s="30">
        <v>395</v>
      </c>
      <c r="B405" s="280" t="s">
        <v>471</v>
      </c>
      <c r="C405" s="270">
        <v>3621.85</v>
      </c>
      <c r="D405" s="271">
        <v>3625.7833333333328</v>
      </c>
      <c r="E405" s="271">
        <v>3506.8666666666659</v>
      </c>
      <c r="F405" s="271">
        <v>3391.8833333333332</v>
      </c>
      <c r="G405" s="271">
        <v>3272.9666666666662</v>
      </c>
      <c r="H405" s="271">
        <v>3740.7666666666655</v>
      </c>
      <c r="I405" s="271">
        <v>3859.6833333333325</v>
      </c>
      <c r="J405" s="271">
        <v>3974.6666666666652</v>
      </c>
      <c r="K405" s="270">
        <v>3744.7</v>
      </c>
      <c r="L405" s="270">
        <v>3510.8</v>
      </c>
      <c r="M405" s="270">
        <v>4.5893100000000002</v>
      </c>
      <c r="N405" s="1"/>
      <c r="O405" s="1"/>
    </row>
    <row r="406" spans="1:15" ht="12.75" customHeight="1">
      <c r="A406" s="30">
        <v>396</v>
      </c>
      <c r="B406" s="280" t="s">
        <v>472</v>
      </c>
      <c r="C406" s="270">
        <v>116</v>
      </c>
      <c r="D406" s="271">
        <v>117.13333333333333</v>
      </c>
      <c r="E406" s="271">
        <v>114.56666666666665</v>
      </c>
      <c r="F406" s="271">
        <v>113.13333333333333</v>
      </c>
      <c r="G406" s="271">
        <v>110.56666666666665</v>
      </c>
      <c r="H406" s="271">
        <v>118.56666666666665</v>
      </c>
      <c r="I406" s="271">
        <v>121.13333333333331</v>
      </c>
      <c r="J406" s="271">
        <v>122.56666666666665</v>
      </c>
      <c r="K406" s="270">
        <v>119.7</v>
      </c>
      <c r="L406" s="270">
        <v>115.7</v>
      </c>
      <c r="M406" s="270">
        <v>6.2839499999999999</v>
      </c>
      <c r="N406" s="1"/>
      <c r="O406" s="1"/>
    </row>
    <row r="407" spans="1:15" ht="12.75" customHeight="1">
      <c r="A407" s="30">
        <v>397</v>
      </c>
      <c r="B407" s="280" t="s">
        <v>473</v>
      </c>
      <c r="C407" s="270">
        <v>3073</v>
      </c>
      <c r="D407" s="271">
        <v>3097.9166666666665</v>
      </c>
      <c r="E407" s="271">
        <v>3043.083333333333</v>
      </c>
      <c r="F407" s="271">
        <v>3013.1666666666665</v>
      </c>
      <c r="G407" s="271">
        <v>2958.333333333333</v>
      </c>
      <c r="H407" s="271">
        <v>3127.833333333333</v>
      </c>
      <c r="I407" s="271">
        <v>3182.6666666666661</v>
      </c>
      <c r="J407" s="271">
        <v>3212.583333333333</v>
      </c>
      <c r="K407" s="270">
        <v>3152.75</v>
      </c>
      <c r="L407" s="270">
        <v>3068</v>
      </c>
      <c r="M407" s="270">
        <v>9.8150000000000001E-2</v>
      </c>
      <c r="N407" s="1"/>
      <c r="O407" s="1"/>
    </row>
    <row r="408" spans="1:15" ht="12.75" customHeight="1">
      <c r="A408" s="30">
        <v>398</v>
      </c>
      <c r="B408" s="280" t="s">
        <v>474</v>
      </c>
      <c r="C408" s="270">
        <v>406.1</v>
      </c>
      <c r="D408" s="271">
        <v>410.01666666666665</v>
      </c>
      <c r="E408" s="271">
        <v>400.58333333333331</v>
      </c>
      <c r="F408" s="271">
        <v>395.06666666666666</v>
      </c>
      <c r="G408" s="271">
        <v>385.63333333333333</v>
      </c>
      <c r="H408" s="271">
        <v>415.5333333333333</v>
      </c>
      <c r="I408" s="271">
        <v>424.9666666666667</v>
      </c>
      <c r="J408" s="271">
        <v>430.48333333333329</v>
      </c>
      <c r="K408" s="270">
        <v>419.45</v>
      </c>
      <c r="L408" s="270">
        <v>404.5</v>
      </c>
      <c r="M408" s="270">
        <v>1.6082700000000001</v>
      </c>
      <c r="N408" s="1"/>
      <c r="O408" s="1"/>
    </row>
    <row r="409" spans="1:15" ht="12.75" customHeight="1">
      <c r="A409" s="30">
        <v>399</v>
      </c>
      <c r="B409" s="280" t="s">
        <v>475</v>
      </c>
      <c r="C409" s="270">
        <v>125.9</v>
      </c>
      <c r="D409" s="271">
        <v>126.36666666666667</v>
      </c>
      <c r="E409" s="271">
        <v>124.23333333333335</v>
      </c>
      <c r="F409" s="271">
        <v>122.56666666666668</v>
      </c>
      <c r="G409" s="271">
        <v>120.43333333333335</v>
      </c>
      <c r="H409" s="271">
        <v>128.03333333333336</v>
      </c>
      <c r="I409" s="271">
        <v>130.16666666666669</v>
      </c>
      <c r="J409" s="271">
        <v>131.83333333333334</v>
      </c>
      <c r="K409" s="270">
        <v>128.5</v>
      </c>
      <c r="L409" s="270">
        <v>124.7</v>
      </c>
      <c r="M409" s="270">
        <v>13.52623</v>
      </c>
      <c r="N409" s="1"/>
      <c r="O409" s="1"/>
    </row>
    <row r="410" spans="1:15" ht="12.75" customHeight="1">
      <c r="A410" s="30">
        <v>400</v>
      </c>
      <c r="B410" s="280" t="s">
        <v>189</v>
      </c>
      <c r="C410" s="270">
        <v>24505.599999999999</v>
      </c>
      <c r="D410" s="271">
        <v>24762.7</v>
      </c>
      <c r="E410" s="271">
        <v>23975.4</v>
      </c>
      <c r="F410" s="271">
        <v>23445.200000000001</v>
      </c>
      <c r="G410" s="271">
        <v>22657.9</v>
      </c>
      <c r="H410" s="271">
        <v>25292.9</v>
      </c>
      <c r="I410" s="271">
        <v>26080.199999999997</v>
      </c>
      <c r="J410" s="271">
        <v>26610.400000000001</v>
      </c>
      <c r="K410" s="270">
        <v>25550</v>
      </c>
      <c r="L410" s="270">
        <v>24232.5</v>
      </c>
      <c r="M410" s="270">
        <v>4.3404299999999996</v>
      </c>
      <c r="N410" s="1"/>
      <c r="O410" s="1"/>
    </row>
    <row r="411" spans="1:15" ht="12.75" customHeight="1">
      <c r="A411" s="30">
        <v>401</v>
      </c>
      <c r="B411" s="280" t="s">
        <v>856</v>
      </c>
      <c r="C411" s="270">
        <v>49.5</v>
      </c>
      <c r="D411" s="271">
        <v>50.283333333333339</v>
      </c>
      <c r="E411" s="271">
        <v>48.416666666666679</v>
      </c>
      <c r="F411" s="271">
        <v>47.333333333333343</v>
      </c>
      <c r="G411" s="271">
        <v>45.466666666666683</v>
      </c>
      <c r="H411" s="271">
        <v>51.366666666666674</v>
      </c>
      <c r="I411" s="271">
        <v>53.233333333333334</v>
      </c>
      <c r="J411" s="271">
        <v>54.31666666666667</v>
      </c>
      <c r="K411" s="270">
        <v>52.15</v>
      </c>
      <c r="L411" s="270">
        <v>49.2</v>
      </c>
      <c r="M411" s="270">
        <v>129.31351000000001</v>
      </c>
      <c r="N411" s="1"/>
      <c r="O411" s="1"/>
    </row>
    <row r="412" spans="1:15" ht="12.75" customHeight="1">
      <c r="A412" s="30">
        <v>402</v>
      </c>
      <c r="B412" s="280" t="s">
        <v>476</v>
      </c>
      <c r="C412" s="270">
        <v>1922</v>
      </c>
      <c r="D412" s="271">
        <v>1929.0333333333335</v>
      </c>
      <c r="E412" s="271">
        <v>1903.3166666666671</v>
      </c>
      <c r="F412" s="271">
        <v>1884.6333333333334</v>
      </c>
      <c r="G412" s="271">
        <v>1858.916666666667</v>
      </c>
      <c r="H412" s="271">
        <v>1947.7166666666672</v>
      </c>
      <c r="I412" s="271">
        <v>1973.4333333333338</v>
      </c>
      <c r="J412" s="271">
        <v>1992.1166666666672</v>
      </c>
      <c r="K412" s="270">
        <v>1954.75</v>
      </c>
      <c r="L412" s="270">
        <v>1910.35</v>
      </c>
      <c r="M412" s="270">
        <v>0.33143</v>
      </c>
      <c r="N412" s="1"/>
      <c r="O412" s="1"/>
    </row>
    <row r="413" spans="1:15" ht="12.75" customHeight="1">
      <c r="A413" s="30">
        <v>403</v>
      </c>
      <c r="B413" s="280" t="s">
        <v>192</v>
      </c>
      <c r="C413" s="270">
        <v>1324.1</v>
      </c>
      <c r="D413" s="271">
        <v>1339.7</v>
      </c>
      <c r="E413" s="271">
        <v>1304.4000000000001</v>
      </c>
      <c r="F413" s="271">
        <v>1284.7</v>
      </c>
      <c r="G413" s="271">
        <v>1249.4000000000001</v>
      </c>
      <c r="H413" s="271">
        <v>1359.4</v>
      </c>
      <c r="I413" s="271">
        <v>1394.6999999999998</v>
      </c>
      <c r="J413" s="271">
        <v>1414.4</v>
      </c>
      <c r="K413" s="270">
        <v>1375</v>
      </c>
      <c r="L413" s="270">
        <v>1320</v>
      </c>
      <c r="M413" s="270">
        <v>6.0455199999999998</v>
      </c>
      <c r="N413" s="1"/>
      <c r="O413" s="1"/>
    </row>
    <row r="414" spans="1:15" ht="12.75" customHeight="1">
      <c r="A414" s="30">
        <v>404</v>
      </c>
      <c r="B414" s="280" t="s">
        <v>857</v>
      </c>
      <c r="C414" s="270">
        <v>305.45</v>
      </c>
      <c r="D414" s="271">
        <v>304.7833333333333</v>
      </c>
      <c r="E414" s="271">
        <v>301.66666666666663</v>
      </c>
      <c r="F414" s="271">
        <v>297.88333333333333</v>
      </c>
      <c r="G414" s="271">
        <v>294.76666666666665</v>
      </c>
      <c r="H414" s="271">
        <v>308.56666666666661</v>
      </c>
      <c r="I414" s="271">
        <v>311.68333333333328</v>
      </c>
      <c r="J414" s="271">
        <v>315.46666666666658</v>
      </c>
      <c r="K414" s="270">
        <v>307.89999999999998</v>
      </c>
      <c r="L414" s="270">
        <v>301</v>
      </c>
      <c r="M414" s="270">
        <v>1.5381400000000001</v>
      </c>
      <c r="N414" s="1"/>
      <c r="O414" s="1"/>
    </row>
    <row r="415" spans="1:15" ht="12.75" customHeight="1">
      <c r="A415" s="30">
        <v>405</v>
      </c>
      <c r="B415" s="280" t="s">
        <v>190</v>
      </c>
      <c r="C415" s="270">
        <v>2925.15</v>
      </c>
      <c r="D415" s="271">
        <v>2935.7166666666667</v>
      </c>
      <c r="E415" s="271">
        <v>2896.4333333333334</v>
      </c>
      <c r="F415" s="271">
        <v>2867.7166666666667</v>
      </c>
      <c r="G415" s="271">
        <v>2828.4333333333334</v>
      </c>
      <c r="H415" s="271">
        <v>2964.4333333333334</v>
      </c>
      <c r="I415" s="271">
        <v>3003.7166666666672</v>
      </c>
      <c r="J415" s="271">
        <v>3032.4333333333334</v>
      </c>
      <c r="K415" s="270">
        <v>2975</v>
      </c>
      <c r="L415" s="270">
        <v>2907</v>
      </c>
      <c r="M415" s="270">
        <v>1.22967</v>
      </c>
      <c r="N415" s="1"/>
      <c r="O415" s="1"/>
    </row>
    <row r="416" spans="1:15" ht="12.75" customHeight="1">
      <c r="A416" s="30">
        <v>406</v>
      </c>
      <c r="B416" s="280" t="s">
        <v>477</v>
      </c>
      <c r="C416" s="270">
        <v>732.3</v>
      </c>
      <c r="D416" s="271">
        <v>731.85</v>
      </c>
      <c r="E416" s="271">
        <v>712.85</v>
      </c>
      <c r="F416" s="271">
        <v>693.4</v>
      </c>
      <c r="G416" s="271">
        <v>674.4</v>
      </c>
      <c r="H416" s="271">
        <v>751.30000000000007</v>
      </c>
      <c r="I416" s="271">
        <v>770.30000000000007</v>
      </c>
      <c r="J416" s="271">
        <v>789.75000000000011</v>
      </c>
      <c r="K416" s="270">
        <v>750.85</v>
      </c>
      <c r="L416" s="270">
        <v>712.4</v>
      </c>
      <c r="M416" s="270">
        <v>7.2474699999999999</v>
      </c>
      <c r="N416" s="1"/>
      <c r="O416" s="1"/>
    </row>
    <row r="417" spans="1:15" ht="12.75" customHeight="1">
      <c r="A417" s="30">
        <v>407</v>
      </c>
      <c r="B417" s="280" t="s">
        <v>478</v>
      </c>
      <c r="C417" s="270">
        <v>3549.05</v>
      </c>
      <c r="D417" s="271">
        <v>3544.35</v>
      </c>
      <c r="E417" s="271">
        <v>3488.7</v>
      </c>
      <c r="F417" s="271">
        <v>3428.35</v>
      </c>
      <c r="G417" s="271">
        <v>3372.7</v>
      </c>
      <c r="H417" s="271">
        <v>3604.7</v>
      </c>
      <c r="I417" s="271">
        <v>3660.3500000000004</v>
      </c>
      <c r="J417" s="271">
        <v>3720.7</v>
      </c>
      <c r="K417" s="270">
        <v>3600</v>
      </c>
      <c r="L417" s="270">
        <v>3484</v>
      </c>
      <c r="M417" s="270">
        <v>0.57760999999999996</v>
      </c>
      <c r="N417" s="1"/>
      <c r="O417" s="1"/>
    </row>
    <row r="418" spans="1:15" ht="12.75" customHeight="1">
      <c r="A418" s="30">
        <v>408</v>
      </c>
      <c r="B418" s="280" t="s">
        <v>479</v>
      </c>
      <c r="C418" s="270">
        <v>446.8</v>
      </c>
      <c r="D418" s="271">
        <v>450.76666666666665</v>
      </c>
      <c r="E418" s="271">
        <v>441.58333333333331</v>
      </c>
      <c r="F418" s="271">
        <v>436.36666666666667</v>
      </c>
      <c r="G418" s="271">
        <v>427.18333333333334</v>
      </c>
      <c r="H418" s="271">
        <v>455.98333333333329</v>
      </c>
      <c r="I418" s="271">
        <v>465.16666666666669</v>
      </c>
      <c r="J418" s="271">
        <v>470.38333333333327</v>
      </c>
      <c r="K418" s="270">
        <v>459.95</v>
      </c>
      <c r="L418" s="270">
        <v>445.55</v>
      </c>
      <c r="M418" s="270">
        <v>0.68028</v>
      </c>
      <c r="N418" s="1"/>
      <c r="O418" s="1"/>
    </row>
    <row r="419" spans="1:15" ht="12.75" customHeight="1">
      <c r="A419" s="30">
        <v>409</v>
      </c>
      <c r="B419" s="280" t="s">
        <v>824</v>
      </c>
      <c r="C419" s="270">
        <v>527</v>
      </c>
      <c r="D419" s="271">
        <v>528.1</v>
      </c>
      <c r="E419" s="271">
        <v>523.25</v>
      </c>
      <c r="F419" s="271">
        <v>519.5</v>
      </c>
      <c r="G419" s="271">
        <v>514.65</v>
      </c>
      <c r="H419" s="271">
        <v>531.85</v>
      </c>
      <c r="I419" s="271">
        <v>536.70000000000016</v>
      </c>
      <c r="J419" s="271">
        <v>540.45000000000005</v>
      </c>
      <c r="K419" s="270">
        <v>532.95000000000005</v>
      </c>
      <c r="L419" s="270">
        <v>524.35</v>
      </c>
      <c r="M419" s="270">
        <v>11.647589999999999</v>
      </c>
      <c r="N419" s="1"/>
      <c r="O419" s="1"/>
    </row>
    <row r="420" spans="1:15" ht="12.75" customHeight="1">
      <c r="A420" s="30">
        <v>410</v>
      </c>
      <c r="B420" s="280" t="s">
        <v>480</v>
      </c>
      <c r="C420" s="270">
        <v>585.5</v>
      </c>
      <c r="D420" s="271">
        <v>581.94999999999993</v>
      </c>
      <c r="E420" s="271">
        <v>573.69999999999982</v>
      </c>
      <c r="F420" s="271">
        <v>561.89999999999986</v>
      </c>
      <c r="G420" s="271">
        <v>553.64999999999975</v>
      </c>
      <c r="H420" s="271">
        <v>593.74999999999989</v>
      </c>
      <c r="I420" s="271">
        <v>602.00000000000011</v>
      </c>
      <c r="J420" s="271">
        <v>613.79999999999995</v>
      </c>
      <c r="K420" s="270">
        <v>590.20000000000005</v>
      </c>
      <c r="L420" s="270">
        <v>570.15</v>
      </c>
      <c r="M420" s="270">
        <v>4.2347099999999998</v>
      </c>
      <c r="N420" s="1"/>
      <c r="O420" s="1"/>
    </row>
    <row r="421" spans="1:15" ht="12.75" customHeight="1">
      <c r="A421" s="30">
        <v>411</v>
      </c>
      <c r="B421" s="280" t="s">
        <v>481</v>
      </c>
      <c r="C421" s="270">
        <v>45.55</v>
      </c>
      <c r="D421" s="271">
        <v>45.449999999999996</v>
      </c>
      <c r="E421" s="271">
        <v>44.649999999999991</v>
      </c>
      <c r="F421" s="271">
        <v>43.749999999999993</v>
      </c>
      <c r="G421" s="271">
        <v>42.949999999999989</v>
      </c>
      <c r="H421" s="271">
        <v>46.349999999999994</v>
      </c>
      <c r="I421" s="271">
        <v>47.149999999999991</v>
      </c>
      <c r="J421" s="271">
        <v>48.05</v>
      </c>
      <c r="K421" s="270">
        <v>46.25</v>
      </c>
      <c r="L421" s="270">
        <v>44.55</v>
      </c>
      <c r="M421" s="270">
        <v>28.572240000000001</v>
      </c>
      <c r="N421" s="1"/>
      <c r="O421" s="1"/>
    </row>
    <row r="422" spans="1:15" ht="12.75" customHeight="1">
      <c r="A422" s="30">
        <v>412</v>
      </c>
      <c r="B422" s="280" t="s">
        <v>858</v>
      </c>
      <c r="C422" s="270">
        <v>741.65</v>
      </c>
      <c r="D422" s="271">
        <v>743.68333333333339</v>
      </c>
      <c r="E422" s="271">
        <v>734.51666666666677</v>
      </c>
      <c r="F422" s="271">
        <v>727.38333333333333</v>
      </c>
      <c r="G422" s="271">
        <v>718.2166666666667</v>
      </c>
      <c r="H422" s="271">
        <v>750.81666666666683</v>
      </c>
      <c r="I422" s="271">
        <v>759.98333333333335</v>
      </c>
      <c r="J422" s="271">
        <v>767.1166666666669</v>
      </c>
      <c r="K422" s="270">
        <v>752.85</v>
      </c>
      <c r="L422" s="270">
        <v>736.55</v>
      </c>
      <c r="M422" s="270">
        <v>2.54732</v>
      </c>
      <c r="N422" s="1"/>
      <c r="O422" s="1"/>
    </row>
    <row r="423" spans="1:15" ht="12.75" customHeight="1">
      <c r="A423" s="30">
        <v>413</v>
      </c>
      <c r="B423" s="280" t="s">
        <v>188</v>
      </c>
      <c r="C423" s="270">
        <v>553.35</v>
      </c>
      <c r="D423" s="271">
        <v>552.7833333333333</v>
      </c>
      <c r="E423" s="271">
        <v>548.56666666666661</v>
      </c>
      <c r="F423" s="271">
        <v>543.7833333333333</v>
      </c>
      <c r="G423" s="271">
        <v>539.56666666666661</v>
      </c>
      <c r="H423" s="271">
        <v>557.56666666666661</v>
      </c>
      <c r="I423" s="271">
        <v>561.7833333333333</v>
      </c>
      <c r="J423" s="271">
        <v>566.56666666666661</v>
      </c>
      <c r="K423" s="270">
        <v>557</v>
      </c>
      <c r="L423" s="270">
        <v>548</v>
      </c>
      <c r="M423" s="270">
        <v>185.87926999999999</v>
      </c>
      <c r="N423" s="1"/>
      <c r="O423" s="1"/>
    </row>
    <row r="424" spans="1:15" ht="12.75" customHeight="1">
      <c r="A424" s="30">
        <v>414</v>
      </c>
      <c r="B424" s="280" t="s">
        <v>186</v>
      </c>
      <c r="C424" s="270">
        <v>82.15</v>
      </c>
      <c r="D424" s="271">
        <v>82.166666666666671</v>
      </c>
      <c r="E424" s="271">
        <v>81.533333333333346</v>
      </c>
      <c r="F424" s="271">
        <v>80.916666666666671</v>
      </c>
      <c r="G424" s="271">
        <v>80.283333333333346</v>
      </c>
      <c r="H424" s="271">
        <v>82.783333333333346</v>
      </c>
      <c r="I424" s="271">
        <v>83.416666666666671</v>
      </c>
      <c r="J424" s="271">
        <v>84.033333333333346</v>
      </c>
      <c r="K424" s="270">
        <v>82.8</v>
      </c>
      <c r="L424" s="270">
        <v>81.55</v>
      </c>
      <c r="M424" s="270">
        <v>141.49064999999999</v>
      </c>
      <c r="N424" s="1"/>
      <c r="O424" s="1"/>
    </row>
    <row r="425" spans="1:15" ht="12.75" customHeight="1">
      <c r="A425" s="30">
        <v>415</v>
      </c>
      <c r="B425" s="280" t="s">
        <v>482</v>
      </c>
      <c r="C425" s="270">
        <v>301.25</v>
      </c>
      <c r="D425" s="271">
        <v>303.33333333333331</v>
      </c>
      <c r="E425" s="271">
        <v>297.91666666666663</v>
      </c>
      <c r="F425" s="271">
        <v>294.58333333333331</v>
      </c>
      <c r="G425" s="271">
        <v>289.16666666666663</v>
      </c>
      <c r="H425" s="271">
        <v>306.66666666666663</v>
      </c>
      <c r="I425" s="271">
        <v>312.08333333333326</v>
      </c>
      <c r="J425" s="271">
        <v>315.41666666666663</v>
      </c>
      <c r="K425" s="270">
        <v>308.75</v>
      </c>
      <c r="L425" s="270">
        <v>300</v>
      </c>
      <c r="M425" s="270">
        <v>2.1629399999999999</v>
      </c>
      <c r="N425" s="1"/>
      <c r="O425" s="1"/>
    </row>
    <row r="426" spans="1:15" ht="12.75" customHeight="1">
      <c r="A426" s="30">
        <v>416</v>
      </c>
      <c r="B426" s="280" t="s">
        <v>483</v>
      </c>
      <c r="C426" s="270">
        <v>167.5</v>
      </c>
      <c r="D426" s="271">
        <v>168.18333333333334</v>
      </c>
      <c r="E426" s="271">
        <v>164.11666666666667</v>
      </c>
      <c r="F426" s="271">
        <v>160.73333333333335</v>
      </c>
      <c r="G426" s="271">
        <v>156.66666666666669</v>
      </c>
      <c r="H426" s="271">
        <v>171.56666666666666</v>
      </c>
      <c r="I426" s="271">
        <v>175.63333333333333</v>
      </c>
      <c r="J426" s="271">
        <v>179.01666666666665</v>
      </c>
      <c r="K426" s="270">
        <v>172.25</v>
      </c>
      <c r="L426" s="270">
        <v>164.8</v>
      </c>
      <c r="M426" s="270">
        <v>11.142950000000001</v>
      </c>
      <c r="N426" s="1"/>
      <c r="O426" s="1"/>
    </row>
    <row r="427" spans="1:15" ht="12.75" customHeight="1">
      <c r="A427" s="30">
        <v>417</v>
      </c>
      <c r="B427" s="280" t="s">
        <v>484</v>
      </c>
      <c r="C427" s="270">
        <v>331.15</v>
      </c>
      <c r="D427" s="271">
        <v>332.51666666666665</v>
      </c>
      <c r="E427" s="271">
        <v>328.13333333333333</v>
      </c>
      <c r="F427" s="271">
        <v>325.11666666666667</v>
      </c>
      <c r="G427" s="271">
        <v>320.73333333333335</v>
      </c>
      <c r="H427" s="271">
        <v>335.5333333333333</v>
      </c>
      <c r="I427" s="271">
        <v>339.91666666666663</v>
      </c>
      <c r="J427" s="271">
        <v>342.93333333333328</v>
      </c>
      <c r="K427" s="270">
        <v>336.9</v>
      </c>
      <c r="L427" s="270">
        <v>329.5</v>
      </c>
      <c r="M427" s="270">
        <v>1.8306</v>
      </c>
      <c r="N427" s="1"/>
      <c r="O427" s="1"/>
    </row>
    <row r="428" spans="1:15" ht="12.75" customHeight="1">
      <c r="A428" s="30">
        <v>418</v>
      </c>
      <c r="B428" s="280" t="s">
        <v>485</v>
      </c>
      <c r="C428" s="270">
        <v>472.95</v>
      </c>
      <c r="D428" s="271">
        <v>475.75</v>
      </c>
      <c r="E428" s="271">
        <v>461.65</v>
      </c>
      <c r="F428" s="271">
        <v>450.34999999999997</v>
      </c>
      <c r="G428" s="271">
        <v>436.24999999999994</v>
      </c>
      <c r="H428" s="271">
        <v>487.05</v>
      </c>
      <c r="I428" s="271">
        <v>501.15000000000003</v>
      </c>
      <c r="J428" s="271">
        <v>512.45000000000005</v>
      </c>
      <c r="K428" s="270">
        <v>489.85</v>
      </c>
      <c r="L428" s="270">
        <v>464.45</v>
      </c>
      <c r="M428" s="270">
        <v>2.62182</v>
      </c>
      <c r="N428" s="1"/>
      <c r="O428" s="1"/>
    </row>
    <row r="429" spans="1:15" ht="12.75" customHeight="1">
      <c r="A429" s="30">
        <v>419</v>
      </c>
      <c r="B429" s="280" t="s">
        <v>486</v>
      </c>
      <c r="C429" s="270">
        <v>501.75</v>
      </c>
      <c r="D429" s="271">
        <v>504.7833333333333</v>
      </c>
      <c r="E429" s="271">
        <v>495.66666666666663</v>
      </c>
      <c r="F429" s="271">
        <v>489.58333333333331</v>
      </c>
      <c r="G429" s="271">
        <v>480.46666666666664</v>
      </c>
      <c r="H429" s="271">
        <v>510.86666666666662</v>
      </c>
      <c r="I429" s="271">
        <v>519.98333333333335</v>
      </c>
      <c r="J429" s="271">
        <v>526.06666666666661</v>
      </c>
      <c r="K429" s="270">
        <v>513.9</v>
      </c>
      <c r="L429" s="270">
        <v>498.7</v>
      </c>
      <c r="M429" s="270">
        <v>5.9560500000000003</v>
      </c>
      <c r="N429" s="1"/>
      <c r="O429" s="1"/>
    </row>
    <row r="430" spans="1:15" ht="12.75" customHeight="1">
      <c r="A430" s="30">
        <v>420</v>
      </c>
      <c r="B430" s="280" t="s">
        <v>487</v>
      </c>
      <c r="C430" s="270">
        <v>230.85</v>
      </c>
      <c r="D430" s="271">
        <v>234</v>
      </c>
      <c r="E430" s="271">
        <v>226.65</v>
      </c>
      <c r="F430" s="271">
        <v>222.45000000000002</v>
      </c>
      <c r="G430" s="271">
        <v>215.10000000000002</v>
      </c>
      <c r="H430" s="271">
        <v>238.2</v>
      </c>
      <c r="I430" s="271">
        <v>245.55</v>
      </c>
      <c r="J430" s="271">
        <v>249.74999999999997</v>
      </c>
      <c r="K430" s="270">
        <v>241.35</v>
      </c>
      <c r="L430" s="270">
        <v>229.8</v>
      </c>
      <c r="M430" s="270">
        <v>3.2624399999999998</v>
      </c>
      <c r="N430" s="1"/>
      <c r="O430" s="1"/>
    </row>
    <row r="431" spans="1:15" ht="12.75" customHeight="1">
      <c r="A431" s="30">
        <v>421</v>
      </c>
      <c r="B431" s="280" t="s">
        <v>193</v>
      </c>
      <c r="C431" s="270">
        <v>890</v>
      </c>
      <c r="D431" s="271">
        <v>892.86666666666679</v>
      </c>
      <c r="E431" s="271">
        <v>883.8333333333336</v>
      </c>
      <c r="F431" s="271">
        <v>877.66666666666686</v>
      </c>
      <c r="G431" s="271">
        <v>868.63333333333367</v>
      </c>
      <c r="H431" s="271">
        <v>899.03333333333353</v>
      </c>
      <c r="I431" s="271">
        <v>908.06666666666683</v>
      </c>
      <c r="J431" s="271">
        <v>914.23333333333346</v>
      </c>
      <c r="K431" s="270">
        <v>901.9</v>
      </c>
      <c r="L431" s="270">
        <v>886.7</v>
      </c>
      <c r="M431" s="270">
        <v>14.052099999999999</v>
      </c>
      <c r="N431" s="1"/>
      <c r="O431" s="1"/>
    </row>
    <row r="432" spans="1:15" ht="12.75" customHeight="1">
      <c r="A432" s="30">
        <v>422</v>
      </c>
      <c r="B432" s="280" t="s">
        <v>194</v>
      </c>
      <c r="C432" s="270">
        <v>510.5</v>
      </c>
      <c r="D432" s="271">
        <v>510.36666666666662</v>
      </c>
      <c r="E432" s="271">
        <v>506.03333333333319</v>
      </c>
      <c r="F432" s="271">
        <v>501.56666666666655</v>
      </c>
      <c r="G432" s="271">
        <v>497.23333333333312</v>
      </c>
      <c r="H432" s="271">
        <v>514.83333333333326</v>
      </c>
      <c r="I432" s="271">
        <v>519.16666666666663</v>
      </c>
      <c r="J432" s="271">
        <v>523.63333333333333</v>
      </c>
      <c r="K432" s="270">
        <v>514.70000000000005</v>
      </c>
      <c r="L432" s="270">
        <v>505.9</v>
      </c>
      <c r="M432" s="270">
        <v>5.3010999999999999</v>
      </c>
      <c r="N432" s="1"/>
      <c r="O432" s="1"/>
    </row>
    <row r="433" spans="1:15" ht="12.75" customHeight="1">
      <c r="A433" s="30">
        <v>423</v>
      </c>
      <c r="B433" s="280" t="s">
        <v>488</v>
      </c>
      <c r="C433" s="270">
        <v>2253.5</v>
      </c>
      <c r="D433" s="271">
        <v>2248.4</v>
      </c>
      <c r="E433" s="271">
        <v>2226.9</v>
      </c>
      <c r="F433" s="271">
        <v>2200.3000000000002</v>
      </c>
      <c r="G433" s="271">
        <v>2178.8000000000002</v>
      </c>
      <c r="H433" s="271">
        <v>2275</v>
      </c>
      <c r="I433" s="271">
        <v>2296.5</v>
      </c>
      <c r="J433" s="271">
        <v>2323.1</v>
      </c>
      <c r="K433" s="270">
        <v>2269.9</v>
      </c>
      <c r="L433" s="270">
        <v>2221.8000000000002</v>
      </c>
      <c r="M433" s="270">
        <v>0.39845000000000003</v>
      </c>
      <c r="N433" s="1"/>
      <c r="O433" s="1"/>
    </row>
    <row r="434" spans="1:15" ht="12.75" customHeight="1">
      <c r="A434" s="30">
        <v>424</v>
      </c>
      <c r="B434" s="280" t="s">
        <v>489</v>
      </c>
      <c r="C434" s="270">
        <v>879.05</v>
      </c>
      <c r="D434" s="271">
        <v>878.65</v>
      </c>
      <c r="E434" s="271">
        <v>861.3</v>
      </c>
      <c r="F434" s="271">
        <v>843.55</v>
      </c>
      <c r="G434" s="271">
        <v>826.19999999999993</v>
      </c>
      <c r="H434" s="271">
        <v>896.4</v>
      </c>
      <c r="I434" s="271">
        <v>913.75000000000011</v>
      </c>
      <c r="J434" s="271">
        <v>931.5</v>
      </c>
      <c r="K434" s="270">
        <v>896</v>
      </c>
      <c r="L434" s="270">
        <v>860.9</v>
      </c>
      <c r="M434" s="270">
        <v>2.1115200000000001</v>
      </c>
      <c r="N434" s="1"/>
      <c r="O434" s="1"/>
    </row>
    <row r="435" spans="1:15" ht="12.75" customHeight="1">
      <c r="A435" s="30">
        <v>425</v>
      </c>
      <c r="B435" s="280" t="s">
        <v>490</v>
      </c>
      <c r="C435" s="270">
        <v>459.1</v>
      </c>
      <c r="D435" s="271">
        <v>462.26666666666665</v>
      </c>
      <c r="E435" s="271">
        <v>452.83333333333331</v>
      </c>
      <c r="F435" s="271">
        <v>446.56666666666666</v>
      </c>
      <c r="G435" s="271">
        <v>437.13333333333333</v>
      </c>
      <c r="H435" s="271">
        <v>468.5333333333333</v>
      </c>
      <c r="I435" s="271">
        <v>477.9666666666667</v>
      </c>
      <c r="J435" s="271">
        <v>484.23333333333329</v>
      </c>
      <c r="K435" s="270">
        <v>471.7</v>
      </c>
      <c r="L435" s="270">
        <v>456</v>
      </c>
      <c r="M435" s="270">
        <v>2.9302700000000002</v>
      </c>
      <c r="N435" s="1"/>
      <c r="O435" s="1"/>
    </row>
    <row r="436" spans="1:15" ht="12.75" customHeight="1">
      <c r="A436" s="30">
        <v>426</v>
      </c>
      <c r="B436" s="280" t="s">
        <v>491</v>
      </c>
      <c r="C436" s="270">
        <v>343.85</v>
      </c>
      <c r="D436" s="271">
        <v>344.13333333333338</v>
      </c>
      <c r="E436" s="271">
        <v>341.06666666666678</v>
      </c>
      <c r="F436" s="271">
        <v>338.28333333333342</v>
      </c>
      <c r="G436" s="271">
        <v>335.21666666666681</v>
      </c>
      <c r="H436" s="271">
        <v>346.91666666666674</v>
      </c>
      <c r="I436" s="271">
        <v>349.98333333333335</v>
      </c>
      <c r="J436" s="271">
        <v>352.76666666666671</v>
      </c>
      <c r="K436" s="270">
        <v>347.2</v>
      </c>
      <c r="L436" s="270">
        <v>341.35</v>
      </c>
      <c r="M436" s="270">
        <v>2.6521300000000001</v>
      </c>
      <c r="N436" s="1"/>
      <c r="O436" s="1"/>
    </row>
    <row r="437" spans="1:15" ht="12.75" customHeight="1">
      <c r="A437" s="30">
        <v>427</v>
      </c>
      <c r="B437" s="280" t="s">
        <v>492</v>
      </c>
      <c r="C437" s="270">
        <v>2137.4</v>
      </c>
      <c r="D437" s="271">
        <v>2135.9</v>
      </c>
      <c r="E437" s="271">
        <v>2111.8000000000002</v>
      </c>
      <c r="F437" s="271">
        <v>2086.2000000000003</v>
      </c>
      <c r="G437" s="271">
        <v>2062.1000000000004</v>
      </c>
      <c r="H437" s="271">
        <v>2161.5</v>
      </c>
      <c r="I437" s="271">
        <v>2185.5999999999995</v>
      </c>
      <c r="J437" s="271">
        <v>2211.1999999999998</v>
      </c>
      <c r="K437" s="270">
        <v>2160</v>
      </c>
      <c r="L437" s="270">
        <v>2110.3000000000002</v>
      </c>
      <c r="M437" s="270">
        <v>0.76195000000000002</v>
      </c>
      <c r="N437" s="1"/>
      <c r="O437" s="1"/>
    </row>
    <row r="438" spans="1:15" ht="12.75" customHeight="1">
      <c r="A438" s="30">
        <v>428</v>
      </c>
      <c r="B438" s="280" t="s">
        <v>493</v>
      </c>
      <c r="C438" s="270">
        <v>477.4</v>
      </c>
      <c r="D438" s="271">
        <v>481.46666666666664</v>
      </c>
      <c r="E438" s="271">
        <v>471.48333333333329</v>
      </c>
      <c r="F438" s="271">
        <v>465.56666666666666</v>
      </c>
      <c r="G438" s="271">
        <v>455.58333333333331</v>
      </c>
      <c r="H438" s="271">
        <v>487.38333333333327</v>
      </c>
      <c r="I438" s="271">
        <v>497.36666666666662</v>
      </c>
      <c r="J438" s="271">
        <v>503.28333333333325</v>
      </c>
      <c r="K438" s="270">
        <v>491.45</v>
      </c>
      <c r="L438" s="270">
        <v>475.55</v>
      </c>
      <c r="M438" s="270">
        <v>3.3890400000000001</v>
      </c>
      <c r="N438" s="1"/>
      <c r="O438" s="1"/>
    </row>
    <row r="439" spans="1:15" ht="12.75" customHeight="1">
      <c r="A439" s="30">
        <v>429</v>
      </c>
      <c r="B439" s="280" t="s">
        <v>494</v>
      </c>
      <c r="C439" s="270">
        <v>9.6</v>
      </c>
      <c r="D439" s="271">
        <v>9.8166666666666664</v>
      </c>
      <c r="E439" s="271">
        <v>9.3333333333333321</v>
      </c>
      <c r="F439" s="271">
        <v>9.0666666666666664</v>
      </c>
      <c r="G439" s="271">
        <v>8.5833333333333321</v>
      </c>
      <c r="H439" s="271">
        <v>10.083333333333332</v>
      </c>
      <c r="I439" s="271">
        <v>10.566666666666666</v>
      </c>
      <c r="J439" s="271">
        <v>10.833333333333332</v>
      </c>
      <c r="K439" s="270">
        <v>10.3</v>
      </c>
      <c r="L439" s="270">
        <v>9.5500000000000007</v>
      </c>
      <c r="M439" s="270">
        <v>1130.1345100000001</v>
      </c>
      <c r="N439" s="1"/>
      <c r="O439" s="1"/>
    </row>
    <row r="440" spans="1:15" ht="12.75" customHeight="1">
      <c r="A440" s="30">
        <v>430</v>
      </c>
      <c r="B440" s="280" t="s">
        <v>495</v>
      </c>
      <c r="C440" s="270">
        <v>910.55</v>
      </c>
      <c r="D440" s="271">
        <v>908.93333333333339</v>
      </c>
      <c r="E440" s="271">
        <v>902.86666666666679</v>
      </c>
      <c r="F440" s="271">
        <v>895.18333333333339</v>
      </c>
      <c r="G440" s="271">
        <v>889.11666666666679</v>
      </c>
      <c r="H440" s="271">
        <v>916.61666666666679</v>
      </c>
      <c r="I440" s="271">
        <v>922.68333333333339</v>
      </c>
      <c r="J440" s="271">
        <v>930.36666666666679</v>
      </c>
      <c r="K440" s="270">
        <v>915</v>
      </c>
      <c r="L440" s="270">
        <v>901.25</v>
      </c>
      <c r="M440" s="270">
        <v>0.18848999999999999</v>
      </c>
      <c r="N440" s="1"/>
      <c r="O440" s="1"/>
    </row>
    <row r="441" spans="1:15" ht="12.75" customHeight="1">
      <c r="A441" s="30">
        <v>431</v>
      </c>
      <c r="B441" s="280" t="s">
        <v>275</v>
      </c>
      <c r="C441" s="270">
        <v>571.85</v>
      </c>
      <c r="D441" s="271">
        <v>574.38333333333333</v>
      </c>
      <c r="E441" s="271">
        <v>567.11666666666667</v>
      </c>
      <c r="F441" s="271">
        <v>562.38333333333333</v>
      </c>
      <c r="G441" s="271">
        <v>555.11666666666667</v>
      </c>
      <c r="H441" s="271">
        <v>579.11666666666667</v>
      </c>
      <c r="I441" s="271">
        <v>586.38333333333333</v>
      </c>
      <c r="J441" s="271">
        <v>591.11666666666667</v>
      </c>
      <c r="K441" s="270">
        <v>581.65</v>
      </c>
      <c r="L441" s="270">
        <v>569.65</v>
      </c>
      <c r="M441" s="270">
        <v>4.4198399999999998</v>
      </c>
      <c r="N441" s="1"/>
      <c r="O441" s="1"/>
    </row>
    <row r="442" spans="1:15" ht="12.75" customHeight="1">
      <c r="A442" s="30">
        <v>432</v>
      </c>
      <c r="B442" s="280" t="s">
        <v>496</v>
      </c>
      <c r="C442" s="270">
        <v>1843.45</v>
      </c>
      <c r="D442" s="271">
        <v>1837.5500000000002</v>
      </c>
      <c r="E442" s="271">
        <v>1790.2000000000003</v>
      </c>
      <c r="F442" s="271">
        <v>1736.95</v>
      </c>
      <c r="G442" s="271">
        <v>1689.6000000000001</v>
      </c>
      <c r="H442" s="271">
        <v>1890.8000000000004</v>
      </c>
      <c r="I442" s="271">
        <v>1938.1500000000003</v>
      </c>
      <c r="J442" s="271">
        <v>1991.4000000000005</v>
      </c>
      <c r="K442" s="270">
        <v>1884.9</v>
      </c>
      <c r="L442" s="270">
        <v>1784.3</v>
      </c>
      <c r="M442" s="270">
        <v>0.70433999999999997</v>
      </c>
      <c r="N442" s="1"/>
      <c r="O442" s="1"/>
    </row>
    <row r="443" spans="1:15" ht="12.75" customHeight="1">
      <c r="A443" s="30">
        <v>433</v>
      </c>
      <c r="B443" s="280" t="s">
        <v>497</v>
      </c>
      <c r="C443" s="270">
        <v>708.95</v>
      </c>
      <c r="D443" s="271">
        <v>713.26666666666677</v>
      </c>
      <c r="E443" s="271">
        <v>696.68333333333351</v>
      </c>
      <c r="F443" s="271">
        <v>684.41666666666674</v>
      </c>
      <c r="G443" s="271">
        <v>667.83333333333348</v>
      </c>
      <c r="H443" s="271">
        <v>725.53333333333353</v>
      </c>
      <c r="I443" s="271">
        <v>742.11666666666679</v>
      </c>
      <c r="J443" s="271">
        <v>754.38333333333355</v>
      </c>
      <c r="K443" s="270">
        <v>729.85</v>
      </c>
      <c r="L443" s="270">
        <v>701</v>
      </c>
      <c r="M443" s="270">
        <v>0.51104000000000005</v>
      </c>
      <c r="N443" s="1"/>
      <c r="O443" s="1"/>
    </row>
    <row r="444" spans="1:15" ht="12.75" customHeight="1">
      <c r="A444" s="30">
        <v>434</v>
      </c>
      <c r="B444" s="280" t="s">
        <v>498</v>
      </c>
      <c r="C444" s="270">
        <v>990.35</v>
      </c>
      <c r="D444" s="271">
        <v>992.9666666666667</v>
      </c>
      <c r="E444" s="271">
        <v>981.98333333333335</v>
      </c>
      <c r="F444" s="271">
        <v>973.61666666666667</v>
      </c>
      <c r="G444" s="271">
        <v>962.63333333333333</v>
      </c>
      <c r="H444" s="271">
        <v>1001.3333333333334</v>
      </c>
      <c r="I444" s="271">
        <v>1012.3166666666667</v>
      </c>
      <c r="J444" s="271">
        <v>1020.6833333333334</v>
      </c>
      <c r="K444" s="270">
        <v>1003.95</v>
      </c>
      <c r="L444" s="270">
        <v>984.6</v>
      </c>
      <c r="M444" s="270">
        <v>0.55496000000000001</v>
      </c>
      <c r="N444" s="1"/>
      <c r="O444" s="1"/>
    </row>
    <row r="445" spans="1:15" ht="12.75" customHeight="1">
      <c r="A445" s="30">
        <v>435</v>
      </c>
      <c r="B445" s="280" t="s">
        <v>499</v>
      </c>
      <c r="C445" s="270">
        <v>42.45</v>
      </c>
      <c r="D445" s="271">
        <v>42.949999999999996</v>
      </c>
      <c r="E445" s="271">
        <v>41.749999999999993</v>
      </c>
      <c r="F445" s="271">
        <v>41.05</v>
      </c>
      <c r="G445" s="271">
        <v>39.849999999999994</v>
      </c>
      <c r="H445" s="271">
        <v>43.649999999999991</v>
      </c>
      <c r="I445" s="271">
        <v>44.849999999999994</v>
      </c>
      <c r="J445" s="271">
        <v>45.54999999999999</v>
      </c>
      <c r="K445" s="270">
        <v>44.15</v>
      </c>
      <c r="L445" s="270">
        <v>42.25</v>
      </c>
      <c r="M445" s="270">
        <v>92.140370000000004</v>
      </c>
      <c r="N445" s="1"/>
      <c r="O445" s="1"/>
    </row>
    <row r="446" spans="1:15" ht="12.75" customHeight="1">
      <c r="A446" s="30">
        <v>436</v>
      </c>
      <c r="B446" s="280" t="s">
        <v>206</v>
      </c>
      <c r="C446" s="270">
        <v>1053.8</v>
      </c>
      <c r="D446" s="271">
        <v>1052.2833333333333</v>
      </c>
      <c r="E446" s="271">
        <v>1045.8666666666666</v>
      </c>
      <c r="F446" s="271">
        <v>1037.9333333333332</v>
      </c>
      <c r="G446" s="271">
        <v>1031.5166666666664</v>
      </c>
      <c r="H446" s="271">
        <v>1060.2166666666667</v>
      </c>
      <c r="I446" s="271">
        <v>1066.6333333333337</v>
      </c>
      <c r="J446" s="271">
        <v>1074.5666666666668</v>
      </c>
      <c r="K446" s="270">
        <v>1058.7</v>
      </c>
      <c r="L446" s="270">
        <v>1044.3499999999999</v>
      </c>
      <c r="M446" s="270">
        <v>12.059659999999999</v>
      </c>
      <c r="N446" s="1"/>
      <c r="O446" s="1"/>
    </row>
    <row r="447" spans="1:15" ht="12.75" customHeight="1">
      <c r="A447" s="30">
        <v>437</v>
      </c>
      <c r="B447" s="280" t="s">
        <v>500</v>
      </c>
      <c r="C447" s="270">
        <v>873.6</v>
      </c>
      <c r="D447" s="271">
        <v>866.5</v>
      </c>
      <c r="E447" s="271">
        <v>857.1</v>
      </c>
      <c r="F447" s="271">
        <v>840.6</v>
      </c>
      <c r="G447" s="271">
        <v>831.2</v>
      </c>
      <c r="H447" s="271">
        <v>883</v>
      </c>
      <c r="I447" s="271">
        <v>892.40000000000009</v>
      </c>
      <c r="J447" s="271">
        <v>908.9</v>
      </c>
      <c r="K447" s="270">
        <v>875.9</v>
      </c>
      <c r="L447" s="270">
        <v>850</v>
      </c>
      <c r="M447" s="270">
        <v>27.889510000000001</v>
      </c>
      <c r="N447" s="1"/>
      <c r="O447" s="1"/>
    </row>
    <row r="448" spans="1:15" ht="12.75" customHeight="1">
      <c r="A448" s="30">
        <v>438</v>
      </c>
      <c r="B448" s="280" t="s">
        <v>195</v>
      </c>
      <c r="C448" s="270">
        <v>1113.05</v>
      </c>
      <c r="D448" s="271">
        <v>1116.4333333333334</v>
      </c>
      <c r="E448" s="271">
        <v>1105.4166666666667</v>
      </c>
      <c r="F448" s="271">
        <v>1097.7833333333333</v>
      </c>
      <c r="G448" s="271">
        <v>1086.7666666666667</v>
      </c>
      <c r="H448" s="271">
        <v>1124.0666666666668</v>
      </c>
      <c r="I448" s="271">
        <v>1135.0833333333333</v>
      </c>
      <c r="J448" s="271">
        <v>1142.7166666666669</v>
      </c>
      <c r="K448" s="270">
        <v>1127.45</v>
      </c>
      <c r="L448" s="270">
        <v>1108.8</v>
      </c>
      <c r="M448" s="270">
        <v>7.0206600000000003</v>
      </c>
      <c r="N448" s="1"/>
      <c r="O448" s="1"/>
    </row>
    <row r="449" spans="1:15" ht="12.75" customHeight="1">
      <c r="A449" s="30">
        <v>439</v>
      </c>
      <c r="B449" s="280" t="s">
        <v>501</v>
      </c>
      <c r="C449" s="270">
        <v>238.3</v>
      </c>
      <c r="D449" s="271">
        <v>237.61666666666667</v>
      </c>
      <c r="E449" s="271">
        <v>236.33333333333334</v>
      </c>
      <c r="F449" s="271">
        <v>234.36666666666667</v>
      </c>
      <c r="G449" s="271">
        <v>233.08333333333334</v>
      </c>
      <c r="H449" s="271">
        <v>239.58333333333334</v>
      </c>
      <c r="I449" s="271">
        <v>240.86666666666665</v>
      </c>
      <c r="J449" s="271">
        <v>242.83333333333334</v>
      </c>
      <c r="K449" s="270">
        <v>238.9</v>
      </c>
      <c r="L449" s="270">
        <v>235.65</v>
      </c>
      <c r="M449" s="270">
        <v>9.7647300000000001</v>
      </c>
      <c r="N449" s="1"/>
      <c r="O449" s="1"/>
    </row>
    <row r="450" spans="1:15" ht="12.75" customHeight="1">
      <c r="A450" s="30">
        <v>440</v>
      </c>
      <c r="B450" s="280" t="s">
        <v>502</v>
      </c>
      <c r="C450" s="270">
        <v>1249.5999999999999</v>
      </c>
      <c r="D450" s="271">
        <v>1249.2</v>
      </c>
      <c r="E450" s="271">
        <v>1238.4000000000001</v>
      </c>
      <c r="F450" s="271">
        <v>1227.2</v>
      </c>
      <c r="G450" s="271">
        <v>1216.4000000000001</v>
      </c>
      <c r="H450" s="271">
        <v>1260.4000000000001</v>
      </c>
      <c r="I450" s="271">
        <v>1271.1999999999998</v>
      </c>
      <c r="J450" s="271">
        <v>1282.4000000000001</v>
      </c>
      <c r="K450" s="270">
        <v>1260</v>
      </c>
      <c r="L450" s="270">
        <v>1238</v>
      </c>
      <c r="M450" s="270">
        <v>3.6567099999999999</v>
      </c>
      <c r="N450" s="1"/>
      <c r="O450" s="1"/>
    </row>
    <row r="451" spans="1:15" ht="12.75" customHeight="1">
      <c r="A451" s="30">
        <v>441</v>
      </c>
      <c r="B451" s="280" t="s">
        <v>200</v>
      </c>
      <c r="C451" s="270">
        <v>3217.65</v>
      </c>
      <c r="D451" s="271">
        <v>3206.5499999999997</v>
      </c>
      <c r="E451" s="271">
        <v>3179.5999999999995</v>
      </c>
      <c r="F451" s="271">
        <v>3141.5499999999997</v>
      </c>
      <c r="G451" s="271">
        <v>3114.5999999999995</v>
      </c>
      <c r="H451" s="271">
        <v>3244.5999999999995</v>
      </c>
      <c r="I451" s="271">
        <v>3271.5499999999993</v>
      </c>
      <c r="J451" s="271">
        <v>3309.5999999999995</v>
      </c>
      <c r="K451" s="270">
        <v>3233.5</v>
      </c>
      <c r="L451" s="270">
        <v>3168.5</v>
      </c>
      <c r="M451" s="270">
        <v>15.61185</v>
      </c>
      <c r="N451" s="1"/>
      <c r="O451" s="1"/>
    </row>
    <row r="452" spans="1:15" ht="12.75" customHeight="1">
      <c r="A452" s="30">
        <v>442</v>
      </c>
      <c r="B452" s="280" t="s">
        <v>196</v>
      </c>
      <c r="C452" s="270">
        <v>816.3</v>
      </c>
      <c r="D452" s="271">
        <v>818.81666666666661</v>
      </c>
      <c r="E452" s="271">
        <v>810.63333333333321</v>
      </c>
      <c r="F452" s="271">
        <v>804.96666666666658</v>
      </c>
      <c r="G452" s="271">
        <v>796.78333333333319</v>
      </c>
      <c r="H452" s="271">
        <v>824.48333333333323</v>
      </c>
      <c r="I452" s="271">
        <v>832.66666666666663</v>
      </c>
      <c r="J452" s="271">
        <v>838.33333333333326</v>
      </c>
      <c r="K452" s="270">
        <v>827</v>
      </c>
      <c r="L452" s="270">
        <v>813.15</v>
      </c>
      <c r="M452" s="270">
        <v>8.8401200000000006</v>
      </c>
      <c r="N452" s="1"/>
      <c r="O452" s="1"/>
    </row>
    <row r="453" spans="1:15" ht="12.75" customHeight="1">
      <c r="A453" s="30">
        <v>443</v>
      </c>
      <c r="B453" s="280" t="s">
        <v>276</v>
      </c>
      <c r="C453" s="270">
        <v>8816.7999999999993</v>
      </c>
      <c r="D453" s="271">
        <v>8818.6</v>
      </c>
      <c r="E453" s="271">
        <v>8708.2000000000007</v>
      </c>
      <c r="F453" s="271">
        <v>8599.6</v>
      </c>
      <c r="G453" s="271">
        <v>8489.2000000000007</v>
      </c>
      <c r="H453" s="271">
        <v>8927.2000000000007</v>
      </c>
      <c r="I453" s="271">
        <v>9037.5999999999985</v>
      </c>
      <c r="J453" s="271">
        <v>9146.2000000000007</v>
      </c>
      <c r="K453" s="270">
        <v>8929</v>
      </c>
      <c r="L453" s="270">
        <v>8710</v>
      </c>
      <c r="M453" s="270">
        <v>2.9404499999999998</v>
      </c>
      <c r="N453" s="1"/>
      <c r="O453" s="1"/>
    </row>
    <row r="454" spans="1:15" ht="12.75" customHeight="1">
      <c r="A454" s="30">
        <v>444</v>
      </c>
      <c r="B454" s="280" t="s">
        <v>859</v>
      </c>
      <c r="C454" s="270">
        <v>1828.35</v>
      </c>
      <c r="D454" s="271">
        <v>1829.3500000000001</v>
      </c>
      <c r="E454" s="271">
        <v>1794.0000000000002</v>
      </c>
      <c r="F454" s="271">
        <v>1759.65</v>
      </c>
      <c r="G454" s="271">
        <v>1724.3000000000002</v>
      </c>
      <c r="H454" s="271">
        <v>1863.7000000000003</v>
      </c>
      <c r="I454" s="271">
        <v>1899.0500000000002</v>
      </c>
      <c r="J454" s="271">
        <v>1933.4000000000003</v>
      </c>
      <c r="K454" s="270">
        <v>1864.7</v>
      </c>
      <c r="L454" s="270">
        <v>1795</v>
      </c>
      <c r="M454" s="270">
        <v>3.0696599999999998</v>
      </c>
      <c r="N454" s="1"/>
      <c r="O454" s="1"/>
    </row>
    <row r="455" spans="1:15" ht="12.75" customHeight="1">
      <c r="A455" s="30">
        <v>445</v>
      </c>
      <c r="B455" s="280" t="s">
        <v>503</v>
      </c>
      <c r="C455" s="270">
        <v>221.95</v>
      </c>
      <c r="D455" s="271">
        <v>222.96666666666667</v>
      </c>
      <c r="E455" s="271">
        <v>219.98333333333335</v>
      </c>
      <c r="F455" s="271">
        <v>218.01666666666668</v>
      </c>
      <c r="G455" s="271">
        <v>215.03333333333336</v>
      </c>
      <c r="H455" s="271">
        <v>224.93333333333334</v>
      </c>
      <c r="I455" s="271">
        <v>227.91666666666663</v>
      </c>
      <c r="J455" s="271">
        <v>229.88333333333333</v>
      </c>
      <c r="K455" s="270">
        <v>225.95</v>
      </c>
      <c r="L455" s="270">
        <v>221</v>
      </c>
      <c r="M455" s="270">
        <v>25.449839999999998</v>
      </c>
      <c r="N455" s="1"/>
      <c r="O455" s="1"/>
    </row>
    <row r="456" spans="1:15" ht="12.75" customHeight="1">
      <c r="A456" s="30">
        <v>446</v>
      </c>
      <c r="B456" s="280" t="s">
        <v>197</v>
      </c>
      <c r="C456" s="270">
        <v>445.9</v>
      </c>
      <c r="D456" s="271">
        <v>445.38333333333338</v>
      </c>
      <c r="E456" s="271">
        <v>441.11666666666679</v>
      </c>
      <c r="F456" s="271">
        <v>436.33333333333343</v>
      </c>
      <c r="G456" s="271">
        <v>432.06666666666683</v>
      </c>
      <c r="H456" s="271">
        <v>450.16666666666674</v>
      </c>
      <c r="I456" s="271">
        <v>454.43333333333328</v>
      </c>
      <c r="J456" s="271">
        <v>459.2166666666667</v>
      </c>
      <c r="K456" s="270">
        <v>449.65</v>
      </c>
      <c r="L456" s="270">
        <v>440.6</v>
      </c>
      <c r="M456" s="270">
        <v>142.94289000000001</v>
      </c>
      <c r="N456" s="1"/>
      <c r="O456" s="1"/>
    </row>
    <row r="457" spans="1:15" ht="12.75" customHeight="1">
      <c r="A457" s="30">
        <v>447</v>
      </c>
      <c r="B457" s="280" t="s">
        <v>198</v>
      </c>
      <c r="C457" s="270">
        <v>242.35</v>
      </c>
      <c r="D457" s="271">
        <v>243.51666666666665</v>
      </c>
      <c r="E457" s="271">
        <v>240.0333333333333</v>
      </c>
      <c r="F457" s="271">
        <v>237.71666666666664</v>
      </c>
      <c r="G457" s="271">
        <v>234.23333333333329</v>
      </c>
      <c r="H457" s="271">
        <v>245.83333333333331</v>
      </c>
      <c r="I457" s="271">
        <v>249.31666666666666</v>
      </c>
      <c r="J457" s="271">
        <v>251.63333333333333</v>
      </c>
      <c r="K457" s="270">
        <v>247</v>
      </c>
      <c r="L457" s="270">
        <v>241.2</v>
      </c>
      <c r="M457" s="270">
        <v>122.90186</v>
      </c>
      <c r="N457" s="1"/>
      <c r="O457" s="1"/>
    </row>
    <row r="458" spans="1:15" ht="12.75" customHeight="1">
      <c r="A458" s="30">
        <v>448</v>
      </c>
      <c r="B458" s="280" t="s">
        <v>810</v>
      </c>
      <c r="C458" s="270">
        <v>616.54999999999995</v>
      </c>
      <c r="D458" s="271">
        <v>617.63333333333333</v>
      </c>
      <c r="E458" s="271">
        <v>611.91666666666663</v>
      </c>
      <c r="F458" s="271">
        <v>607.2833333333333</v>
      </c>
      <c r="G458" s="271">
        <v>601.56666666666661</v>
      </c>
      <c r="H458" s="271">
        <v>622.26666666666665</v>
      </c>
      <c r="I458" s="271">
        <v>627.98333333333335</v>
      </c>
      <c r="J458" s="271">
        <v>632.61666666666667</v>
      </c>
      <c r="K458" s="270">
        <v>623.35</v>
      </c>
      <c r="L458" s="270">
        <v>613</v>
      </c>
      <c r="M458" s="270">
        <v>0.28659000000000001</v>
      </c>
      <c r="N458" s="1"/>
      <c r="O458" s="1"/>
    </row>
    <row r="459" spans="1:15" ht="12.75" customHeight="1">
      <c r="A459" s="30">
        <v>449</v>
      </c>
      <c r="B459" s="280" t="s">
        <v>199</v>
      </c>
      <c r="C459" s="270">
        <v>105.7</v>
      </c>
      <c r="D459" s="271">
        <v>106.18333333333334</v>
      </c>
      <c r="E459" s="271">
        <v>105.01666666666668</v>
      </c>
      <c r="F459" s="271">
        <v>104.33333333333334</v>
      </c>
      <c r="G459" s="271">
        <v>103.16666666666669</v>
      </c>
      <c r="H459" s="271">
        <v>106.86666666666667</v>
      </c>
      <c r="I459" s="271">
        <v>108.03333333333333</v>
      </c>
      <c r="J459" s="271">
        <v>108.71666666666667</v>
      </c>
      <c r="K459" s="270">
        <v>107.35</v>
      </c>
      <c r="L459" s="270">
        <v>105.5</v>
      </c>
      <c r="M459" s="270">
        <v>636.47166000000004</v>
      </c>
      <c r="N459" s="1"/>
      <c r="O459" s="1"/>
    </row>
    <row r="460" spans="1:15" ht="12.75" customHeight="1">
      <c r="A460" s="30">
        <v>450</v>
      </c>
      <c r="B460" s="280" t="s">
        <v>811</v>
      </c>
      <c r="C460" s="270">
        <v>120.3</v>
      </c>
      <c r="D460" s="271">
        <v>121.83333333333333</v>
      </c>
      <c r="E460" s="271">
        <v>118.06666666666666</v>
      </c>
      <c r="F460" s="271">
        <v>115.83333333333333</v>
      </c>
      <c r="G460" s="271">
        <v>112.06666666666666</v>
      </c>
      <c r="H460" s="271">
        <v>124.06666666666666</v>
      </c>
      <c r="I460" s="271">
        <v>127.83333333333334</v>
      </c>
      <c r="J460" s="271">
        <v>130.06666666666666</v>
      </c>
      <c r="K460" s="270">
        <v>125.6</v>
      </c>
      <c r="L460" s="270">
        <v>119.6</v>
      </c>
      <c r="M460" s="270">
        <v>50.366160000000001</v>
      </c>
      <c r="N460" s="1"/>
      <c r="O460" s="1"/>
    </row>
    <row r="461" spans="1:15" ht="12.75" customHeight="1">
      <c r="A461" s="30">
        <v>451</v>
      </c>
      <c r="B461" s="280" t="s">
        <v>504</v>
      </c>
      <c r="C461" s="270">
        <v>3268.55</v>
      </c>
      <c r="D461" s="271">
        <v>3282.4333333333329</v>
      </c>
      <c r="E461" s="271">
        <v>3241.1166666666659</v>
      </c>
      <c r="F461" s="271">
        <v>3213.6833333333329</v>
      </c>
      <c r="G461" s="271">
        <v>3172.3666666666659</v>
      </c>
      <c r="H461" s="271">
        <v>3309.8666666666659</v>
      </c>
      <c r="I461" s="271">
        <v>3351.1833333333325</v>
      </c>
      <c r="J461" s="271">
        <v>3378.6166666666659</v>
      </c>
      <c r="K461" s="270">
        <v>3323.75</v>
      </c>
      <c r="L461" s="270">
        <v>3255</v>
      </c>
      <c r="M461" s="270">
        <v>7.0910000000000001E-2</v>
      </c>
      <c r="N461" s="1"/>
      <c r="O461" s="1"/>
    </row>
    <row r="462" spans="1:15" ht="12.75" customHeight="1">
      <c r="A462" s="30">
        <v>452</v>
      </c>
      <c r="B462" s="280" t="s">
        <v>201</v>
      </c>
      <c r="C462" s="270">
        <v>1126.6500000000001</v>
      </c>
      <c r="D462" s="271">
        <v>1115.0833333333333</v>
      </c>
      <c r="E462" s="271">
        <v>1097.8166666666666</v>
      </c>
      <c r="F462" s="271">
        <v>1068.9833333333333</v>
      </c>
      <c r="G462" s="271">
        <v>1051.7166666666667</v>
      </c>
      <c r="H462" s="271">
        <v>1143.9166666666665</v>
      </c>
      <c r="I462" s="271">
        <v>1161.1833333333334</v>
      </c>
      <c r="J462" s="271">
        <v>1190.0166666666664</v>
      </c>
      <c r="K462" s="270">
        <v>1132.3499999999999</v>
      </c>
      <c r="L462" s="270">
        <v>1086.25</v>
      </c>
      <c r="M462" s="270">
        <v>33.943489999999997</v>
      </c>
      <c r="N462" s="1"/>
      <c r="O462" s="1"/>
    </row>
    <row r="463" spans="1:15" ht="12.75" customHeight="1">
      <c r="A463" s="30">
        <v>453</v>
      </c>
      <c r="B463" s="280" t="s">
        <v>505</v>
      </c>
      <c r="C463" s="270">
        <v>94.15</v>
      </c>
      <c r="D463" s="271">
        <v>94.649999999999991</v>
      </c>
      <c r="E463" s="271">
        <v>93.299999999999983</v>
      </c>
      <c r="F463" s="271">
        <v>92.449999999999989</v>
      </c>
      <c r="G463" s="271">
        <v>91.09999999999998</v>
      </c>
      <c r="H463" s="271">
        <v>95.499999999999986</v>
      </c>
      <c r="I463" s="271">
        <v>96.84999999999998</v>
      </c>
      <c r="J463" s="271">
        <v>97.699999999999989</v>
      </c>
      <c r="K463" s="270">
        <v>96</v>
      </c>
      <c r="L463" s="270">
        <v>93.8</v>
      </c>
      <c r="M463" s="270">
        <v>4.5280300000000002</v>
      </c>
      <c r="N463" s="1"/>
      <c r="O463" s="1"/>
    </row>
    <row r="464" spans="1:15" ht="12.75" customHeight="1">
      <c r="A464" s="30">
        <v>454</v>
      </c>
      <c r="B464" s="280" t="s">
        <v>182</v>
      </c>
      <c r="C464" s="270">
        <v>776.65</v>
      </c>
      <c r="D464" s="271">
        <v>781.86666666666667</v>
      </c>
      <c r="E464" s="271">
        <v>766.7833333333333</v>
      </c>
      <c r="F464" s="271">
        <v>756.91666666666663</v>
      </c>
      <c r="G464" s="271">
        <v>741.83333333333326</v>
      </c>
      <c r="H464" s="271">
        <v>791.73333333333335</v>
      </c>
      <c r="I464" s="271">
        <v>806.81666666666661</v>
      </c>
      <c r="J464" s="271">
        <v>816.68333333333339</v>
      </c>
      <c r="K464" s="270">
        <v>796.95</v>
      </c>
      <c r="L464" s="270">
        <v>772</v>
      </c>
      <c r="M464" s="270">
        <v>17.21443</v>
      </c>
      <c r="N464" s="1"/>
      <c r="O464" s="1"/>
    </row>
    <row r="465" spans="1:15" ht="12.75" customHeight="1">
      <c r="A465" s="30">
        <v>455</v>
      </c>
      <c r="B465" s="280" t="s">
        <v>506</v>
      </c>
      <c r="C465" s="270">
        <v>2472</v>
      </c>
      <c r="D465" s="271">
        <v>2492.3333333333335</v>
      </c>
      <c r="E465" s="271">
        <v>2434.666666666667</v>
      </c>
      <c r="F465" s="271">
        <v>2397.3333333333335</v>
      </c>
      <c r="G465" s="271">
        <v>2339.666666666667</v>
      </c>
      <c r="H465" s="271">
        <v>2529.666666666667</v>
      </c>
      <c r="I465" s="271">
        <v>2587.3333333333339</v>
      </c>
      <c r="J465" s="271">
        <v>2624.666666666667</v>
      </c>
      <c r="K465" s="270">
        <v>2550</v>
      </c>
      <c r="L465" s="270">
        <v>2455</v>
      </c>
      <c r="M465" s="270">
        <v>0.52644999999999997</v>
      </c>
      <c r="N465" s="1"/>
      <c r="O465" s="1"/>
    </row>
    <row r="466" spans="1:15" ht="12.75" customHeight="1">
      <c r="A466" s="30">
        <v>456</v>
      </c>
      <c r="B466" s="280" t="s">
        <v>507</v>
      </c>
      <c r="C466" s="270">
        <v>709.2</v>
      </c>
      <c r="D466" s="271">
        <v>701.66666666666663</v>
      </c>
      <c r="E466" s="271">
        <v>688.5333333333333</v>
      </c>
      <c r="F466" s="271">
        <v>667.86666666666667</v>
      </c>
      <c r="G466" s="271">
        <v>654.73333333333335</v>
      </c>
      <c r="H466" s="271">
        <v>722.33333333333326</v>
      </c>
      <c r="I466" s="271">
        <v>735.4666666666667</v>
      </c>
      <c r="J466" s="271">
        <v>756.13333333333321</v>
      </c>
      <c r="K466" s="270">
        <v>714.8</v>
      </c>
      <c r="L466" s="270">
        <v>681</v>
      </c>
      <c r="M466" s="270">
        <v>2.3700800000000002</v>
      </c>
      <c r="N466" s="1"/>
      <c r="O466" s="1"/>
    </row>
    <row r="467" spans="1:15" ht="12.75" customHeight="1">
      <c r="A467" s="30">
        <v>457</v>
      </c>
      <c r="B467" s="280" t="s">
        <v>508</v>
      </c>
      <c r="C467" s="270">
        <v>3367.75</v>
      </c>
      <c r="D467" s="271">
        <v>3401.9166666666665</v>
      </c>
      <c r="E467" s="271">
        <v>3310.833333333333</v>
      </c>
      <c r="F467" s="271">
        <v>3253.9166666666665</v>
      </c>
      <c r="G467" s="271">
        <v>3162.833333333333</v>
      </c>
      <c r="H467" s="271">
        <v>3458.833333333333</v>
      </c>
      <c r="I467" s="271">
        <v>3549.9166666666661</v>
      </c>
      <c r="J467" s="271">
        <v>3606.833333333333</v>
      </c>
      <c r="K467" s="270">
        <v>3493</v>
      </c>
      <c r="L467" s="270">
        <v>3345</v>
      </c>
      <c r="M467" s="270">
        <v>0.54447999999999996</v>
      </c>
      <c r="N467" s="1"/>
      <c r="O467" s="1"/>
    </row>
    <row r="468" spans="1:15" ht="12.75" customHeight="1">
      <c r="A468" s="30">
        <v>458</v>
      </c>
      <c r="B468" s="280" t="s">
        <v>202</v>
      </c>
      <c r="C468" s="270">
        <v>2603.4499999999998</v>
      </c>
      <c r="D468" s="271">
        <v>2616.2000000000003</v>
      </c>
      <c r="E468" s="271">
        <v>2580.2500000000005</v>
      </c>
      <c r="F468" s="271">
        <v>2557.0500000000002</v>
      </c>
      <c r="G468" s="271">
        <v>2521.1000000000004</v>
      </c>
      <c r="H468" s="271">
        <v>2639.4000000000005</v>
      </c>
      <c r="I468" s="271">
        <v>2675.3500000000004</v>
      </c>
      <c r="J468" s="271">
        <v>2698.5500000000006</v>
      </c>
      <c r="K468" s="270">
        <v>2652.15</v>
      </c>
      <c r="L468" s="270">
        <v>2593</v>
      </c>
      <c r="M468" s="270">
        <v>7.7718600000000002</v>
      </c>
      <c r="N468" s="1"/>
      <c r="O468" s="1"/>
    </row>
    <row r="469" spans="1:15" ht="12.75" customHeight="1">
      <c r="A469" s="30">
        <v>459</v>
      </c>
      <c r="B469" s="280" t="s">
        <v>203</v>
      </c>
      <c r="C469" s="270">
        <v>1523.4</v>
      </c>
      <c r="D469" s="271">
        <v>1521.1166666666668</v>
      </c>
      <c r="E469" s="271">
        <v>1511.0333333333335</v>
      </c>
      <c r="F469" s="271">
        <v>1498.6666666666667</v>
      </c>
      <c r="G469" s="271">
        <v>1488.5833333333335</v>
      </c>
      <c r="H469" s="271">
        <v>1533.4833333333336</v>
      </c>
      <c r="I469" s="271">
        <v>1543.5666666666666</v>
      </c>
      <c r="J469" s="271">
        <v>1555.9333333333336</v>
      </c>
      <c r="K469" s="270">
        <v>1531.2</v>
      </c>
      <c r="L469" s="270">
        <v>1508.75</v>
      </c>
      <c r="M469" s="270">
        <v>1.0906800000000001</v>
      </c>
      <c r="N469" s="1"/>
      <c r="O469" s="1"/>
    </row>
    <row r="470" spans="1:15" ht="12.75" customHeight="1">
      <c r="A470" s="30">
        <v>460</v>
      </c>
      <c r="B470" s="280" t="s">
        <v>204</v>
      </c>
      <c r="C470" s="270">
        <v>565.70000000000005</v>
      </c>
      <c r="D470" s="271">
        <v>569.50000000000011</v>
      </c>
      <c r="E470" s="271">
        <v>559.1500000000002</v>
      </c>
      <c r="F470" s="271">
        <v>552.60000000000014</v>
      </c>
      <c r="G470" s="271">
        <v>542.25000000000023</v>
      </c>
      <c r="H470" s="271">
        <v>576.05000000000018</v>
      </c>
      <c r="I470" s="271">
        <v>586.40000000000009</v>
      </c>
      <c r="J470" s="271">
        <v>592.95000000000016</v>
      </c>
      <c r="K470" s="270">
        <v>579.85</v>
      </c>
      <c r="L470" s="270">
        <v>562.95000000000005</v>
      </c>
      <c r="M470" s="270">
        <v>3.2898700000000001</v>
      </c>
      <c r="N470" s="1"/>
      <c r="O470" s="1"/>
    </row>
    <row r="471" spans="1:15" ht="12.75" customHeight="1">
      <c r="A471" s="30">
        <v>461</v>
      </c>
      <c r="B471" s="280" t="s">
        <v>205</v>
      </c>
      <c r="C471" s="270">
        <v>1379.35</v>
      </c>
      <c r="D471" s="271">
        <v>1391.0666666666666</v>
      </c>
      <c r="E471" s="271">
        <v>1360.1333333333332</v>
      </c>
      <c r="F471" s="271">
        <v>1340.9166666666665</v>
      </c>
      <c r="G471" s="271">
        <v>1309.9833333333331</v>
      </c>
      <c r="H471" s="271">
        <v>1410.2833333333333</v>
      </c>
      <c r="I471" s="271">
        <v>1441.2166666666667</v>
      </c>
      <c r="J471" s="271">
        <v>1460.4333333333334</v>
      </c>
      <c r="K471" s="270">
        <v>1422</v>
      </c>
      <c r="L471" s="270">
        <v>1371.85</v>
      </c>
      <c r="M471" s="270">
        <v>5.9499899999999997</v>
      </c>
      <c r="N471" s="1"/>
      <c r="O471" s="1"/>
    </row>
    <row r="472" spans="1:15" ht="12.75" customHeight="1">
      <c r="A472" s="30">
        <v>462</v>
      </c>
      <c r="B472" s="280" t="s">
        <v>509</v>
      </c>
      <c r="C472" s="270">
        <v>39.700000000000003</v>
      </c>
      <c r="D472" s="271">
        <v>39.949999999999996</v>
      </c>
      <c r="E472" s="271">
        <v>39.249999999999993</v>
      </c>
      <c r="F472" s="271">
        <v>38.799999999999997</v>
      </c>
      <c r="G472" s="271">
        <v>38.099999999999994</v>
      </c>
      <c r="H472" s="271">
        <v>40.399999999999991</v>
      </c>
      <c r="I472" s="271">
        <v>41.099999999999994</v>
      </c>
      <c r="J472" s="271">
        <v>41.54999999999999</v>
      </c>
      <c r="K472" s="270">
        <v>40.65</v>
      </c>
      <c r="L472" s="270">
        <v>39.5</v>
      </c>
      <c r="M472" s="270">
        <v>87.542789999999997</v>
      </c>
      <c r="N472" s="1"/>
      <c r="O472" s="1"/>
    </row>
    <row r="473" spans="1:15" ht="12.75" customHeight="1">
      <c r="A473" s="30">
        <v>463</v>
      </c>
      <c r="B473" s="280" t="s">
        <v>860</v>
      </c>
      <c r="C473" s="270">
        <v>249.9</v>
      </c>
      <c r="D473" s="271">
        <v>249.85</v>
      </c>
      <c r="E473" s="271">
        <v>245.79999999999998</v>
      </c>
      <c r="F473" s="271">
        <v>241.7</v>
      </c>
      <c r="G473" s="271">
        <v>237.64999999999998</v>
      </c>
      <c r="H473" s="271">
        <v>253.95</v>
      </c>
      <c r="I473" s="271">
        <v>258</v>
      </c>
      <c r="J473" s="271">
        <v>262.10000000000002</v>
      </c>
      <c r="K473" s="270">
        <v>253.9</v>
      </c>
      <c r="L473" s="270">
        <v>245.75</v>
      </c>
      <c r="M473" s="270">
        <v>3.82253</v>
      </c>
      <c r="N473" s="1"/>
      <c r="O473" s="1"/>
    </row>
    <row r="474" spans="1:15" ht="12.75" customHeight="1">
      <c r="A474" s="30">
        <v>464</v>
      </c>
      <c r="B474" s="280" t="s">
        <v>510</v>
      </c>
      <c r="C474" s="270">
        <v>221.05</v>
      </c>
      <c r="D474" s="271">
        <v>220.23333333333335</v>
      </c>
      <c r="E474" s="271">
        <v>216.9666666666667</v>
      </c>
      <c r="F474" s="271">
        <v>212.88333333333335</v>
      </c>
      <c r="G474" s="271">
        <v>209.6166666666667</v>
      </c>
      <c r="H474" s="271">
        <v>224.31666666666669</v>
      </c>
      <c r="I474" s="271">
        <v>227.58333333333334</v>
      </c>
      <c r="J474" s="271">
        <v>231.66666666666669</v>
      </c>
      <c r="K474" s="270">
        <v>223.5</v>
      </c>
      <c r="L474" s="270">
        <v>216.15</v>
      </c>
      <c r="M474" s="270">
        <v>6.90219</v>
      </c>
      <c r="N474" s="1"/>
      <c r="O474" s="1"/>
    </row>
    <row r="475" spans="1:15" ht="12.75" customHeight="1">
      <c r="A475" s="30">
        <v>465</v>
      </c>
      <c r="B475" s="280" t="s">
        <v>511</v>
      </c>
      <c r="C475" s="270">
        <v>2745.2</v>
      </c>
      <c r="D475" s="271">
        <v>2709.4</v>
      </c>
      <c r="E475" s="271">
        <v>2650.8</v>
      </c>
      <c r="F475" s="271">
        <v>2556.4</v>
      </c>
      <c r="G475" s="271">
        <v>2497.8000000000002</v>
      </c>
      <c r="H475" s="271">
        <v>2803.8</v>
      </c>
      <c r="I475" s="271">
        <v>2862.3999999999996</v>
      </c>
      <c r="J475" s="271">
        <v>2956.8</v>
      </c>
      <c r="K475" s="270">
        <v>2768</v>
      </c>
      <c r="L475" s="270">
        <v>2615</v>
      </c>
      <c r="M475" s="270">
        <v>8.5948799999999999</v>
      </c>
      <c r="N475" s="1"/>
      <c r="O475" s="1"/>
    </row>
    <row r="476" spans="1:15" ht="12.75" customHeight="1">
      <c r="A476" s="30">
        <v>466</v>
      </c>
      <c r="B476" s="280" t="s">
        <v>512</v>
      </c>
      <c r="C476" s="270">
        <v>12.4</v>
      </c>
      <c r="D476" s="271">
        <v>12.433333333333335</v>
      </c>
      <c r="E476" s="271">
        <v>12.31666666666667</v>
      </c>
      <c r="F476" s="271">
        <v>12.233333333333334</v>
      </c>
      <c r="G476" s="271">
        <v>12.116666666666669</v>
      </c>
      <c r="H476" s="271">
        <v>12.516666666666671</v>
      </c>
      <c r="I476" s="271">
        <v>12.633333333333335</v>
      </c>
      <c r="J476" s="271">
        <v>12.716666666666672</v>
      </c>
      <c r="K476" s="270">
        <v>12.55</v>
      </c>
      <c r="L476" s="270">
        <v>12.35</v>
      </c>
      <c r="M476" s="270">
        <v>36.169110000000003</v>
      </c>
      <c r="N476" s="1"/>
      <c r="O476" s="1"/>
    </row>
    <row r="477" spans="1:15" ht="12.75" customHeight="1">
      <c r="A477" s="30">
        <v>467</v>
      </c>
      <c r="B477" s="280" t="s">
        <v>513</v>
      </c>
      <c r="C477" s="270">
        <v>767.1</v>
      </c>
      <c r="D477" s="271">
        <v>773.0333333333333</v>
      </c>
      <c r="E477" s="271">
        <v>756.06666666666661</v>
      </c>
      <c r="F477" s="271">
        <v>745.0333333333333</v>
      </c>
      <c r="G477" s="271">
        <v>728.06666666666661</v>
      </c>
      <c r="H477" s="271">
        <v>784.06666666666661</v>
      </c>
      <c r="I477" s="271">
        <v>801.0333333333333</v>
      </c>
      <c r="J477" s="271">
        <v>812.06666666666661</v>
      </c>
      <c r="K477" s="270">
        <v>790</v>
      </c>
      <c r="L477" s="270">
        <v>762</v>
      </c>
      <c r="M477" s="270">
        <v>1.26363</v>
      </c>
      <c r="N477" s="1"/>
      <c r="O477" s="1"/>
    </row>
    <row r="478" spans="1:15" ht="12.75" customHeight="1">
      <c r="A478" s="30">
        <v>468</v>
      </c>
      <c r="B478" s="280" t="s">
        <v>209</v>
      </c>
      <c r="C478" s="270">
        <v>742</v>
      </c>
      <c r="D478" s="271">
        <v>746.31666666666661</v>
      </c>
      <c r="E478" s="271">
        <v>735.78333333333319</v>
      </c>
      <c r="F478" s="271">
        <v>729.56666666666661</v>
      </c>
      <c r="G478" s="271">
        <v>719.03333333333319</v>
      </c>
      <c r="H478" s="271">
        <v>752.53333333333319</v>
      </c>
      <c r="I478" s="271">
        <v>763.06666666666649</v>
      </c>
      <c r="J478" s="271">
        <v>769.28333333333319</v>
      </c>
      <c r="K478" s="270">
        <v>756.85</v>
      </c>
      <c r="L478" s="270">
        <v>740.1</v>
      </c>
      <c r="M478" s="270">
        <v>26.5928</v>
      </c>
      <c r="N478" s="1"/>
      <c r="O478" s="1"/>
    </row>
    <row r="479" spans="1:15" ht="12.75" customHeight="1">
      <c r="A479" s="30">
        <v>469</v>
      </c>
      <c r="B479" s="280" t="s">
        <v>514</v>
      </c>
      <c r="C479" s="270">
        <v>819.5</v>
      </c>
      <c r="D479" s="271">
        <v>823.55000000000007</v>
      </c>
      <c r="E479" s="271">
        <v>811.95000000000016</v>
      </c>
      <c r="F479" s="271">
        <v>804.40000000000009</v>
      </c>
      <c r="G479" s="271">
        <v>792.80000000000018</v>
      </c>
      <c r="H479" s="271">
        <v>831.10000000000014</v>
      </c>
      <c r="I479" s="271">
        <v>842.7</v>
      </c>
      <c r="J479" s="271">
        <v>850.25000000000011</v>
      </c>
      <c r="K479" s="270">
        <v>835.15</v>
      </c>
      <c r="L479" s="270">
        <v>816</v>
      </c>
      <c r="M479" s="270">
        <v>0.37347000000000002</v>
      </c>
      <c r="N479" s="1"/>
      <c r="O479" s="1"/>
    </row>
    <row r="480" spans="1:15" ht="12.75" customHeight="1">
      <c r="A480" s="30">
        <v>470</v>
      </c>
      <c r="B480" s="280" t="s">
        <v>208</v>
      </c>
      <c r="C480" s="270">
        <v>6783.65</v>
      </c>
      <c r="D480" s="271">
        <v>6858.9333333333334</v>
      </c>
      <c r="E480" s="271">
        <v>6688.8666666666668</v>
      </c>
      <c r="F480" s="271">
        <v>6594.083333333333</v>
      </c>
      <c r="G480" s="271">
        <v>6424.0166666666664</v>
      </c>
      <c r="H480" s="271">
        <v>6953.7166666666672</v>
      </c>
      <c r="I480" s="271">
        <v>7123.7833333333347</v>
      </c>
      <c r="J480" s="271">
        <v>7218.5666666666675</v>
      </c>
      <c r="K480" s="270">
        <v>7029</v>
      </c>
      <c r="L480" s="270">
        <v>6764.15</v>
      </c>
      <c r="M480" s="270">
        <v>5.6705899999999998</v>
      </c>
      <c r="N480" s="1"/>
      <c r="O480" s="1"/>
    </row>
    <row r="481" spans="1:15" ht="12.75" customHeight="1">
      <c r="A481" s="30">
        <v>471</v>
      </c>
      <c r="B481" s="280" t="s">
        <v>277</v>
      </c>
      <c r="C481" s="270">
        <v>43.6</v>
      </c>
      <c r="D481" s="271">
        <v>43.733333333333327</v>
      </c>
      <c r="E481" s="271">
        <v>43.216666666666654</v>
      </c>
      <c r="F481" s="271">
        <v>42.833333333333329</v>
      </c>
      <c r="G481" s="271">
        <v>42.316666666666656</v>
      </c>
      <c r="H481" s="271">
        <v>44.116666666666653</v>
      </c>
      <c r="I481" s="271">
        <v>44.633333333333319</v>
      </c>
      <c r="J481" s="271">
        <v>45.016666666666652</v>
      </c>
      <c r="K481" s="270">
        <v>44.25</v>
      </c>
      <c r="L481" s="270">
        <v>43.35</v>
      </c>
      <c r="M481" s="270">
        <v>101.82165000000001</v>
      </c>
      <c r="N481" s="1"/>
      <c r="O481" s="1"/>
    </row>
    <row r="482" spans="1:15" ht="12.75" customHeight="1">
      <c r="A482" s="30">
        <v>472</v>
      </c>
      <c r="B482" s="280" t="s">
        <v>207</v>
      </c>
      <c r="C482" s="270">
        <v>1675.85</v>
      </c>
      <c r="D482" s="271">
        <v>1682.6000000000001</v>
      </c>
      <c r="E482" s="271">
        <v>1663.2500000000002</v>
      </c>
      <c r="F482" s="271">
        <v>1650.65</v>
      </c>
      <c r="G482" s="271">
        <v>1631.3000000000002</v>
      </c>
      <c r="H482" s="271">
        <v>1695.2000000000003</v>
      </c>
      <c r="I482" s="271">
        <v>1714.5500000000002</v>
      </c>
      <c r="J482" s="271">
        <v>1727.1500000000003</v>
      </c>
      <c r="K482" s="270">
        <v>1701.95</v>
      </c>
      <c r="L482" s="270">
        <v>1670</v>
      </c>
      <c r="M482" s="270">
        <v>0.61814999999999998</v>
      </c>
      <c r="N482" s="1"/>
      <c r="O482" s="1"/>
    </row>
    <row r="483" spans="1:15" ht="12.75" customHeight="1">
      <c r="A483" s="30">
        <v>473</v>
      </c>
      <c r="B483" s="280" t="s">
        <v>154</v>
      </c>
      <c r="C483" s="270">
        <v>808.15</v>
      </c>
      <c r="D483" s="271">
        <v>808.63333333333321</v>
      </c>
      <c r="E483" s="271">
        <v>801.81666666666638</v>
      </c>
      <c r="F483" s="271">
        <v>795.48333333333312</v>
      </c>
      <c r="G483" s="271">
        <v>788.66666666666629</v>
      </c>
      <c r="H483" s="271">
        <v>814.96666666666647</v>
      </c>
      <c r="I483" s="271">
        <v>821.7833333333333</v>
      </c>
      <c r="J483" s="271">
        <v>828.11666666666656</v>
      </c>
      <c r="K483" s="270">
        <v>815.45</v>
      </c>
      <c r="L483" s="270">
        <v>802.3</v>
      </c>
      <c r="M483" s="270">
        <v>9.9882200000000001</v>
      </c>
      <c r="N483" s="1"/>
      <c r="O483" s="1"/>
    </row>
    <row r="484" spans="1:15" ht="12.75" customHeight="1">
      <c r="A484" s="30">
        <v>474</v>
      </c>
      <c r="B484" s="280" t="s">
        <v>278</v>
      </c>
      <c r="C484" s="270">
        <v>239.3</v>
      </c>
      <c r="D484" s="271">
        <v>240.70000000000002</v>
      </c>
      <c r="E484" s="271">
        <v>236.60000000000002</v>
      </c>
      <c r="F484" s="271">
        <v>233.9</v>
      </c>
      <c r="G484" s="271">
        <v>229.8</v>
      </c>
      <c r="H484" s="271">
        <v>243.40000000000003</v>
      </c>
      <c r="I484" s="271">
        <v>247.5</v>
      </c>
      <c r="J484" s="271">
        <v>250.20000000000005</v>
      </c>
      <c r="K484" s="270">
        <v>244.8</v>
      </c>
      <c r="L484" s="270">
        <v>238</v>
      </c>
      <c r="M484" s="270">
        <v>1.3071299999999999</v>
      </c>
      <c r="N484" s="1"/>
      <c r="O484" s="1"/>
    </row>
    <row r="485" spans="1:15" ht="12.75" customHeight="1">
      <c r="A485" s="30">
        <v>475</v>
      </c>
      <c r="B485" s="280" t="s">
        <v>515</v>
      </c>
      <c r="C485" s="270">
        <v>2898.8</v>
      </c>
      <c r="D485" s="271">
        <v>2919.2666666666664</v>
      </c>
      <c r="E485" s="271">
        <v>2854.5333333333328</v>
      </c>
      <c r="F485" s="271">
        <v>2810.2666666666664</v>
      </c>
      <c r="G485" s="271">
        <v>2745.5333333333328</v>
      </c>
      <c r="H485" s="271">
        <v>2963.5333333333328</v>
      </c>
      <c r="I485" s="271">
        <v>3028.2666666666664</v>
      </c>
      <c r="J485" s="271">
        <v>3072.5333333333328</v>
      </c>
      <c r="K485" s="270">
        <v>2984</v>
      </c>
      <c r="L485" s="270">
        <v>2875</v>
      </c>
      <c r="M485" s="270">
        <v>0.85275999999999996</v>
      </c>
      <c r="N485" s="1"/>
      <c r="O485" s="1"/>
    </row>
    <row r="486" spans="1:15" ht="12.75" customHeight="1">
      <c r="A486" s="30">
        <v>476</v>
      </c>
      <c r="B486" s="280" t="s">
        <v>516</v>
      </c>
      <c r="C486" s="270">
        <v>617.95000000000005</v>
      </c>
      <c r="D486" s="271">
        <v>618.51666666666677</v>
      </c>
      <c r="E486" s="271">
        <v>614.33333333333348</v>
      </c>
      <c r="F486" s="271">
        <v>610.7166666666667</v>
      </c>
      <c r="G486" s="271">
        <v>606.53333333333342</v>
      </c>
      <c r="H486" s="271">
        <v>622.13333333333355</v>
      </c>
      <c r="I486" s="271">
        <v>626.31666666666672</v>
      </c>
      <c r="J486" s="271">
        <v>629.93333333333362</v>
      </c>
      <c r="K486" s="270">
        <v>622.70000000000005</v>
      </c>
      <c r="L486" s="270">
        <v>614.9</v>
      </c>
      <c r="M486" s="270">
        <v>2.6571799999999999</v>
      </c>
      <c r="N486" s="1"/>
      <c r="O486" s="1"/>
    </row>
    <row r="487" spans="1:15" ht="12.75" customHeight="1">
      <c r="A487" s="30">
        <v>477</v>
      </c>
      <c r="B487" s="285" t="s">
        <v>517</v>
      </c>
      <c r="C487" s="286">
        <v>378.1</v>
      </c>
      <c r="D487" s="286">
        <v>381.9666666666667</v>
      </c>
      <c r="E487" s="286">
        <v>370.93333333333339</v>
      </c>
      <c r="F487" s="286">
        <v>363.76666666666671</v>
      </c>
      <c r="G487" s="286">
        <v>352.73333333333341</v>
      </c>
      <c r="H487" s="286">
        <v>389.13333333333338</v>
      </c>
      <c r="I487" s="286">
        <v>400.16666666666669</v>
      </c>
      <c r="J487" s="285">
        <v>407.33333333333337</v>
      </c>
      <c r="K487" s="285">
        <v>393</v>
      </c>
      <c r="L487" s="285">
        <v>374.8</v>
      </c>
      <c r="M487" s="241">
        <v>7.94693</v>
      </c>
      <c r="N487" s="1"/>
      <c r="O487" s="1"/>
    </row>
    <row r="488" spans="1:15" ht="12.75" customHeight="1">
      <c r="A488" s="30">
        <v>478</v>
      </c>
      <c r="B488" s="285" t="s">
        <v>518</v>
      </c>
      <c r="C488" s="286">
        <v>37.65</v>
      </c>
      <c r="D488" s="286">
        <v>37.333333333333336</v>
      </c>
      <c r="E488" s="286">
        <v>35.666666666666671</v>
      </c>
      <c r="F488" s="286">
        <v>33.683333333333337</v>
      </c>
      <c r="G488" s="286">
        <v>32.016666666666673</v>
      </c>
      <c r="H488" s="286">
        <v>39.31666666666667</v>
      </c>
      <c r="I488" s="286">
        <v>40.983333333333341</v>
      </c>
      <c r="J488" s="285">
        <v>42.966666666666669</v>
      </c>
      <c r="K488" s="285">
        <v>39</v>
      </c>
      <c r="L488" s="285">
        <v>35.35</v>
      </c>
      <c r="M488" s="241">
        <v>340.87362999999999</v>
      </c>
      <c r="N488" s="1"/>
      <c r="O488" s="1"/>
    </row>
    <row r="489" spans="1:15" ht="12.75" customHeight="1">
      <c r="A489" s="30">
        <v>479</v>
      </c>
      <c r="B489" s="285" t="s">
        <v>519</v>
      </c>
      <c r="C489" s="270">
        <v>335.8</v>
      </c>
      <c r="D489" s="271">
        <v>336.55</v>
      </c>
      <c r="E489" s="271">
        <v>332.45000000000005</v>
      </c>
      <c r="F489" s="271">
        <v>329.1</v>
      </c>
      <c r="G489" s="271">
        <v>325.00000000000006</v>
      </c>
      <c r="H489" s="271">
        <v>339.90000000000003</v>
      </c>
      <c r="I489" s="271">
        <v>344.00000000000006</v>
      </c>
      <c r="J489" s="271">
        <v>347.35</v>
      </c>
      <c r="K489" s="270">
        <v>340.65</v>
      </c>
      <c r="L489" s="270">
        <v>333.2</v>
      </c>
      <c r="M489" s="270">
        <v>4.6986800000000004</v>
      </c>
      <c r="N489" s="1"/>
      <c r="O489" s="1"/>
    </row>
    <row r="490" spans="1:15" ht="12.75" customHeight="1">
      <c r="A490" s="30">
        <v>480</v>
      </c>
      <c r="B490" s="285" t="s">
        <v>520</v>
      </c>
      <c r="C490" s="286">
        <v>382.45</v>
      </c>
      <c r="D490" s="286">
        <v>384.84999999999997</v>
      </c>
      <c r="E490" s="286">
        <v>377.59999999999991</v>
      </c>
      <c r="F490" s="286">
        <v>372.74999999999994</v>
      </c>
      <c r="G490" s="286">
        <v>365.49999999999989</v>
      </c>
      <c r="H490" s="286">
        <v>389.69999999999993</v>
      </c>
      <c r="I490" s="286">
        <v>396.95000000000005</v>
      </c>
      <c r="J490" s="285">
        <v>401.79999999999995</v>
      </c>
      <c r="K490" s="285">
        <v>392.1</v>
      </c>
      <c r="L490" s="285">
        <v>380</v>
      </c>
      <c r="M490" s="241">
        <v>1.8309299999999999</v>
      </c>
      <c r="N490" s="1"/>
      <c r="O490" s="1"/>
    </row>
    <row r="491" spans="1:15" ht="12.75" customHeight="1">
      <c r="A491" s="30">
        <v>481</v>
      </c>
      <c r="B491" s="296" t="s">
        <v>279</v>
      </c>
      <c r="C491" s="270">
        <v>1080.2</v>
      </c>
      <c r="D491" s="271">
        <v>1087.7333333333333</v>
      </c>
      <c r="E491" s="271">
        <v>1067.5666666666666</v>
      </c>
      <c r="F491" s="271">
        <v>1054.9333333333332</v>
      </c>
      <c r="G491" s="271">
        <v>1034.7666666666664</v>
      </c>
      <c r="H491" s="271">
        <v>1100.3666666666668</v>
      </c>
      <c r="I491" s="271">
        <v>1120.5333333333333</v>
      </c>
      <c r="J491" s="271">
        <v>1133.166666666667</v>
      </c>
      <c r="K491" s="270">
        <v>1107.9000000000001</v>
      </c>
      <c r="L491" s="270">
        <v>1075.0999999999999</v>
      </c>
      <c r="M491" s="270">
        <v>8.6459700000000002</v>
      </c>
      <c r="N491" s="1"/>
      <c r="O491" s="1"/>
    </row>
    <row r="492" spans="1:15" ht="12.75" customHeight="1">
      <c r="A492" s="30">
        <v>482</v>
      </c>
      <c r="B492" s="298" t="s">
        <v>210</v>
      </c>
      <c r="C492" s="286">
        <v>266.64999999999998</v>
      </c>
      <c r="D492" s="286">
        <v>266.76666666666665</v>
      </c>
      <c r="E492" s="271">
        <v>263.68333333333328</v>
      </c>
      <c r="F492" s="271">
        <v>260.71666666666664</v>
      </c>
      <c r="G492" s="271">
        <v>257.63333333333327</v>
      </c>
      <c r="H492" s="271">
        <v>269.73333333333329</v>
      </c>
      <c r="I492" s="271">
        <v>272.81666666666666</v>
      </c>
      <c r="J492" s="271">
        <v>275.7833333333333</v>
      </c>
      <c r="K492" s="270">
        <v>269.85000000000002</v>
      </c>
      <c r="L492" s="270">
        <v>263.8</v>
      </c>
      <c r="M492" s="270">
        <v>93.917829999999995</v>
      </c>
      <c r="N492" s="1"/>
      <c r="O492" s="1"/>
    </row>
    <row r="493" spans="1:15" ht="12.75" customHeight="1">
      <c r="A493" s="30">
        <v>483</v>
      </c>
      <c r="B493" s="251" t="s">
        <v>521</v>
      </c>
      <c r="C493" s="270">
        <v>2139.8000000000002</v>
      </c>
      <c r="D493" s="271">
        <v>2141.1666666666665</v>
      </c>
      <c r="E493" s="271">
        <v>2128.6333333333332</v>
      </c>
      <c r="F493" s="271">
        <v>2117.4666666666667</v>
      </c>
      <c r="G493" s="271">
        <v>2104.9333333333334</v>
      </c>
      <c r="H493" s="271">
        <v>2152.333333333333</v>
      </c>
      <c r="I493" s="271">
        <v>2164.8666666666668</v>
      </c>
      <c r="J493" s="271">
        <v>2176.0333333333328</v>
      </c>
      <c r="K493" s="270">
        <v>2153.6999999999998</v>
      </c>
      <c r="L493" s="270">
        <v>2130</v>
      </c>
      <c r="M493" s="270">
        <v>0.2772</v>
      </c>
      <c r="N493" s="1"/>
      <c r="O493" s="1"/>
    </row>
    <row r="494" spans="1:15" ht="12.75" customHeight="1">
      <c r="A494" s="30">
        <v>484</v>
      </c>
      <c r="B494" s="285" t="s">
        <v>861</v>
      </c>
      <c r="C494" s="286">
        <v>446.15</v>
      </c>
      <c r="D494" s="286">
        <v>452.41666666666669</v>
      </c>
      <c r="E494" s="271">
        <v>437.93333333333339</v>
      </c>
      <c r="F494" s="271">
        <v>429.7166666666667</v>
      </c>
      <c r="G494" s="271">
        <v>415.23333333333341</v>
      </c>
      <c r="H494" s="271">
        <v>460.63333333333338</v>
      </c>
      <c r="I494" s="271">
        <v>475.11666666666662</v>
      </c>
      <c r="J494" s="271">
        <v>483.33333333333337</v>
      </c>
      <c r="K494" s="270">
        <v>466.9</v>
      </c>
      <c r="L494" s="270">
        <v>444.2</v>
      </c>
      <c r="M494" s="270">
        <v>7.2858700000000001</v>
      </c>
      <c r="N494" s="1"/>
      <c r="O494" s="1"/>
    </row>
    <row r="495" spans="1:15" ht="12.75" customHeight="1">
      <c r="A495" s="30">
        <v>485</v>
      </c>
      <c r="B495" s="241" t="s">
        <v>522</v>
      </c>
      <c r="C495" s="270">
        <v>2342.4499999999998</v>
      </c>
      <c r="D495" s="271">
        <v>2336.5</v>
      </c>
      <c r="E495" s="271">
        <v>2312</v>
      </c>
      <c r="F495" s="271">
        <v>2281.5500000000002</v>
      </c>
      <c r="G495" s="271">
        <v>2257.0500000000002</v>
      </c>
      <c r="H495" s="271">
        <v>2366.9499999999998</v>
      </c>
      <c r="I495" s="271">
        <v>2391.4499999999998</v>
      </c>
      <c r="J495" s="271">
        <v>2421.8999999999996</v>
      </c>
      <c r="K495" s="270">
        <v>2361</v>
      </c>
      <c r="L495" s="270">
        <v>2306.0500000000002</v>
      </c>
      <c r="M495" s="270">
        <v>1.6862699999999999</v>
      </c>
      <c r="N495" s="1"/>
      <c r="O495" s="1"/>
    </row>
    <row r="496" spans="1:15" ht="12.75" customHeight="1">
      <c r="A496" s="30">
        <v>486</v>
      </c>
      <c r="B496" s="297" t="s">
        <v>127</v>
      </c>
      <c r="C496" s="286">
        <v>9.5500000000000007</v>
      </c>
      <c r="D496" s="286">
        <v>9.7000000000000011</v>
      </c>
      <c r="E496" s="271">
        <v>9.3500000000000014</v>
      </c>
      <c r="F496" s="271">
        <v>9.15</v>
      </c>
      <c r="G496" s="271">
        <v>8.8000000000000007</v>
      </c>
      <c r="H496" s="271">
        <v>9.9000000000000021</v>
      </c>
      <c r="I496" s="271">
        <v>10.25</v>
      </c>
      <c r="J496" s="271">
        <v>10.450000000000003</v>
      </c>
      <c r="K496" s="270">
        <v>10.050000000000001</v>
      </c>
      <c r="L496" s="270">
        <v>9.5</v>
      </c>
      <c r="M496" s="270">
        <v>1629.5080700000001</v>
      </c>
      <c r="N496" s="1"/>
      <c r="O496" s="1"/>
    </row>
    <row r="497" spans="1:15" ht="12.75" customHeight="1">
      <c r="A497" s="30">
        <v>487</v>
      </c>
      <c r="B497" s="241" t="s">
        <v>211</v>
      </c>
      <c r="C497" s="270">
        <v>966.15</v>
      </c>
      <c r="D497" s="271">
        <v>970.41666666666663</v>
      </c>
      <c r="E497" s="271">
        <v>955.83333333333326</v>
      </c>
      <c r="F497" s="271">
        <v>945.51666666666665</v>
      </c>
      <c r="G497" s="271">
        <v>930.93333333333328</v>
      </c>
      <c r="H497" s="271">
        <v>980.73333333333323</v>
      </c>
      <c r="I497" s="271">
        <v>995.31666666666649</v>
      </c>
      <c r="J497" s="271">
        <v>1005.6333333333332</v>
      </c>
      <c r="K497" s="270">
        <v>985</v>
      </c>
      <c r="L497" s="270">
        <v>960.1</v>
      </c>
      <c r="M497" s="270">
        <v>13.087590000000001</v>
      </c>
      <c r="N497" s="1"/>
      <c r="O497" s="1"/>
    </row>
    <row r="498" spans="1:15" ht="12.75" customHeight="1">
      <c r="A498" s="30">
        <v>488</v>
      </c>
      <c r="B498" s="241" t="s">
        <v>523</v>
      </c>
      <c r="C498" s="286">
        <v>246.1</v>
      </c>
      <c r="D498" s="286">
        <v>249.66666666666666</v>
      </c>
      <c r="E498" s="271">
        <v>241.43333333333334</v>
      </c>
      <c r="F498" s="271">
        <v>236.76666666666668</v>
      </c>
      <c r="G498" s="271">
        <v>228.53333333333336</v>
      </c>
      <c r="H498" s="271">
        <v>254.33333333333331</v>
      </c>
      <c r="I498" s="271">
        <v>262.56666666666661</v>
      </c>
      <c r="J498" s="271">
        <v>267.23333333333329</v>
      </c>
      <c r="K498" s="270">
        <v>257.89999999999998</v>
      </c>
      <c r="L498" s="270">
        <v>245</v>
      </c>
      <c r="M498" s="270">
        <v>12.61271</v>
      </c>
      <c r="N498" s="1"/>
      <c r="O498" s="1"/>
    </row>
    <row r="499" spans="1:15" ht="12.75" customHeight="1">
      <c r="A499" s="30">
        <v>489</v>
      </c>
      <c r="B499" s="241" t="s">
        <v>524</v>
      </c>
      <c r="C499" s="286">
        <v>76.3</v>
      </c>
      <c r="D499" s="286">
        <v>76.666666666666671</v>
      </c>
      <c r="E499" s="271">
        <v>75.13333333333334</v>
      </c>
      <c r="F499" s="271">
        <v>73.966666666666669</v>
      </c>
      <c r="G499" s="271">
        <v>72.433333333333337</v>
      </c>
      <c r="H499" s="271">
        <v>77.833333333333343</v>
      </c>
      <c r="I499" s="271">
        <v>79.366666666666674</v>
      </c>
      <c r="J499" s="271">
        <v>80.533333333333346</v>
      </c>
      <c r="K499" s="270">
        <v>78.2</v>
      </c>
      <c r="L499" s="270">
        <v>75.5</v>
      </c>
      <c r="M499" s="270">
        <v>9.9326600000000003</v>
      </c>
      <c r="N499" s="1"/>
      <c r="O499" s="1"/>
    </row>
    <row r="500" spans="1:15" ht="12.75" customHeight="1">
      <c r="A500" s="30">
        <v>490</v>
      </c>
      <c r="B500" s="241" t="s">
        <v>525</v>
      </c>
      <c r="C500" s="286">
        <v>678.15</v>
      </c>
      <c r="D500" s="286">
        <v>675.69999999999993</v>
      </c>
      <c r="E500" s="271">
        <v>669.79999999999984</v>
      </c>
      <c r="F500" s="271">
        <v>661.44999999999993</v>
      </c>
      <c r="G500" s="271">
        <v>655.54999999999984</v>
      </c>
      <c r="H500" s="271">
        <v>684.04999999999984</v>
      </c>
      <c r="I500" s="271">
        <v>689.94999999999993</v>
      </c>
      <c r="J500" s="271">
        <v>698.29999999999984</v>
      </c>
      <c r="K500" s="270">
        <v>681.6</v>
      </c>
      <c r="L500" s="270">
        <v>667.35</v>
      </c>
      <c r="M500" s="270">
        <v>2.06236</v>
      </c>
      <c r="N500" s="1"/>
      <c r="O500" s="1"/>
    </row>
    <row r="501" spans="1:15" ht="12.75" customHeight="1">
      <c r="A501" s="30">
        <v>491</v>
      </c>
      <c r="B501" s="241" t="s">
        <v>280</v>
      </c>
      <c r="C501" s="286">
        <v>1754.3</v>
      </c>
      <c r="D501" s="286">
        <v>1765.5666666666666</v>
      </c>
      <c r="E501" s="271">
        <v>1716.2333333333331</v>
      </c>
      <c r="F501" s="271">
        <v>1678.1666666666665</v>
      </c>
      <c r="G501" s="271">
        <v>1628.833333333333</v>
      </c>
      <c r="H501" s="271">
        <v>1803.6333333333332</v>
      </c>
      <c r="I501" s="271">
        <v>1852.9666666666667</v>
      </c>
      <c r="J501" s="271">
        <v>1891.0333333333333</v>
      </c>
      <c r="K501" s="270">
        <v>1814.9</v>
      </c>
      <c r="L501" s="270">
        <v>1727.5</v>
      </c>
      <c r="M501" s="270">
        <v>4.1542899999999996</v>
      </c>
      <c r="N501" s="1"/>
      <c r="O501" s="1"/>
    </row>
    <row r="502" spans="1:15" ht="12.75" customHeight="1">
      <c r="A502" s="30">
        <v>492</v>
      </c>
      <c r="B502" s="241" t="s">
        <v>212</v>
      </c>
      <c r="C502" s="286">
        <v>417.15</v>
      </c>
      <c r="D502" s="286">
        <v>415.98333333333329</v>
      </c>
      <c r="E502" s="271">
        <v>412.51666666666659</v>
      </c>
      <c r="F502" s="271">
        <v>407.88333333333333</v>
      </c>
      <c r="G502" s="271">
        <v>404.41666666666663</v>
      </c>
      <c r="H502" s="271">
        <v>420.61666666666656</v>
      </c>
      <c r="I502" s="271">
        <v>424.08333333333326</v>
      </c>
      <c r="J502" s="271">
        <v>428.71666666666653</v>
      </c>
      <c r="K502" s="270">
        <v>419.45</v>
      </c>
      <c r="L502" s="270">
        <v>411.35</v>
      </c>
      <c r="M502" s="270">
        <v>73.356710000000007</v>
      </c>
      <c r="N502" s="1"/>
      <c r="O502" s="1"/>
    </row>
    <row r="503" spans="1:15" ht="12.75" customHeight="1">
      <c r="A503" s="30">
        <v>493</v>
      </c>
      <c r="B503" s="241" t="s">
        <v>526</v>
      </c>
      <c r="C503" s="286">
        <v>260.64999999999998</v>
      </c>
      <c r="D503" s="286">
        <v>263.71666666666664</v>
      </c>
      <c r="E503" s="271">
        <v>254.93333333333328</v>
      </c>
      <c r="F503" s="271">
        <v>249.21666666666664</v>
      </c>
      <c r="G503" s="271">
        <v>240.43333333333328</v>
      </c>
      <c r="H503" s="271">
        <v>269.43333333333328</v>
      </c>
      <c r="I503" s="271">
        <v>278.2166666666667</v>
      </c>
      <c r="J503" s="271">
        <v>283.93333333333328</v>
      </c>
      <c r="K503" s="270">
        <v>272.5</v>
      </c>
      <c r="L503" s="270">
        <v>258</v>
      </c>
      <c r="M503" s="270">
        <v>18.94388</v>
      </c>
      <c r="N503" s="1"/>
      <c r="O503" s="1"/>
    </row>
    <row r="504" spans="1:15" ht="12.75" customHeight="1">
      <c r="A504" s="30">
        <v>494</v>
      </c>
      <c r="B504" s="241" t="s">
        <v>281</v>
      </c>
      <c r="C504" s="286">
        <v>17.5</v>
      </c>
      <c r="D504" s="286">
        <v>17.666666666666668</v>
      </c>
      <c r="E504" s="271">
        <v>17.133333333333336</v>
      </c>
      <c r="F504" s="271">
        <v>16.766666666666669</v>
      </c>
      <c r="G504" s="271">
        <v>16.233333333333338</v>
      </c>
      <c r="H504" s="271">
        <v>18.033333333333335</v>
      </c>
      <c r="I504" s="271">
        <v>18.566666666666666</v>
      </c>
      <c r="J504" s="271">
        <v>18.933333333333334</v>
      </c>
      <c r="K504" s="270">
        <v>18.2</v>
      </c>
      <c r="L504" s="270">
        <v>17.3</v>
      </c>
      <c r="M504" s="270">
        <v>1932.2191399999999</v>
      </c>
      <c r="N504" s="1"/>
      <c r="O504" s="1"/>
    </row>
    <row r="505" spans="1:15" ht="12.75" customHeight="1">
      <c r="A505" s="30">
        <v>495</v>
      </c>
      <c r="B505" s="241" t="s">
        <v>862</v>
      </c>
      <c r="C505" s="241">
        <v>10175</v>
      </c>
      <c r="D505" s="286">
        <v>10133.333333333334</v>
      </c>
      <c r="E505" s="271">
        <v>10066.666666666668</v>
      </c>
      <c r="F505" s="271">
        <v>9958.3333333333339</v>
      </c>
      <c r="G505" s="271">
        <v>9891.6666666666679</v>
      </c>
      <c r="H505" s="271">
        <v>10241.666666666668</v>
      </c>
      <c r="I505" s="271">
        <v>10308.333333333336</v>
      </c>
      <c r="J505" s="271">
        <v>10416.666666666668</v>
      </c>
      <c r="K505" s="270">
        <v>10200</v>
      </c>
      <c r="L505" s="270">
        <v>10025</v>
      </c>
      <c r="M505" s="270">
        <v>7.7829999999999996E-2</v>
      </c>
      <c r="N505" s="1"/>
      <c r="O505" s="1"/>
    </row>
    <row r="506" spans="1:15" ht="12.75" customHeight="1">
      <c r="A506" s="30">
        <v>496</v>
      </c>
      <c r="B506" s="241" t="s">
        <v>213</v>
      </c>
      <c r="C506" s="241">
        <v>263.5</v>
      </c>
      <c r="D506" s="286">
        <v>260.46666666666664</v>
      </c>
      <c r="E506" s="271">
        <v>256.43333333333328</v>
      </c>
      <c r="F506" s="271">
        <v>249.36666666666665</v>
      </c>
      <c r="G506" s="271">
        <v>245.33333333333329</v>
      </c>
      <c r="H506" s="271">
        <v>267.5333333333333</v>
      </c>
      <c r="I506" s="271">
        <v>271.56666666666672</v>
      </c>
      <c r="J506" s="271">
        <v>278.63333333333327</v>
      </c>
      <c r="K506" s="270">
        <v>264.5</v>
      </c>
      <c r="L506" s="270">
        <v>253.4</v>
      </c>
      <c r="M506" s="270">
        <v>184.19094000000001</v>
      </c>
      <c r="N506" s="1"/>
      <c r="O506" s="1"/>
    </row>
    <row r="507" spans="1:15" ht="12.75" customHeight="1">
      <c r="A507" s="30">
        <v>497</v>
      </c>
      <c r="B507" s="241" t="s">
        <v>527</v>
      </c>
      <c r="C507" s="241">
        <v>235.25</v>
      </c>
      <c r="D507" s="286">
        <v>235.83333333333334</v>
      </c>
      <c r="E507" s="271">
        <v>231.91666666666669</v>
      </c>
      <c r="F507" s="271">
        <v>228.58333333333334</v>
      </c>
      <c r="G507" s="271">
        <v>224.66666666666669</v>
      </c>
      <c r="H507" s="271">
        <v>239.16666666666669</v>
      </c>
      <c r="I507" s="271">
        <v>243.08333333333337</v>
      </c>
      <c r="J507" s="271">
        <v>246.41666666666669</v>
      </c>
      <c r="K507" s="270">
        <v>239.75</v>
      </c>
      <c r="L507" s="270">
        <v>232.5</v>
      </c>
      <c r="M507" s="270">
        <v>18.396920000000001</v>
      </c>
      <c r="N507" s="1"/>
      <c r="O507" s="1"/>
    </row>
    <row r="508" spans="1:15" ht="12.75" customHeight="1">
      <c r="A508" s="30">
        <v>498</v>
      </c>
      <c r="B508" s="241" t="s">
        <v>834</v>
      </c>
      <c r="C508" s="241">
        <v>62.8</v>
      </c>
      <c r="D508" s="286">
        <v>62.816666666666663</v>
      </c>
      <c r="E508" s="271">
        <v>61.983333333333327</v>
      </c>
      <c r="F508" s="271">
        <v>61.166666666666664</v>
      </c>
      <c r="G508" s="271">
        <v>60.333333333333329</v>
      </c>
      <c r="H508" s="271">
        <v>63.633333333333326</v>
      </c>
      <c r="I508" s="271">
        <v>64.466666666666669</v>
      </c>
      <c r="J508" s="271">
        <v>65.283333333333331</v>
      </c>
      <c r="K508" s="270">
        <v>63.65</v>
      </c>
      <c r="L508" s="270">
        <v>62</v>
      </c>
      <c r="M508" s="270">
        <v>1393.69425</v>
      </c>
      <c r="N508" s="1"/>
      <c r="O508" s="1"/>
    </row>
    <row r="509" spans="1:15" ht="12.75" customHeight="1">
      <c r="A509" s="30">
        <v>499</v>
      </c>
      <c r="B509" s="241" t="s">
        <v>825</v>
      </c>
      <c r="C509" s="286">
        <v>374.1</v>
      </c>
      <c r="D509" s="271">
        <v>376.08333333333331</v>
      </c>
      <c r="E509" s="271">
        <v>370.66666666666663</v>
      </c>
      <c r="F509" s="271">
        <v>367.23333333333329</v>
      </c>
      <c r="G509" s="271">
        <v>361.81666666666661</v>
      </c>
      <c r="H509" s="271">
        <v>379.51666666666665</v>
      </c>
      <c r="I509" s="271">
        <v>384.93333333333328</v>
      </c>
      <c r="J509" s="270">
        <v>388.36666666666667</v>
      </c>
      <c r="K509" s="270">
        <v>381.5</v>
      </c>
      <c r="L509" s="270">
        <v>372.65</v>
      </c>
      <c r="M509" s="241">
        <v>8.03322</v>
      </c>
      <c r="N509" s="1"/>
      <c r="O509" s="1"/>
    </row>
    <row r="510" spans="1:15" ht="12.75" customHeight="1">
      <c r="A510" s="30">
        <v>500</v>
      </c>
      <c r="B510" s="241" t="s">
        <v>528</v>
      </c>
      <c r="C510" s="286">
        <v>1653</v>
      </c>
      <c r="D510" s="271">
        <v>1655.6333333333332</v>
      </c>
      <c r="E510" s="271">
        <v>1634.2666666666664</v>
      </c>
      <c r="F510" s="271">
        <v>1615.5333333333333</v>
      </c>
      <c r="G510" s="271">
        <v>1594.1666666666665</v>
      </c>
      <c r="H510" s="271">
        <v>1674.3666666666663</v>
      </c>
      <c r="I510" s="271">
        <v>1695.7333333333331</v>
      </c>
      <c r="J510" s="270">
        <v>1714.4666666666662</v>
      </c>
      <c r="K510" s="270">
        <v>1677</v>
      </c>
      <c r="L510" s="270">
        <v>1636.9</v>
      </c>
      <c r="M510" s="241">
        <v>1.3921399999999999</v>
      </c>
      <c r="N510" s="1"/>
      <c r="O510" s="1"/>
    </row>
    <row r="511" spans="1:15" ht="12.75" customHeight="1">
      <c r="B511" s="1" t="s">
        <v>529</v>
      </c>
      <c r="C511" s="1">
        <v>2227.25</v>
      </c>
      <c r="D511" s="1">
        <v>2226.15</v>
      </c>
      <c r="E511" s="1">
        <v>2202.3500000000004</v>
      </c>
      <c r="F511" s="1">
        <v>2177.4500000000003</v>
      </c>
      <c r="G511" s="1">
        <v>2153.6500000000005</v>
      </c>
      <c r="H511" s="1">
        <v>2251.0500000000002</v>
      </c>
      <c r="I511" s="1">
        <v>2274.8500000000004</v>
      </c>
      <c r="J511" s="1">
        <v>2299.75</v>
      </c>
      <c r="K511" s="1">
        <v>2249.9499999999998</v>
      </c>
      <c r="L511" s="1">
        <v>2201.25</v>
      </c>
      <c r="M511" s="1">
        <v>0.2253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3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225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226</v>
      </c>
      <c r="N530" s="1"/>
      <c r="O530" s="1"/>
    </row>
    <row r="531" spans="1:15" ht="12.75" customHeight="1">
      <c r="A531" s="67" t="s">
        <v>227</v>
      </c>
      <c r="N531" s="1"/>
      <c r="O531" s="1"/>
    </row>
    <row r="532" spans="1:15" ht="12.75" customHeight="1">
      <c r="A532" s="67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66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29"/>
      <c r="B5" s="430"/>
      <c r="C5" s="429"/>
      <c r="D5" s="430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84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530</v>
      </c>
      <c r="B7" s="431" t="s">
        <v>531</v>
      </c>
      <c r="C7" s="430"/>
      <c r="D7" s="7">
        <f>Main!B10</f>
        <v>44816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532</v>
      </c>
      <c r="B9" s="85" t="s">
        <v>533</v>
      </c>
      <c r="C9" s="85" t="s">
        <v>534</v>
      </c>
      <c r="D9" s="85" t="s">
        <v>535</v>
      </c>
      <c r="E9" s="85" t="s">
        <v>536</v>
      </c>
      <c r="F9" s="85" t="s">
        <v>537</v>
      </c>
      <c r="G9" s="85" t="s">
        <v>538</v>
      </c>
      <c r="H9" s="85" t="s">
        <v>539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44813</v>
      </c>
      <c r="B10" s="29">
        <v>539661</v>
      </c>
      <c r="C10" s="28" t="s">
        <v>1042</v>
      </c>
      <c r="D10" s="28" t="s">
        <v>1043</v>
      </c>
      <c r="E10" s="28" t="s">
        <v>541</v>
      </c>
      <c r="F10" s="87">
        <v>25311</v>
      </c>
      <c r="G10" s="29">
        <v>40.049999999999997</v>
      </c>
      <c r="H10" s="29" t="s">
        <v>306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44813</v>
      </c>
      <c r="B11" s="29">
        <v>543377</v>
      </c>
      <c r="C11" s="28" t="s">
        <v>1044</v>
      </c>
      <c r="D11" s="28" t="s">
        <v>1045</v>
      </c>
      <c r="E11" s="28" t="s">
        <v>540</v>
      </c>
      <c r="F11" s="87">
        <v>30000</v>
      </c>
      <c r="G11" s="29">
        <v>7.5</v>
      </c>
      <c r="H11" s="29" t="s">
        <v>306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44813</v>
      </c>
      <c r="B12" s="29">
        <v>543377</v>
      </c>
      <c r="C12" s="28" t="s">
        <v>1044</v>
      </c>
      <c r="D12" s="28" t="s">
        <v>1045</v>
      </c>
      <c r="E12" s="28" t="s">
        <v>541</v>
      </c>
      <c r="F12" s="87">
        <v>10000</v>
      </c>
      <c r="G12" s="29">
        <v>7.2</v>
      </c>
      <c r="H12" s="29" t="s">
        <v>306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44813</v>
      </c>
      <c r="B13" s="29">
        <v>543377</v>
      </c>
      <c r="C13" s="28" t="s">
        <v>1044</v>
      </c>
      <c r="D13" s="28" t="s">
        <v>1046</v>
      </c>
      <c r="E13" s="28" t="s">
        <v>541</v>
      </c>
      <c r="F13" s="87">
        <v>30000</v>
      </c>
      <c r="G13" s="29">
        <v>7.5</v>
      </c>
      <c r="H13" s="29" t="s">
        <v>306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44813</v>
      </c>
      <c r="B14" s="29">
        <v>538351</v>
      </c>
      <c r="C14" s="28" t="s">
        <v>1047</v>
      </c>
      <c r="D14" s="28" t="s">
        <v>1048</v>
      </c>
      <c r="E14" s="28" t="s">
        <v>541</v>
      </c>
      <c r="F14" s="87">
        <v>81750</v>
      </c>
      <c r="G14" s="29">
        <v>20.399999999999999</v>
      </c>
      <c r="H14" s="29" t="s">
        <v>306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44813</v>
      </c>
      <c r="B15" s="29">
        <v>538351</v>
      </c>
      <c r="C15" s="28" t="s">
        <v>1047</v>
      </c>
      <c r="D15" s="28" t="s">
        <v>1049</v>
      </c>
      <c r="E15" s="28" t="s">
        <v>541</v>
      </c>
      <c r="F15" s="87">
        <v>105790</v>
      </c>
      <c r="G15" s="29">
        <v>20.58</v>
      </c>
      <c r="H15" s="29" t="s">
        <v>306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44813</v>
      </c>
      <c r="B16" s="29">
        <v>538351</v>
      </c>
      <c r="C16" s="28" t="s">
        <v>1047</v>
      </c>
      <c r="D16" s="28" t="s">
        <v>866</v>
      </c>
      <c r="E16" s="28" t="s">
        <v>541</v>
      </c>
      <c r="F16" s="87">
        <v>68198</v>
      </c>
      <c r="G16" s="29">
        <v>21.82</v>
      </c>
      <c r="H16" s="29" t="s">
        <v>306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44813</v>
      </c>
      <c r="B17" s="29">
        <v>538351</v>
      </c>
      <c r="C17" s="28" t="s">
        <v>1047</v>
      </c>
      <c r="D17" s="28" t="s">
        <v>866</v>
      </c>
      <c r="E17" s="28" t="s">
        <v>540</v>
      </c>
      <c r="F17" s="87">
        <v>163198</v>
      </c>
      <c r="G17" s="29">
        <v>20.420000000000002</v>
      </c>
      <c r="H17" s="29" t="s">
        <v>306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44813</v>
      </c>
      <c r="B18" s="29">
        <v>538351</v>
      </c>
      <c r="C18" s="28" t="s">
        <v>1047</v>
      </c>
      <c r="D18" s="28" t="s">
        <v>1050</v>
      </c>
      <c r="E18" s="28" t="s">
        <v>541</v>
      </c>
      <c r="F18" s="87">
        <v>144109</v>
      </c>
      <c r="G18" s="29">
        <v>20.41</v>
      </c>
      <c r="H18" s="29" t="s">
        <v>306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44813</v>
      </c>
      <c r="B19" s="29">
        <v>538351</v>
      </c>
      <c r="C19" s="28" t="s">
        <v>1047</v>
      </c>
      <c r="D19" s="28" t="s">
        <v>1050</v>
      </c>
      <c r="E19" s="28" t="s">
        <v>540</v>
      </c>
      <c r="F19" s="87">
        <v>44000</v>
      </c>
      <c r="G19" s="29">
        <v>20.399999999999999</v>
      </c>
      <c r="H19" s="29" t="s">
        <v>306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44813</v>
      </c>
      <c r="B20" s="29">
        <v>531673</v>
      </c>
      <c r="C20" s="28" t="s">
        <v>1051</v>
      </c>
      <c r="D20" s="28" t="s">
        <v>1052</v>
      </c>
      <c r="E20" s="28" t="s">
        <v>541</v>
      </c>
      <c r="F20" s="87">
        <v>35800</v>
      </c>
      <c r="G20" s="29">
        <v>10.48</v>
      </c>
      <c r="H20" s="29" t="s">
        <v>306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44813</v>
      </c>
      <c r="B21" s="29">
        <v>540135</v>
      </c>
      <c r="C21" s="28" t="s">
        <v>996</v>
      </c>
      <c r="D21" s="28" t="s">
        <v>1053</v>
      </c>
      <c r="E21" s="28" t="s">
        <v>541</v>
      </c>
      <c r="F21" s="87">
        <v>3085528</v>
      </c>
      <c r="G21" s="29">
        <v>1</v>
      </c>
      <c r="H21" s="29" t="s">
        <v>306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44813</v>
      </c>
      <c r="B22" s="29">
        <v>540135</v>
      </c>
      <c r="C22" s="28" t="s">
        <v>996</v>
      </c>
      <c r="D22" s="28" t="s">
        <v>997</v>
      </c>
      <c r="E22" s="28" t="s">
        <v>541</v>
      </c>
      <c r="F22" s="87">
        <v>4640350</v>
      </c>
      <c r="G22" s="29">
        <v>1.01</v>
      </c>
      <c r="H22" s="29" t="s">
        <v>306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44813</v>
      </c>
      <c r="B23" s="29">
        <v>539151</v>
      </c>
      <c r="C23" s="28" t="s">
        <v>1054</v>
      </c>
      <c r="D23" s="28" t="s">
        <v>1055</v>
      </c>
      <c r="E23" s="28" t="s">
        <v>540</v>
      </c>
      <c r="F23" s="87">
        <v>280392</v>
      </c>
      <c r="G23" s="29">
        <v>260</v>
      </c>
      <c r="H23" s="29" t="s">
        <v>306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44813</v>
      </c>
      <c r="B24" s="29">
        <v>541865</v>
      </c>
      <c r="C24" s="28" t="s">
        <v>998</v>
      </c>
      <c r="D24" s="28" t="s">
        <v>1056</v>
      </c>
      <c r="E24" s="28" t="s">
        <v>541</v>
      </c>
      <c r="F24" s="87">
        <v>100000</v>
      </c>
      <c r="G24" s="29">
        <v>77.430000000000007</v>
      </c>
      <c r="H24" s="29" t="s">
        <v>306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44813</v>
      </c>
      <c r="B25" s="29">
        <v>509053</v>
      </c>
      <c r="C25" s="28" t="s">
        <v>965</v>
      </c>
      <c r="D25" s="28" t="s">
        <v>999</v>
      </c>
      <c r="E25" s="28" t="s">
        <v>540</v>
      </c>
      <c r="F25" s="87">
        <v>375000</v>
      </c>
      <c r="G25" s="29">
        <v>17.21</v>
      </c>
      <c r="H25" s="29" t="s">
        <v>306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44813</v>
      </c>
      <c r="B26" s="29">
        <v>509053</v>
      </c>
      <c r="C26" s="28" t="s">
        <v>965</v>
      </c>
      <c r="D26" s="28" t="s">
        <v>1000</v>
      </c>
      <c r="E26" s="28" t="s">
        <v>541</v>
      </c>
      <c r="F26" s="87">
        <v>1334230</v>
      </c>
      <c r="G26" s="29">
        <v>17.29</v>
      </c>
      <c r="H26" s="29" t="s">
        <v>306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44813</v>
      </c>
      <c r="B27" s="29">
        <v>540681</v>
      </c>
      <c r="C27" s="28" t="s">
        <v>1057</v>
      </c>
      <c r="D27" s="28" t="s">
        <v>1058</v>
      </c>
      <c r="E27" s="28" t="s">
        <v>541</v>
      </c>
      <c r="F27" s="87">
        <v>40000</v>
      </c>
      <c r="G27" s="29">
        <v>15.75</v>
      </c>
      <c r="H27" s="29" t="s">
        <v>306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44813</v>
      </c>
      <c r="B28" s="29">
        <v>540681</v>
      </c>
      <c r="C28" s="28" t="s">
        <v>1057</v>
      </c>
      <c r="D28" s="28" t="s">
        <v>1059</v>
      </c>
      <c r="E28" s="28" t="s">
        <v>541</v>
      </c>
      <c r="F28" s="87">
        <v>40000</v>
      </c>
      <c r="G28" s="29">
        <v>15.75</v>
      </c>
      <c r="H28" s="29" t="s">
        <v>306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44813</v>
      </c>
      <c r="B29" s="29">
        <v>540681</v>
      </c>
      <c r="C29" s="28" t="s">
        <v>1057</v>
      </c>
      <c r="D29" s="28" t="s">
        <v>1060</v>
      </c>
      <c r="E29" s="28" t="s">
        <v>540</v>
      </c>
      <c r="F29" s="87">
        <v>50000</v>
      </c>
      <c r="G29" s="29">
        <v>15.75</v>
      </c>
      <c r="H29" s="29" t="s">
        <v>306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44813</v>
      </c>
      <c r="B30" s="29">
        <v>540023</v>
      </c>
      <c r="C30" s="28" t="s">
        <v>942</v>
      </c>
      <c r="D30" s="28" t="s">
        <v>1001</v>
      </c>
      <c r="E30" s="28" t="s">
        <v>540</v>
      </c>
      <c r="F30" s="87">
        <v>19556</v>
      </c>
      <c r="G30" s="29">
        <v>160</v>
      </c>
      <c r="H30" s="29" t="s">
        <v>306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44813</v>
      </c>
      <c r="B31" s="29">
        <v>540023</v>
      </c>
      <c r="C31" s="28" t="s">
        <v>942</v>
      </c>
      <c r="D31" s="28" t="s">
        <v>1001</v>
      </c>
      <c r="E31" s="28" t="s">
        <v>541</v>
      </c>
      <c r="F31" s="87">
        <v>93382</v>
      </c>
      <c r="G31" s="29">
        <v>160.05000000000001</v>
      </c>
      <c r="H31" s="29" t="s">
        <v>306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44813</v>
      </c>
      <c r="B32" s="29">
        <v>540023</v>
      </c>
      <c r="C32" s="28" t="s">
        <v>942</v>
      </c>
      <c r="D32" s="28" t="s">
        <v>943</v>
      </c>
      <c r="E32" s="28" t="s">
        <v>541</v>
      </c>
      <c r="F32" s="87">
        <v>151030</v>
      </c>
      <c r="G32" s="29">
        <v>160.05000000000001</v>
      </c>
      <c r="H32" s="29" t="s">
        <v>306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44813</v>
      </c>
      <c r="B33" s="29">
        <v>543593</v>
      </c>
      <c r="C33" s="28" t="s">
        <v>1061</v>
      </c>
      <c r="D33" s="28" t="s">
        <v>1062</v>
      </c>
      <c r="E33" s="28" t="s">
        <v>540</v>
      </c>
      <c r="F33" s="87">
        <v>1350000</v>
      </c>
      <c r="G33" s="29">
        <v>170</v>
      </c>
      <c r="H33" s="29" t="s">
        <v>306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44813</v>
      </c>
      <c r="B34" s="29">
        <v>543593</v>
      </c>
      <c r="C34" s="28" t="s">
        <v>1061</v>
      </c>
      <c r="D34" s="28" t="s">
        <v>1063</v>
      </c>
      <c r="E34" s="28" t="s">
        <v>541</v>
      </c>
      <c r="F34" s="87">
        <v>1350000</v>
      </c>
      <c r="G34" s="29">
        <v>170</v>
      </c>
      <c r="H34" s="29" t="s">
        <v>306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44813</v>
      </c>
      <c r="B35" s="29">
        <v>500119</v>
      </c>
      <c r="C35" s="28" t="s">
        <v>1064</v>
      </c>
      <c r="D35" s="28" t="s">
        <v>1063</v>
      </c>
      <c r="E35" s="28" t="s">
        <v>540</v>
      </c>
      <c r="F35" s="87">
        <v>1000000</v>
      </c>
      <c r="G35" s="29">
        <v>240</v>
      </c>
      <c r="H35" s="29" t="s">
        <v>306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44813</v>
      </c>
      <c r="B36" s="29">
        <v>500119</v>
      </c>
      <c r="C36" s="28" t="s">
        <v>1064</v>
      </c>
      <c r="D36" s="28" t="s">
        <v>1062</v>
      </c>
      <c r="E36" s="28" t="s">
        <v>541</v>
      </c>
      <c r="F36" s="87">
        <v>1000000</v>
      </c>
      <c r="G36" s="29">
        <v>240</v>
      </c>
      <c r="H36" s="29" t="s">
        <v>306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44813</v>
      </c>
      <c r="B37" s="29">
        <v>543193</v>
      </c>
      <c r="C37" s="28" t="s">
        <v>1065</v>
      </c>
      <c r="D37" s="28" t="s">
        <v>1066</v>
      </c>
      <c r="E37" s="28" t="s">
        <v>540</v>
      </c>
      <c r="F37" s="87">
        <v>124000</v>
      </c>
      <c r="G37" s="29">
        <v>96.74</v>
      </c>
      <c r="H37" s="29" t="s">
        <v>306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44813</v>
      </c>
      <c r="B38" s="29">
        <v>543193</v>
      </c>
      <c r="C38" s="28" t="s">
        <v>1065</v>
      </c>
      <c r="D38" s="28" t="s">
        <v>1067</v>
      </c>
      <c r="E38" s="28" t="s">
        <v>541</v>
      </c>
      <c r="F38" s="87">
        <v>100000</v>
      </c>
      <c r="G38" s="29">
        <v>97</v>
      </c>
      <c r="H38" s="29" t="s">
        <v>306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44813</v>
      </c>
      <c r="B39" s="29">
        <v>543193</v>
      </c>
      <c r="C39" s="28" t="s">
        <v>1065</v>
      </c>
      <c r="D39" s="28" t="s">
        <v>1067</v>
      </c>
      <c r="E39" s="28" t="s">
        <v>540</v>
      </c>
      <c r="F39" s="87">
        <v>48000</v>
      </c>
      <c r="G39" s="29">
        <v>99.52</v>
      </c>
      <c r="H39" s="29" t="s">
        <v>306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44813</v>
      </c>
      <c r="B40" s="29">
        <v>540811</v>
      </c>
      <c r="C40" s="28" t="s">
        <v>1068</v>
      </c>
      <c r="D40" s="28" t="s">
        <v>1069</v>
      </c>
      <c r="E40" s="28" t="s">
        <v>540</v>
      </c>
      <c r="F40" s="87">
        <v>50000</v>
      </c>
      <c r="G40" s="29">
        <v>10.199999999999999</v>
      </c>
      <c r="H40" s="29" t="s">
        <v>306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44813</v>
      </c>
      <c r="B41" s="29">
        <v>542850</v>
      </c>
      <c r="C41" s="28" t="s">
        <v>1002</v>
      </c>
      <c r="D41" s="28" t="s">
        <v>1070</v>
      </c>
      <c r="E41" s="28" t="s">
        <v>540</v>
      </c>
      <c r="F41" s="87">
        <v>154000</v>
      </c>
      <c r="G41" s="29">
        <v>80.62</v>
      </c>
      <c r="H41" s="29" t="s">
        <v>306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44813</v>
      </c>
      <c r="B42" s="29">
        <v>542850</v>
      </c>
      <c r="C42" s="28" t="s">
        <v>1002</v>
      </c>
      <c r="D42" s="28" t="s">
        <v>946</v>
      </c>
      <c r="E42" s="28" t="s">
        <v>540</v>
      </c>
      <c r="F42" s="87">
        <v>60000</v>
      </c>
      <c r="G42" s="29">
        <v>76.540000000000006</v>
      </c>
      <c r="H42" s="29" t="s">
        <v>306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44813</v>
      </c>
      <c r="B43" s="29">
        <v>542850</v>
      </c>
      <c r="C43" s="28" t="s">
        <v>1002</v>
      </c>
      <c r="D43" s="28" t="s">
        <v>946</v>
      </c>
      <c r="E43" s="28" t="s">
        <v>541</v>
      </c>
      <c r="F43" s="87">
        <v>88000</v>
      </c>
      <c r="G43" s="29">
        <v>80.510000000000005</v>
      </c>
      <c r="H43" s="29" t="s">
        <v>306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44813</v>
      </c>
      <c r="B44" s="29">
        <v>542850</v>
      </c>
      <c r="C44" s="28" t="s">
        <v>1002</v>
      </c>
      <c r="D44" s="28" t="s">
        <v>1071</v>
      </c>
      <c r="E44" s="28" t="s">
        <v>541</v>
      </c>
      <c r="F44" s="87">
        <v>56000</v>
      </c>
      <c r="G44" s="29">
        <v>77.02</v>
      </c>
      <c r="H44" s="29" t="s">
        <v>306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44813</v>
      </c>
      <c r="B45" s="29">
        <v>542850</v>
      </c>
      <c r="C45" s="28" t="s">
        <v>1002</v>
      </c>
      <c r="D45" s="28" t="s">
        <v>1072</v>
      </c>
      <c r="E45" s="28" t="s">
        <v>541</v>
      </c>
      <c r="F45" s="87">
        <v>60000</v>
      </c>
      <c r="G45" s="29">
        <v>80.010000000000005</v>
      </c>
      <c r="H45" s="29" t="s">
        <v>306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44813</v>
      </c>
      <c r="B46" s="29">
        <v>542850</v>
      </c>
      <c r="C46" s="28" t="s">
        <v>1002</v>
      </c>
      <c r="D46" s="28" t="s">
        <v>1073</v>
      </c>
      <c r="E46" s="28" t="s">
        <v>541</v>
      </c>
      <c r="F46" s="87">
        <v>74000</v>
      </c>
      <c r="G46" s="29">
        <v>80</v>
      </c>
      <c r="H46" s="29" t="s">
        <v>306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44813</v>
      </c>
      <c r="B47" s="29">
        <v>542850</v>
      </c>
      <c r="C47" s="28" t="s">
        <v>1002</v>
      </c>
      <c r="D47" s="28" t="s">
        <v>1074</v>
      </c>
      <c r="E47" s="28" t="s">
        <v>541</v>
      </c>
      <c r="F47" s="87">
        <v>96000</v>
      </c>
      <c r="G47" s="29">
        <v>80.67</v>
      </c>
      <c r="H47" s="29" t="s">
        <v>306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44813</v>
      </c>
      <c r="B48" s="29">
        <v>542850</v>
      </c>
      <c r="C48" s="28" t="s">
        <v>1002</v>
      </c>
      <c r="D48" s="28" t="s">
        <v>1075</v>
      </c>
      <c r="E48" s="28" t="s">
        <v>541</v>
      </c>
      <c r="F48" s="87">
        <v>194000</v>
      </c>
      <c r="G48" s="29">
        <v>77.11</v>
      </c>
      <c r="H48" s="29" t="s">
        <v>306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44813</v>
      </c>
      <c r="B49" s="29">
        <v>542850</v>
      </c>
      <c r="C49" s="28" t="s">
        <v>1002</v>
      </c>
      <c r="D49" s="28" t="s">
        <v>1072</v>
      </c>
      <c r="E49" s="28" t="s">
        <v>540</v>
      </c>
      <c r="F49" s="87">
        <v>12000</v>
      </c>
      <c r="G49" s="29">
        <v>78.040000000000006</v>
      </c>
      <c r="H49" s="29" t="s">
        <v>306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44813</v>
      </c>
      <c r="B50" s="29">
        <v>542850</v>
      </c>
      <c r="C50" s="28" t="s">
        <v>1002</v>
      </c>
      <c r="D50" s="28" t="s">
        <v>1076</v>
      </c>
      <c r="E50" s="28" t="s">
        <v>540</v>
      </c>
      <c r="F50" s="87">
        <v>112000</v>
      </c>
      <c r="G50" s="29">
        <v>80.03</v>
      </c>
      <c r="H50" s="29" t="s">
        <v>306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44813</v>
      </c>
      <c r="B51" s="29">
        <v>542850</v>
      </c>
      <c r="C51" s="28" t="s">
        <v>1002</v>
      </c>
      <c r="D51" s="28" t="s">
        <v>1077</v>
      </c>
      <c r="E51" s="28" t="s">
        <v>541</v>
      </c>
      <c r="F51" s="87">
        <v>90000</v>
      </c>
      <c r="G51" s="29">
        <v>78.61</v>
      </c>
      <c r="H51" s="29" t="s">
        <v>306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44813</v>
      </c>
      <c r="B52" s="29">
        <v>542850</v>
      </c>
      <c r="C52" s="28" t="s">
        <v>1002</v>
      </c>
      <c r="D52" s="28" t="s">
        <v>1078</v>
      </c>
      <c r="E52" s="28" t="s">
        <v>540</v>
      </c>
      <c r="F52" s="87">
        <v>250000</v>
      </c>
      <c r="G52" s="29">
        <v>77.33</v>
      </c>
      <c r="H52" s="29" t="s">
        <v>306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44813</v>
      </c>
      <c r="B53" s="29">
        <v>523277</v>
      </c>
      <c r="C53" s="28" t="s">
        <v>1079</v>
      </c>
      <c r="D53" s="28" t="s">
        <v>1080</v>
      </c>
      <c r="E53" s="28" t="s">
        <v>541</v>
      </c>
      <c r="F53" s="87">
        <v>6550000</v>
      </c>
      <c r="G53" s="29">
        <v>0.78</v>
      </c>
      <c r="H53" s="29" t="s">
        <v>306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44813</v>
      </c>
      <c r="B54" s="29">
        <v>524080</v>
      </c>
      <c r="C54" s="28" t="s">
        <v>1003</v>
      </c>
      <c r="D54" s="28" t="s">
        <v>1004</v>
      </c>
      <c r="E54" s="28" t="s">
        <v>541</v>
      </c>
      <c r="F54" s="87">
        <v>25921</v>
      </c>
      <c r="G54" s="29">
        <v>35.96</v>
      </c>
      <c r="H54" s="29" t="s">
        <v>306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44813</v>
      </c>
      <c r="B55" s="29">
        <v>540377</v>
      </c>
      <c r="C55" s="28" t="s">
        <v>1081</v>
      </c>
      <c r="D55" s="28" t="s">
        <v>1082</v>
      </c>
      <c r="E55" s="28" t="s">
        <v>541</v>
      </c>
      <c r="F55" s="87">
        <v>18000</v>
      </c>
      <c r="G55" s="29">
        <v>148.80000000000001</v>
      </c>
      <c r="H55" s="29" t="s">
        <v>306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44813</v>
      </c>
      <c r="B56" s="29">
        <v>540377</v>
      </c>
      <c r="C56" s="28" t="s">
        <v>1081</v>
      </c>
      <c r="D56" s="28" t="s">
        <v>1083</v>
      </c>
      <c r="E56" s="28" t="s">
        <v>541</v>
      </c>
      <c r="F56" s="87">
        <v>18000</v>
      </c>
      <c r="G56" s="29">
        <v>148.5</v>
      </c>
      <c r="H56" s="29" t="s">
        <v>306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44813</v>
      </c>
      <c r="B57" s="29">
        <v>540377</v>
      </c>
      <c r="C57" s="28" t="s">
        <v>1081</v>
      </c>
      <c r="D57" s="28" t="s">
        <v>1084</v>
      </c>
      <c r="E57" s="28" t="s">
        <v>540</v>
      </c>
      <c r="F57" s="87">
        <v>18000</v>
      </c>
      <c r="G57" s="29">
        <v>148.80000000000001</v>
      </c>
      <c r="H57" s="29" t="s">
        <v>306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44813</v>
      </c>
      <c r="B58" s="29">
        <v>514312</v>
      </c>
      <c r="C58" s="28" t="s">
        <v>1085</v>
      </c>
      <c r="D58" s="28" t="s">
        <v>1086</v>
      </c>
      <c r="E58" s="28" t="s">
        <v>540</v>
      </c>
      <c r="F58" s="87">
        <v>74194</v>
      </c>
      <c r="G58" s="29">
        <v>16.899999999999999</v>
      </c>
      <c r="H58" s="29" t="s">
        <v>306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44813</v>
      </c>
      <c r="B59" s="29">
        <v>514312</v>
      </c>
      <c r="C59" s="28" t="s">
        <v>1085</v>
      </c>
      <c r="D59" s="28" t="s">
        <v>1087</v>
      </c>
      <c r="E59" s="28" t="s">
        <v>541</v>
      </c>
      <c r="F59" s="87">
        <v>48884</v>
      </c>
      <c r="G59" s="29">
        <v>16.899999999999999</v>
      </c>
      <c r="H59" s="29" t="s">
        <v>306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44813</v>
      </c>
      <c r="B60" s="29">
        <v>539947</v>
      </c>
      <c r="C60" s="28" t="s">
        <v>1088</v>
      </c>
      <c r="D60" s="28" t="s">
        <v>1089</v>
      </c>
      <c r="E60" s="28" t="s">
        <v>540</v>
      </c>
      <c r="F60" s="87">
        <v>20000</v>
      </c>
      <c r="G60" s="29">
        <v>77.010000000000005</v>
      </c>
      <c r="H60" s="29" t="s">
        <v>306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44813</v>
      </c>
      <c r="B61" s="29">
        <v>539947</v>
      </c>
      <c r="C61" s="28" t="s">
        <v>1088</v>
      </c>
      <c r="D61" s="28" t="s">
        <v>1090</v>
      </c>
      <c r="E61" s="28" t="s">
        <v>541</v>
      </c>
      <c r="F61" s="87">
        <v>20000</v>
      </c>
      <c r="G61" s="29">
        <v>77.05</v>
      </c>
      <c r="H61" s="29" t="s">
        <v>306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44813</v>
      </c>
      <c r="B62" s="29">
        <v>540696</v>
      </c>
      <c r="C62" s="28" t="s">
        <v>1091</v>
      </c>
      <c r="D62" s="28" t="s">
        <v>1092</v>
      </c>
      <c r="E62" s="28" t="s">
        <v>540</v>
      </c>
      <c r="F62" s="87">
        <v>20001</v>
      </c>
      <c r="G62" s="29">
        <v>42.85</v>
      </c>
      <c r="H62" s="29" t="s">
        <v>306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44813</v>
      </c>
      <c r="B63" s="29">
        <v>540696</v>
      </c>
      <c r="C63" s="28" t="s">
        <v>1091</v>
      </c>
      <c r="D63" s="28" t="s">
        <v>1093</v>
      </c>
      <c r="E63" s="28" t="s">
        <v>541</v>
      </c>
      <c r="F63" s="87">
        <v>19994</v>
      </c>
      <c r="G63" s="29">
        <v>42.9</v>
      </c>
      <c r="H63" s="29" t="s">
        <v>306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44813</v>
      </c>
      <c r="B64" s="29">
        <v>533602</v>
      </c>
      <c r="C64" s="28" t="s">
        <v>980</v>
      </c>
      <c r="D64" s="28" t="s">
        <v>944</v>
      </c>
      <c r="E64" s="28" t="s">
        <v>541</v>
      </c>
      <c r="F64" s="87">
        <v>321471</v>
      </c>
      <c r="G64" s="29">
        <v>13.16</v>
      </c>
      <c r="H64" s="29" t="s">
        <v>306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44813</v>
      </c>
      <c r="B65" s="29">
        <v>533602</v>
      </c>
      <c r="C65" s="28" t="s">
        <v>980</v>
      </c>
      <c r="D65" s="28" t="s">
        <v>944</v>
      </c>
      <c r="E65" s="28" t="s">
        <v>540</v>
      </c>
      <c r="F65" s="87">
        <v>875002</v>
      </c>
      <c r="G65" s="29">
        <v>13.13</v>
      </c>
      <c r="H65" s="29" t="s">
        <v>306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44813</v>
      </c>
      <c r="B66" s="29">
        <v>540519</v>
      </c>
      <c r="C66" s="28" t="s">
        <v>1094</v>
      </c>
      <c r="D66" s="28" t="s">
        <v>1095</v>
      </c>
      <c r="E66" s="28" t="s">
        <v>540</v>
      </c>
      <c r="F66" s="87">
        <v>100000</v>
      </c>
      <c r="G66" s="29">
        <v>70.11</v>
      </c>
      <c r="H66" s="29" t="s">
        <v>306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44813</v>
      </c>
      <c r="B67" s="29">
        <v>541352</v>
      </c>
      <c r="C67" s="28" t="s">
        <v>1096</v>
      </c>
      <c r="D67" s="28" t="s">
        <v>1070</v>
      </c>
      <c r="E67" s="28" t="s">
        <v>541</v>
      </c>
      <c r="F67" s="87">
        <v>100000</v>
      </c>
      <c r="G67" s="29">
        <v>196.82</v>
      </c>
      <c r="H67" s="29" t="s">
        <v>306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44813</v>
      </c>
      <c r="B68" s="29">
        <v>540730</v>
      </c>
      <c r="C68" s="28" t="s">
        <v>1097</v>
      </c>
      <c r="D68" s="28" t="s">
        <v>866</v>
      </c>
      <c r="E68" s="28" t="s">
        <v>540</v>
      </c>
      <c r="F68" s="87">
        <v>125000</v>
      </c>
      <c r="G68" s="29">
        <v>25.57</v>
      </c>
      <c r="H68" s="29" t="s">
        <v>306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44813</v>
      </c>
      <c r="B69" s="29">
        <v>530557</v>
      </c>
      <c r="C69" s="28" t="s">
        <v>1098</v>
      </c>
      <c r="D69" s="28" t="s">
        <v>1099</v>
      </c>
      <c r="E69" s="28" t="s">
        <v>541</v>
      </c>
      <c r="F69" s="87">
        <v>15600000</v>
      </c>
      <c r="G69" s="29">
        <v>0.56999999999999995</v>
      </c>
      <c r="H69" s="29" t="s">
        <v>306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44813</v>
      </c>
      <c r="B70" s="29">
        <v>542771</v>
      </c>
      <c r="C70" s="28" t="s">
        <v>1100</v>
      </c>
      <c r="D70" s="28" t="s">
        <v>1101</v>
      </c>
      <c r="E70" s="28" t="s">
        <v>541</v>
      </c>
      <c r="F70" s="87">
        <v>30000</v>
      </c>
      <c r="G70" s="29">
        <v>11.2</v>
      </c>
      <c r="H70" s="29" t="s">
        <v>306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44813</v>
      </c>
      <c r="B71" s="29">
        <v>540198</v>
      </c>
      <c r="C71" s="28" t="s">
        <v>1102</v>
      </c>
      <c r="D71" s="28" t="s">
        <v>1103</v>
      </c>
      <c r="E71" s="28" t="s">
        <v>541</v>
      </c>
      <c r="F71" s="87">
        <v>42000</v>
      </c>
      <c r="G71" s="29">
        <v>51.3</v>
      </c>
      <c r="H71" s="29" t="s">
        <v>306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44813</v>
      </c>
      <c r="B72" s="29">
        <v>540198</v>
      </c>
      <c r="C72" s="28" t="s">
        <v>1102</v>
      </c>
      <c r="D72" s="28" t="s">
        <v>1103</v>
      </c>
      <c r="E72" s="28" t="s">
        <v>540</v>
      </c>
      <c r="F72" s="87">
        <v>20927</v>
      </c>
      <c r="G72" s="29">
        <v>51.12</v>
      </c>
      <c r="H72" s="29" t="s">
        <v>306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44813</v>
      </c>
      <c r="B73" s="29">
        <v>540198</v>
      </c>
      <c r="C73" s="28" t="s">
        <v>1102</v>
      </c>
      <c r="D73" s="28" t="s">
        <v>1104</v>
      </c>
      <c r="E73" s="28" t="s">
        <v>540</v>
      </c>
      <c r="F73" s="87">
        <v>80001</v>
      </c>
      <c r="G73" s="29">
        <v>51.29</v>
      </c>
      <c r="H73" s="29" t="s">
        <v>306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44813</v>
      </c>
      <c r="B74" s="29">
        <v>539291</v>
      </c>
      <c r="C74" s="28" t="s">
        <v>1105</v>
      </c>
      <c r="D74" s="28" t="s">
        <v>1106</v>
      </c>
      <c r="E74" s="28" t="s">
        <v>540</v>
      </c>
      <c r="F74" s="87">
        <v>19200</v>
      </c>
      <c r="G74" s="29">
        <v>8.6</v>
      </c>
      <c r="H74" s="29" t="s">
        <v>306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44813</v>
      </c>
      <c r="B75" s="29">
        <v>539291</v>
      </c>
      <c r="C75" s="28" t="s">
        <v>1105</v>
      </c>
      <c r="D75" s="28" t="s">
        <v>1106</v>
      </c>
      <c r="E75" s="28" t="s">
        <v>541</v>
      </c>
      <c r="F75" s="87">
        <v>6000</v>
      </c>
      <c r="G75" s="29">
        <v>8.42</v>
      </c>
      <c r="H75" s="29" t="s">
        <v>306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44813</v>
      </c>
      <c r="B76" s="29">
        <v>541444</v>
      </c>
      <c r="C76" s="28" t="s">
        <v>1007</v>
      </c>
      <c r="D76" s="28" t="s">
        <v>1107</v>
      </c>
      <c r="E76" s="28" t="s">
        <v>541</v>
      </c>
      <c r="F76" s="87">
        <v>485690</v>
      </c>
      <c r="G76" s="29">
        <v>21.63</v>
      </c>
      <c r="H76" s="29" t="s">
        <v>306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44813</v>
      </c>
      <c r="B77" s="29">
        <v>541444</v>
      </c>
      <c r="C77" s="28" t="s">
        <v>1007</v>
      </c>
      <c r="D77" s="28" t="s">
        <v>1008</v>
      </c>
      <c r="E77" s="28" t="s">
        <v>540</v>
      </c>
      <c r="F77" s="87">
        <v>71000</v>
      </c>
      <c r="G77" s="29">
        <v>21</v>
      </c>
      <c r="H77" s="29" t="s">
        <v>306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44813</v>
      </c>
      <c r="B78" s="29">
        <v>541444</v>
      </c>
      <c r="C78" s="28" t="s">
        <v>1007</v>
      </c>
      <c r="D78" s="28" t="s">
        <v>1108</v>
      </c>
      <c r="E78" s="28" t="s">
        <v>540</v>
      </c>
      <c r="F78" s="87">
        <v>160000</v>
      </c>
      <c r="G78" s="29">
        <v>21</v>
      </c>
      <c r="H78" s="29" t="s">
        <v>306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44813</v>
      </c>
      <c r="B79" s="29">
        <v>539143</v>
      </c>
      <c r="C79" s="28" t="s">
        <v>1009</v>
      </c>
      <c r="D79" s="28" t="s">
        <v>866</v>
      </c>
      <c r="E79" s="28" t="s">
        <v>541</v>
      </c>
      <c r="F79" s="87">
        <v>134622</v>
      </c>
      <c r="G79" s="29">
        <v>17.14</v>
      </c>
      <c r="H79" s="29" t="s">
        <v>306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44813</v>
      </c>
      <c r="B80" s="29">
        <v>539143</v>
      </c>
      <c r="C80" s="28" t="s">
        <v>1009</v>
      </c>
      <c r="D80" s="28" t="s">
        <v>1005</v>
      </c>
      <c r="E80" s="28" t="s">
        <v>540</v>
      </c>
      <c r="F80" s="87">
        <v>100000</v>
      </c>
      <c r="G80" s="29">
        <v>16.45</v>
      </c>
      <c r="H80" s="29" t="s">
        <v>306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44813</v>
      </c>
      <c r="B81" s="29">
        <v>531120</v>
      </c>
      <c r="C81" s="28" t="s">
        <v>982</v>
      </c>
      <c r="D81" s="28" t="s">
        <v>983</v>
      </c>
      <c r="E81" s="28" t="s">
        <v>541</v>
      </c>
      <c r="F81" s="87">
        <v>60000</v>
      </c>
      <c r="G81" s="29">
        <v>27.5</v>
      </c>
      <c r="H81" s="29" t="s">
        <v>306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44813</v>
      </c>
      <c r="B82" s="29">
        <v>531120</v>
      </c>
      <c r="C82" s="28" t="s">
        <v>982</v>
      </c>
      <c r="D82" s="28" t="s">
        <v>983</v>
      </c>
      <c r="E82" s="28" t="s">
        <v>540</v>
      </c>
      <c r="F82" s="87">
        <v>2523727</v>
      </c>
      <c r="G82" s="29">
        <v>27.25</v>
      </c>
      <c r="H82" s="29" t="s">
        <v>306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44813</v>
      </c>
      <c r="B83" s="29">
        <v>540590</v>
      </c>
      <c r="C83" s="28" t="s">
        <v>1109</v>
      </c>
      <c r="D83" s="28" t="s">
        <v>1110</v>
      </c>
      <c r="E83" s="28" t="s">
        <v>541</v>
      </c>
      <c r="F83" s="87">
        <v>101492</v>
      </c>
      <c r="G83" s="29">
        <v>130.30000000000001</v>
      </c>
      <c r="H83" s="29" t="s">
        <v>306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44813</v>
      </c>
      <c r="B84" s="29">
        <v>540590</v>
      </c>
      <c r="C84" s="28" t="s">
        <v>1109</v>
      </c>
      <c r="D84" s="28" t="s">
        <v>1111</v>
      </c>
      <c r="E84" s="28" t="s">
        <v>541</v>
      </c>
      <c r="F84" s="87">
        <v>153816</v>
      </c>
      <c r="G84" s="29">
        <v>130.30000000000001</v>
      </c>
      <c r="H84" s="29" t="s">
        <v>306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44813</v>
      </c>
      <c r="B85" s="29">
        <v>540590</v>
      </c>
      <c r="C85" s="28" t="s">
        <v>1109</v>
      </c>
      <c r="D85" s="28" t="s">
        <v>1112</v>
      </c>
      <c r="E85" s="28" t="s">
        <v>540</v>
      </c>
      <c r="F85" s="87">
        <v>100000</v>
      </c>
      <c r="G85" s="29">
        <v>130.30000000000001</v>
      </c>
      <c r="H85" s="29" t="s">
        <v>306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44813</v>
      </c>
      <c r="B86" s="29">
        <v>540590</v>
      </c>
      <c r="C86" s="28" t="s">
        <v>1109</v>
      </c>
      <c r="D86" s="28" t="s">
        <v>1113</v>
      </c>
      <c r="E86" s="28" t="s">
        <v>541</v>
      </c>
      <c r="F86" s="87">
        <v>297493</v>
      </c>
      <c r="G86" s="29">
        <v>130.30000000000001</v>
      </c>
      <c r="H86" s="29" t="s">
        <v>306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44813</v>
      </c>
      <c r="B87" s="29">
        <v>540590</v>
      </c>
      <c r="C87" s="28" t="s">
        <v>1109</v>
      </c>
      <c r="D87" s="28" t="s">
        <v>1114</v>
      </c>
      <c r="E87" s="28" t="s">
        <v>541</v>
      </c>
      <c r="F87" s="87">
        <v>776993</v>
      </c>
      <c r="G87" s="29">
        <v>130.30000000000001</v>
      </c>
      <c r="H87" s="29" t="s">
        <v>306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44813</v>
      </c>
      <c r="B88" s="29">
        <v>540590</v>
      </c>
      <c r="C88" s="28" t="s">
        <v>1109</v>
      </c>
      <c r="D88" s="28" t="s">
        <v>1115</v>
      </c>
      <c r="E88" s="28" t="s">
        <v>540</v>
      </c>
      <c r="F88" s="87">
        <v>75000</v>
      </c>
      <c r="G88" s="29">
        <v>130.30000000000001</v>
      </c>
      <c r="H88" s="29" t="s">
        <v>306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44813</v>
      </c>
      <c r="B89" s="29">
        <v>540590</v>
      </c>
      <c r="C89" s="28" t="s">
        <v>1109</v>
      </c>
      <c r="D89" s="28" t="s">
        <v>1116</v>
      </c>
      <c r="E89" s="28" t="s">
        <v>540</v>
      </c>
      <c r="F89" s="87">
        <v>75000</v>
      </c>
      <c r="G89" s="29">
        <v>130.30000000000001</v>
      </c>
      <c r="H89" s="29" t="s">
        <v>306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44813</v>
      </c>
      <c r="B90" s="29">
        <v>540590</v>
      </c>
      <c r="C90" s="28" t="s">
        <v>1109</v>
      </c>
      <c r="D90" s="28" t="s">
        <v>1117</v>
      </c>
      <c r="E90" s="28" t="s">
        <v>540</v>
      </c>
      <c r="F90" s="87">
        <v>375000</v>
      </c>
      <c r="G90" s="29">
        <v>130.30000000000001</v>
      </c>
      <c r="H90" s="29" t="s">
        <v>306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44813</v>
      </c>
      <c r="B91" s="29">
        <v>540590</v>
      </c>
      <c r="C91" s="28" t="s">
        <v>1109</v>
      </c>
      <c r="D91" s="28" t="s">
        <v>1118</v>
      </c>
      <c r="E91" s="28" t="s">
        <v>541</v>
      </c>
      <c r="F91" s="87">
        <v>111059</v>
      </c>
      <c r="G91" s="29">
        <v>130.30000000000001</v>
      </c>
      <c r="H91" s="29" t="s">
        <v>306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44813</v>
      </c>
      <c r="B92" s="29">
        <v>540590</v>
      </c>
      <c r="C92" s="28" t="s">
        <v>1109</v>
      </c>
      <c r="D92" s="28" t="s">
        <v>1119</v>
      </c>
      <c r="E92" s="28" t="s">
        <v>540</v>
      </c>
      <c r="F92" s="87">
        <v>70000</v>
      </c>
      <c r="G92" s="29">
        <v>130.30000000000001</v>
      </c>
      <c r="H92" s="29" t="s">
        <v>306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44813</v>
      </c>
      <c r="B93" s="29">
        <v>540590</v>
      </c>
      <c r="C93" s="28" t="s">
        <v>1109</v>
      </c>
      <c r="D93" s="28" t="s">
        <v>1120</v>
      </c>
      <c r="E93" s="28" t="s">
        <v>540</v>
      </c>
      <c r="F93" s="87">
        <v>150000</v>
      </c>
      <c r="G93" s="29">
        <v>130.30000000000001</v>
      </c>
      <c r="H93" s="29" t="s">
        <v>306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44813</v>
      </c>
      <c r="B94" s="29">
        <v>540590</v>
      </c>
      <c r="C94" s="28" t="s">
        <v>1109</v>
      </c>
      <c r="D94" s="28" t="s">
        <v>1021</v>
      </c>
      <c r="E94" s="28" t="s">
        <v>540</v>
      </c>
      <c r="F94" s="87">
        <v>100000</v>
      </c>
      <c r="G94" s="29">
        <v>130.30000000000001</v>
      </c>
      <c r="H94" s="29" t="s">
        <v>306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44813</v>
      </c>
      <c r="B95" s="29">
        <v>540590</v>
      </c>
      <c r="C95" s="28" t="s">
        <v>1109</v>
      </c>
      <c r="D95" s="28" t="s">
        <v>1121</v>
      </c>
      <c r="E95" s="28" t="s">
        <v>540</v>
      </c>
      <c r="F95" s="87">
        <v>60000</v>
      </c>
      <c r="G95" s="29">
        <v>130.30000000000001</v>
      </c>
      <c r="H95" s="29" t="s">
        <v>306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44813</v>
      </c>
      <c r="B96" s="29">
        <v>540590</v>
      </c>
      <c r="C96" s="28" t="s">
        <v>1109</v>
      </c>
      <c r="D96" s="28" t="s">
        <v>1111</v>
      </c>
      <c r="E96" s="28" t="s">
        <v>541</v>
      </c>
      <c r="F96" s="87">
        <v>59260</v>
      </c>
      <c r="G96" s="29">
        <v>130.30000000000001</v>
      </c>
      <c r="H96" s="29" t="s">
        <v>306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44813</v>
      </c>
      <c r="B97" s="29">
        <v>540590</v>
      </c>
      <c r="C97" s="28" t="s">
        <v>1109</v>
      </c>
      <c r="D97" s="28" t="s">
        <v>1122</v>
      </c>
      <c r="E97" s="28" t="s">
        <v>541</v>
      </c>
      <c r="F97" s="87">
        <v>70544</v>
      </c>
      <c r="G97" s="29">
        <v>130.30000000000001</v>
      </c>
      <c r="H97" s="29" t="s">
        <v>306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44813</v>
      </c>
      <c r="B98" s="29">
        <v>540590</v>
      </c>
      <c r="C98" s="28" t="s">
        <v>1109</v>
      </c>
      <c r="D98" s="28" t="s">
        <v>1123</v>
      </c>
      <c r="E98" s="28" t="s">
        <v>541</v>
      </c>
      <c r="F98" s="87">
        <v>86971</v>
      </c>
      <c r="G98" s="29">
        <v>130.30000000000001</v>
      </c>
      <c r="H98" s="29" t="s">
        <v>306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44813</v>
      </c>
      <c r="B99" s="29">
        <v>540821</v>
      </c>
      <c r="C99" s="28" t="s">
        <v>945</v>
      </c>
      <c r="D99" s="28" t="s">
        <v>1124</v>
      </c>
      <c r="E99" s="28" t="s">
        <v>541</v>
      </c>
      <c r="F99" s="87">
        <v>600000</v>
      </c>
      <c r="G99" s="29">
        <v>23.95</v>
      </c>
      <c r="H99" s="29" t="s">
        <v>306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44813</v>
      </c>
      <c r="B100" s="29">
        <v>570005</v>
      </c>
      <c r="C100" s="28" t="s">
        <v>1010</v>
      </c>
      <c r="D100" s="28" t="s">
        <v>1011</v>
      </c>
      <c r="E100" s="28" t="s">
        <v>541</v>
      </c>
      <c r="F100" s="87">
        <v>400000</v>
      </c>
      <c r="G100" s="29">
        <v>11.3</v>
      </c>
      <c r="H100" s="29" t="s">
        <v>306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44813</v>
      </c>
      <c r="B101" s="29">
        <v>512399</v>
      </c>
      <c r="C101" s="28" t="s">
        <v>1125</v>
      </c>
      <c r="D101" s="28" t="s">
        <v>1126</v>
      </c>
      <c r="E101" s="28" t="s">
        <v>540</v>
      </c>
      <c r="F101" s="87">
        <v>94405</v>
      </c>
      <c r="G101" s="29">
        <v>212</v>
      </c>
      <c r="H101" s="29" t="s">
        <v>306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44813</v>
      </c>
      <c r="B102" s="29">
        <v>512399</v>
      </c>
      <c r="C102" s="28" t="s">
        <v>1125</v>
      </c>
      <c r="D102" s="28" t="s">
        <v>1127</v>
      </c>
      <c r="E102" s="28" t="s">
        <v>540</v>
      </c>
      <c r="F102" s="87">
        <v>133500</v>
      </c>
      <c r="G102" s="29">
        <v>212.05</v>
      </c>
      <c r="H102" s="29" t="s">
        <v>306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44813</v>
      </c>
      <c r="B103" s="29">
        <v>512399</v>
      </c>
      <c r="C103" s="28" t="s">
        <v>1125</v>
      </c>
      <c r="D103" s="28" t="s">
        <v>1128</v>
      </c>
      <c r="E103" s="28" t="s">
        <v>541</v>
      </c>
      <c r="F103" s="87">
        <v>225000</v>
      </c>
      <c r="G103" s="29">
        <v>212</v>
      </c>
      <c r="H103" s="29" t="s">
        <v>306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44813</v>
      </c>
      <c r="B104" s="29">
        <v>538923</v>
      </c>
      <c r="C104" s="28" t="s">
        <v>1129</v>
      </c>
      <c r="D104" s="28" t="s">
        <v>1043</v>
      </c>
      <c r="E104" s="28" t="s">
        <v>540</v>
      </c>
      <c r="F104" s="87">
        <v>25000</v>
      </c>
      <c r="G104" s="29">
        <v>27.5</v>
      </c>
      <c r="H104" s="29" t="s">
        <v>306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44813</v>
      </c>
      <c r="B105" s="29">
        <v>538923</v>
      </c>
      <c r="C105" s="28" t="s">
        <v>1129</v>
      </c>
      <c r="D105" s="28" t="s">
        <v>1130</v>
      </c>
      <c r="E105" s="28" t="s">
        <v>541</v>
      </c>
      <c r="F105" s="87">
        <v>35500</v>
      </c>
      <c r="G105" s="29">
        <v>27.5</v>
      </c>
      <c r="H105" s="29" t="s">
        <v>306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44813</v>
      </c>
      <c r="B106" s="29">
        <v>512215</v>
      </c>
      <c r="C106" s="28" t="s">
        <v>1131</v>
      </c>
      <c r="D106" s="28" t="s">
        <v>1132</v>
      </c>
      <c r="E106" s="28" t="s">
        <v>541</v>
      </c>
      <c r="F106" s="87">
        <v>138012</v>
      </c>
      <c r="G106" s="29">
        <v>19.55</v>
      </c>
      <c r="H106" s="29" t="s">
        <v>306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44813</v>
      </c>
      <c r="B107" s="29">
        <v>512215</v>
      </c>
      <c r="C107" s="28" t="s">
        <v>1131</v>
      </c>
      <c r="D107" s="28" t="s">
        <v>1133</v>
      </c>
      <c r="E107" s="28" t="s">
        <v>540</v>
      </c>
      <c r="F107" s="87">
        <v>129000</v>
      </c>
      <c r="G107" s="29">
        <v>19.55</v>
      </c>
      <c r="H107" s="29" t="s">
        <v>306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44813</v>
      </c>
      <c r="B108" s="29">
        <v>530611</v>
      </c>
      <c r="C108" s="28" t="s">
        <v>1012</v>
      </c>
      <c r="D108" s="28" t="s">
        <v>1013</v>
      </c>
      <c r="E108" s="28" t="s">
        <v>541</v>
      </c>
      <c r="F108" s="87">
        <v>1550196</v>
      </c>
      <c r="G108" s="29">
        <v>1.38</v>
      </c>
      <c r="H108" s="29" t="s">
        <v>306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44813</v>
      </c>
      <c r="B109" s="29">
        <v>512359</v>
      </c>
      <c r="C109" s="28" t="s">
        <v>1134</v>
      </c>
      <c r="D109" s="28" t="s">
        <v>1135</v>
      </c>
      <c r="E109" s="28" t="s">
        <v>540</v>
      </c>
      <c r="F109" s="87">
        <v>389998</v>
      </c>
      <c r="G109" s="29">
        <v>0.78</v>
      </c>
      <c r="H109" s="29" t="s">
        <v>306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44813</v>
      </c>
      <c r="B110" s="29">
        <v>512359</v>
      </c>
      <c r="C110" s="28" t="s">
        <v>1134</v>
      </c>
      <c r="D110" s="28" t="s">
        <v>1135</v>
      </c>
      <c r="E110" s="28" t="s">
        <v>541</v>
      </c>
      <c r="F110" s="87">
        <v>1186890</v>
      </c>
      <c r="G110" s="29">
        <v>0.69</v>
      </c>
      <c r="H110" s="29" t="s">
        <v>306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44813</v>
      </c>
      <c r="B111" s="29">
        <v>511447</v>
      </c>
      <c r="C111" s="28" t="s">
        <v>1136</v>
      </c>
      <c r="D111" s="28" t="s">
        <v>1137</v>
      </c>
      <c r="E111" s="28" t="s">
        <v>541</v>
      </c>
      <c r="F111" s="87">
        <v>250000</v>
      </c>
      <c r="G111" s="29">
        <v>12.33</v>
      </c>
      <c r="H111" s="29" t="s">
        <v>306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44813</v>
      </c>
      <c r="B112" s="29">
        <v>511447</v>
      </c>
      <c r="C112" s="28" t="s">
        <v>1136</v>
      </c>
      <c r="D112" s="28" t="s">
        <v>1138</v>
      </c>
      <c r="E112" s="28" t="s">
        <v>540</v>
      </c>
      <c r="F112" s="87">
        <v>180038</v>
      </c>
      <c r="G112" s="29">
        <v>12.25</v>
      </c>
      <c r="H112" s="29" t="s">
        <v>306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44813</v>
      </c>
      <c r="B113" s="29">
        <v>538569</v>
      </c>
      <c r="C113" s="28" t="s">
        <v>1139</v>
      </c>
      <c r="D113" s="28" t="s">
        <v>1140</v>
      </c>
      <c r="E113" s="28" t="s">
        <v>541</v>
      </c>
      <c r="F113" s="87">
        <v>300000</v>
      </c>
      <c r="G113" s="29">
        <v>2.85</v>
      </c>
      <c r="H113" s="29" t="s">
        <v>306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44813</v>
      </c>
      <c r="B114" s="29">
        <v>538569</v>
      </c>
      <c r="C114" s="28" t="s">
        <v>1139</v>
      </c>
      <c r="D114" s="28" t="s">
        <v>1099</v>
      </c>
      <c r="E114" s="28" t="s">
        <v>540</v>
      </c>
      <c r="F114" s="87">
        <v>300000</v>
      </c>
      <c r="G114" s="29">
        <v>2.85</v>
      </c>
      <c r="H114" s="29" t="s">
        <v>306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44813</v>
      </c>
      <c r="B115" s="29">
        <v>539040</v>
      </c>
      <c r="C115" s="28" t="s">
        <v>1014</v>
      </c>
      <c r="D115" s="28" t="s">
        <v>1141</v>
      </c>
      <c r="E115" s="28" t="s">
        <v>541</v>
      </c>
      <c r="F115" s="87">
        <v>25000</v>
      </c>
      <c r="G115" s="29">
        <v>25.74</v>
      </c>
      <c r="H115" s="29" t="s">
        <v>306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44813</v>
      </c>
      <c r="B116" s="29">
        <v>539040</v>
      </c>
      <c r="C116" s="28" t="s">
        <v>1014</v>
      </c>
      <c r="D116" s="28" t="s">
        <v>981</v>
      </c>
      <c r="E116" s="28" t="s">
        <v>541</v>
      </c>
      <c r="F116" s="87">
        <v>20000</v>
      </c>
      <c r="G116" s="29">
        <v>25.13</v>
      </c>
      <c r="H116" s="29" t="s">
        <v>306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44813</v>
      </c>
      <c r="B117" s="29">
        <v>539040</v>
      </c>
      <c r="C117" s="28" t="s">
        <v>1014</v>
      </c>
      <c r="D117" s="28" t="s">
        <v>1015</v>
      </c>
      <c r="E117" s="28" t="s">
        <v>541</v>
      </c>
      <c r="F117" s="87">
        <v>20000</v>
      </c>
      <c r="G117" s="29">
        <v>25.04</v>
      </c>
      <c r="H117" s="29" t="s">
        <v>306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44813</v>
      </c>
      <c r="B118" s="29">
        <v>539040</v>
      </c>
      <c r="C118" s="28" t="s">
        <v>1014</v>
      </c>
      <c r="D118" s="28" t="s">
        <v>1142</v>
      </c>
      <c r="E118" s="28" t="s">
        <v>540</v>
      </c>
      <c r="F118" s="87">
        <v>30000</v>
      </c>
      <c r="G118" s="29">
        <v>25.7</v>
      </c>
      <c r="H118" s="29" t="s">
        <v>306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44813</v>
      </c>
      <c r="B119" s="29">
        <v>539040</v>
      </c>
      <c r="C119" s="28" t="s">
        <v>1014</v>
      </c>
      <c r="D119" s="28" t="s">
        <v>1143</v>
      </c>
      <c r="E119" s="28" t="s">
        <v>540</v>
      </c>
      <c r="F119" s="87">
        <v>18000</v>
      </c>
      <c r="G119" s="29">
        <v>25.53</v>
      </c>
      <c r="H119" s="29" t="s">
        <v>306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44813</v>
      </c>
      <c r="B120" s="29">
        <v>539040</v>
      </c>
      <c r="C120" s="28" t="s">
        <v>1014</v>
      </c>
      <c r="D120" s="28" t="s">
        <v>1016</v>
      </c>
      <c r="E120" s="28" t="s">
        <v>540</v>
      </c>
      <c r="F120" s="87">
        <v>40016</v>
      </c>
      <c r="G120" s="29">
        <v>26.95</v>
      </c>
      <c r="H120" s="29" t="s">
        <v>306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44813</v>
      </c>
      <c r="B121" s="29">
        <v>539040</v>
      </c>
      <c r="C121" s="28" t="s">
        <v>1014</v>
      </c>
      <c r="D121" s="28" t="s">
        <v>1016</v>
      </c>
      <c r="E121" s="28" t="s">
        <v>541</v>
      </c>
      <c r="F121" s="87">
        <v>16</v>
      </c>
      <c r="G121" s="29">
        <v>26</v>
      </c>
      <c r="H121" s="29" t="s">
        <v>306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44813</v>
      </c>
      <c r="B122" s="29">
        <v>539040</v>
      </c>
      <c r="C122" s="28" t="s">
        <v>1014</v>
      </c>
      <c r="D122" s="28" t="s">
        <v>1144</v>
      </c>
      <c r="E122" s="28" t="s">
        <v>541</v>
      </c>
      <c r="F122" s="87">
        <v>25315</v>
      </c>
      <c r="G122" s="29">
        <v>24.71</v>
      </c>
      <c r="H122" s="29" t="s">
        <v>306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44813</v>
      </c>
      <c r="B123" s="29">
        <v>539040</v>
      </c>
      <c r="C123" s="28" t="s">
        <v>1014</v>
      </c>
      <c r="D123" s="28" t="s">
        <v>1145</v>
      </c>
      <c r="E123" s="28" t="s">
        <v>541</v>
      </c>
      <c r="F123" s="87">
        <v>40000</v>
      </c>
      <c r="G123" s="29">
        <v>26.13</v>
      </c>
      <c r="H123" s="29" t="s">
        <v>306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44813</v>
      </c>
      <c r="B124" s="29">
        <v>539040</v>
      </c>
      <c r="C124" s="28" t="s">
        <v>1014</v>
      </c>
      <c r="D124" s="28" t="s">
        <v>1146</v>
      </c>
      <c r="E124" s="28" t="s">
        <v>541</v>
      </c>
      <c r="F124" s="87">
        <v>40000</v>
      </c>
      <c r="G124" s="29">
        <v>26.7</v>
      </c>
      <c r="H124" s="29" t="s">
        <v>306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44813</v>
      </c>
      <c r="B125" s="29">
        <v>532035</v>
      </c>
      <c r="C125" s="28" t="s">
        <v>1147</v>
      </c>
      <c r="D125" s="28" t="s">
        <v>1148</v>
      </c>
      <c r="E125" s="28" t="s">
        <v>541</v>
      </c>
      <c r="F125" s="87">
        <v>60100</v>
      </c>
      <c r="G125" s="29">
        <v>17.55</v>
      </c>
      <c r="H125" s="29" t="s">
        <v>306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44813</v>
      </c>
      <c r="B126" s="29">
        <v>532035</v>
      </c>
      <c r="C126" s="28" t="s">
        <v>1147</v>
      </c>
      <c r="D126" s="28" t="s">
        <v>1149</v>
      </c>
      <c r="E126" s="28" t="s">
        <v>540</v>
      </c>
      <c r="F126" s="87">
        <v>60100</v>
      </c>
      <c r="G126" s="29">
        <v>17.55</v>
      </c>
      <c r="H126" s="29" t="s">
        <v>306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44813</v>
      </c>
      <c r="B127" s="29">
        <v>539402</v>
      </c>
      <c r="C127" s="28" t="s">
        <v>1150</v>
      </c>
      <c r="D127" s="28" t="s">
        <v>1151</v>
      </c>
      <c r="E127" s="28" t="s">
        <v>541</v>
      </c>
      <c r="F127" s="87">
        <v>140800</v>
      </c>
      <c r="G127" s="29">
        <v>16.02</v>
      </c>
      <c r="H127" s="29" t="s">
        <v>306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44813</v>
      </c>
      <c r="B128" s="29">
        <v>539402</v>
      </c>
      <c r="C128" s="28" t="s">
        <v>1150</v>
      </c>
      <c r="D128" s="28" t="s">
        <v>1152</v>
      </c>
      <c r="E128" s="28" t="s">
        <v>541</v>
      </c>
      <c r="F128" s="87">
        <v>109200</v>
      </c>
      <c r="G128" s="29">
        <v>16.05</v>
      </c>
      <c r="H128" s="29" t="s">
        <v>306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44813</v>
      </c>
      <c r="B129" s="29">
        <v>539402</v>
      </c>
      <c r="C129" s="28" t="s">
        <v>1150</v>
      </c>
      <c r="D129" s="28" t="s">
        <v>1153</v>
      </c>
      <c r="E129" s="28" t="s">
        <v>540</v>
      </c>
      <c r="F129" s="87">
        <v>92000</v>
      </c>
      <c r="G129" s="29">
        <v>16.05</v>
      </c>
      <c r="H129" s="29" t="s">
        <v>306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44813</v>
      </c>
      <c r="B130" s="29">
        <v>539402</v>
      </c>
      <c r="C130" s="28" t="s">
        <v>1150</v>
      </c>
      <c r="D130" s="28" t="s">
        <v>1154</v>
      </c>
      <c r="E130" s="28" t="s">
        <v>540</v>
      </c>
      <c r="F130" s="87">
        <v>99000</v>
      </c>
      <c r="G130" s="29">
        <v>16</v>
      </c>
      <c r="H130" s="29" t="s">
        <v>306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44813</v>
      </c>
      <c r="B131" s="29">
        <v>524661</v>
      </c>
      <c r="C131" s="28" t="s">
        <v>893</v>
      </c>
      <c r="D131" s="28" t="s">
        <v>947</v>
      </c>
      <c r="E131" s="28" t="s">
        <v>540</v>
      </c>
      <c r="F131" s="87">
        <v>225000</v>
      </c>
      <c r="G131" s="29">
        <v>7.84</v>
      </c>
      <c r="H131" s="29" t="s">
        <v>306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44813</v>
      </c>
      <c r="B132" s="29">
        <v>524661</v>
      </c>
      <c r="C132" s="28" t="s">
        <v>893</v>
      </c>
      <c r="D132" s="28" t="s">
        <v>947</v>
      </c>
      <c r="E132" s="28" t="s">
        <v>541</v>
      </c>
      <c r="F132" s="87">
        <v>65200</v>
      </c>
      <c r="G132" s="29">
        <v>7.7</v>
      </c>
      <c r="H132" s="29" t="s">
        <v>306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44813</v>
      </c>
      <c r="B133" s="29">
        <v>524661</v>
      </c>
      <c r="C133" s="28" t="s">
        <v>893</v>
      </c>
      <c r="D133" s="28" t="s">
        <v>1028</v>
      </c>
      <c r="E133" s="28" t="s">
        <v>541</v>
      </c>
      <c r="F133" s="87">
        <v>240000</v>
      </c>
      <c r="G133" s="29">
        <v>7.8</v>
      </c>
      <c r="H133" s="29" t="s">
        <v>306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44813</v>
      </c>
      <c r="B134" s="29">
        <v>524661</v>
      </c>
      <c r="C134" s="28" t="s">
        <v>893</v>
      </c>
      <c r="D134" s="28" t="s">
        <v>1155</v>
      </c>
      <c r="E134" s="28" t="s">
        <v>541</v>
      </c>
      <c r="F134" s="87">
        <v>153671</v>
      </c>
      <c r="G134" s="29">
        <v>7.86</v>
      </c>
      <c r="H134" s="29" t="s">
        <v>306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44813</v>
      </c>
      <c r="B135" s="29">
        <v>524661</v>
      </c>
      <c r="C135" s="28" t="s">
        <v>893</v>
      </c>
      <c r="D135" s="28" t="s">
        <v>1155</v>
      </c>
      <c r="E135" s="28" t="s">
        <v>540</v>
      </c>
      <c r="F135" s="87">
        <v>153671</v>
      </c>
      <c r="G135" s="29">
        <v>7.79</v>
      </c>
      <c r="H135" s="29" t="s">
        <v>306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44813</v>
      </c>
      <c r="B136" s="29" t="s">
        <v>948</v>
      </c>
      <c r="C136" s="28" t="s">
        <v>949</v>
      </c>
      <c r="D136" s="28" t="s">
        <v>929</v>
      </c>
      <c r="E136" s="28" t="s">
        <v>540</v>
      </c>
      <c r="F136" s="87">
        <v>25501</v>
      </c>
      <c r="G136" s="29">
        <v>41.3</v>
      </c>
      <c r="H136" s="29" t="s">
        <v>816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44813</v>
      </c>
      <c r="B137" s="29" t="s">
        <v>948</v>
      </c>
      <c r="C137" s="28" t="s">
        <v>949</v>
      </c>
      <c r="D137" s="28" t="s">
        <v>1018</v>
      </c>
      <c r="E137" s="28" t="s">
        <v>540</v>
      </c>
      <c r="F137" s="87">
        <v>69370</v>
      </c>
      <c r="G137" s="29">
        <v>41.05</v>
      </c>
      <c r="H137" s="29" t="s">
        <v>816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44813</v>
      </c>
      <c r="B138" s="29" t="s">
        <v>1156</v>
      </c>
      <c r="C138" s="28" t="s">
        <v>1157</v>
      </c>
      <c r="D138" s="28" t="s">
        <v>1158</v>
      </c>
      <c r="E138" s="28" t="s">
        <v>540</v>
      </c>
      <c r="F138" s="87">
        <v>80000</v>
      </c>
      <c r="G138" s="29">
        <v>11</v>
      </c>
      <c r="H138" s="29" t="s">
        <v>816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44813</v>
      </c>
      <c r="B139" s="29" t="s">
        <v>1159</v>
      </c>
      <c r="C139" s="28" t="s">
        <v>1160</v>
      </c>
      <c r="D139" s="28" t="s">
        <v>966</v>
      </c>
      <c r="E139" s="28" t="s">
        <v>540</v>
      </c>
      <c r="F139" s="87">
        <v>354352</v>
      </c>
      <c r="G139" s="29">
        <v>244.49</v>
      </c>
      <c r="H139" s="29" t="s">
        <v>816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44813</v>
      </c>
      <c r="B140" s="29" t="s">
        <v>1161</v>
      </c>
      <c r="C140" s="28" t="s">
        <v>1162</v>
      </c>
      <c r="D140" s="28" t="s">
        <v>966</v>
      </c>
      <c r="E140" s="28" t="s">
        <v>540</v>
      </c>
      <c r="F140" s="87">
        <v>535577</v>
      </c>
      <c r="G140" s="29">
        <v>103.51</v>
      </c>
      <c r="H140" s="29" t="s">
        <v>816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44813</v>
      </c>
      <c r="B141" s="29" t="s">
        <v>1019</v>
      </c>
      <c r="C141" s="28" t="s">
        <v>1020</v>
      </c>
      <c r="D141" s="28" t="s">
        <v>1021</v>
      </c>
      <c r="E141" s="28" t="s">
        <v>540</v>
      </c>
      <c r="F141" s="87">
        <v>18000</v>
      </c>
      <c r="G141" s="29">
        <v>241.02</v>
      </c>
      <c r="H141" s="29" t="s">
        <v>816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44813</v>
      </c>
      <c r="B142" s="29" t="s">
        <v>1022</v>
      </c>
      <c r="C142" s="28" t="s">
        <v>1023</v>
      </c>
      <c r="D142" s="28" t="s">
        <v>869</v>
      </c>
      <c r="E142" s="28" t="s">
        <v>540</v>
      </c>
      <c r="F142" s="87">
        <v>1437168</v>
      </c>
      <c r="G142" s="29">
        <v>57.7</v>
      </c>
      <c r="H142" s="29" t="s">
        <v>816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44813</v>
      </c>
      <c r="B143" s="29" t="s">
        <v>1022</v>
      </c>
      <c r="C143" s="28" t="s">
        <v>1023</v>
      </c>
      <c r="D143" s="28" t="s">
        <v>1006</v>
      </c>
      <c r="E143" s="28" t="s">
        <v>540</v>
      </c>
      <c r="F143" s="87">
        <v>4319997</v>
      </c>
      <c r="G143" s="29">
        <v>57.95</v>
      </c>
      <c r="H143" s="29" t="s">
        <v>816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44813</v>
      </c>
      <c r="B144" s="29" t="s">
        <v>950</v>
      </c>
      <c r="C144" s="28" t="s">
        <v>951</v>
      </c>
      <c r="D144" s="28" t="s">
        <v>929</v>
      </c>
      <c r="E144" s="28" t="s">
        <v>540</v>
      </c>
      <c r="F144" s="87">
        <v>164379</v>
      </c>
      <c r="G144" s="29">
        <v>35.61</v>
      </c>
      <c r="H144" s="29" t="s">
        <v>816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44813</v>
      </c>
      <c r="B145" s="29" t="s">
        <v>1024</v>
      </c>
      <c r="C145" s="28" t="s">
        <v>1025</v>
      </c>
      <c r="D145" s="28" t="s">
        <v>866</v>
      </c>
      <c r="E145" s="28" t="s">
        <v>540</v>
      </c>
      <c r="F145" s="87">
        <v>63000</v>
      </c>
      <c r="G145" s="29">
        <v>55.1</v>
      </c>
      <c r="H145" s="29" t="s">
        <v>816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44813</v>
      </c>
      <c r="B146" s="29" t="s">
        <v>805</v>
      </c>
      <c r="C146" s="28" t="s">
        <v>1163</v>
      </c>
      <c r="D146" s="28" t="s">
        <v>909</v>
      </c>
      <c r="E146" s="28" t="s">
        <v>540</v>
      </c>
      <c r="F146" s="87">
        <v>833025</v>
      </c>
      <c r="G146" s="29">
        <v>735.68</v>
      </c>
      <c r="H146" s="29" t="s">
        <v>816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44813</v>
      </c>
      <c r="B147" s="29" t="s">
        <v>805</v>
      </c>
      <c r="C147" s="28" t="s">
        <v>1163</v>
      </c>
      <c r="D147" s="28" t="s">
        <v>1164</v>
      </c>
      <c r="E147" s="28" t="s">
        <v>540</v>
      </c>
      <c r="F147" s="87">
        <v>332539</v>
      </c>
      <c r="G147" s="29">
        <v>728.66</v>
      </c>
      <c r="H147" s="29" t="s">
        <v>816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44813</v>
      </c>
      <c r="B148" s="29" t="s">
        <v>805</v>
      </c>
      <c r="C148" s="28" t="s">
        <v>1163</v>
      </c>
      <c r="D148" s="28" t="s">
        <v>869</v>
      </c>
      <c r="E148" s="28" t="s">
        <v>540</v>
      </c>
      <c r="F148" s="87">
        <v>569430</v>
      </c>
      <c r="G148" s="29">
        <v>725.46</v>
      </c>
      <c r="H148" s="29" t="s">
        <v>816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44813</v>
      </c>
      <c r="B149" s="29" t="s">
        <v>805</v>
      </c>
      <c r="C149" s="28" t="s">
        <v>1163</v>
      </c>
      <c r="D149" s="28" t="s">
        <v>1165</v>
      </c>
      <c r="E149" s="28" t="s">
        <v>540</v>
      </c>
      <c r="F149" s="87">
        <v>533617</v>
      </c>
      <c r="G149" s="29">
        <v>739.69</v>
      </c>
      <c r="H149" s="29" t="s">
        <v>816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44813</v>
      </c>
      <c r="B150" s="29" t="s">
        <v>907</v>
      </c>
      <c r="C150" s="28" t="s">
        <v>908</v>
      </c>
      <c r="D150" s="28" t="s">
        <v>869</v>
      </c>
      <c r="E150" s="28" t="s">
        <v>540</v>
      </c>
      <c r="F150" s="87">
        <v>117286</v>
      </c>
      <c r="G150" s="29">
        <v>1198.3499999999999</v>
      </c>
      <c r="H150" s="29" t="s">
        <v>816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44813</v>
      </c>
      <c r="B151" s="29" t="s">
        <v>1166</v>
      </c>
      <c r="C151" s="28" t="s">
        <v>1167</v>
      </c>
      <c r="D151" s="28" t="s">
        <v>1165</v>
      </c>
      <c r="E151" s="28" t="s">
        <v>540</v>
      </c>
      <c r="F151" s="87">
        <v>167817</v>
      </c>
      <c r="G151" s="29">
        <v>57.94</v>
      </c>
      <c r="H151" s="29" t="s">
        <v>816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44813</v>
      </c>
      <c r="B152" s="29" t="s">
        <v>1166</v>
      </c>
      <c r="C152" s="28" t="s">
        <v>1167</v>
      </c>
      <c r="D152" s="28" t="s">
        <v>1168</v>
      </c>
      <c r="E152" s="28" t="s">
        <v>540</v>
      </c>
      <c r="F152" s="87">
        <v>63011</v>
      </c>
      <c r="G152" s="29">
        <v>59.16</v>
      </c>
      <c r="H152" s="29" t="s">
        <v>816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44813</v>
      </c>
      <c r="B153" s="29" t="s">
        <v>1166</v>
      </c>
      <c r="C153" s="28" t="s">
        <v>1167</v>
      </c>
      <c r="D153" s="28" t="s">
        <v>1029</v>
      </c>
      <c r="E153" s="28" t="s">
        <v>540</v>
      </c>
      <c r="F153" s="87">
        <v>65211</v>
      </c>
      <c r="G153" s="29">
        <v>58.31</v>
      </c>
      <c r="H153" s="29" t="s">
        <v>816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44813</v>
      </c>
      <c r="B154" s="29" t="s">
        <v>1169</v>
      </c>
      <c r="C154" s="28" t="s">
        <v>1170</v>
      </c>
      <c r="D154" s="28" t="s">
        <v>1171</v>
      </c>
      <c r="E154" s="28" t="s">
        <v>540</v>
      </c>
      <c r="F154" s="87">
        <v>75000</v>
      </c>
      <c r="G154" s="29">
        <v>135.97</v>
      </c>
      <c r="H154" s="29" t="s">
        <v>816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44813</v>
      </c>
      <c r="B155" s="29" t="s">
        <v>1017</v>
      </c>
      <c r="C155" s="28" t="s">
        <v>1035</v>
      </c>
      <c r="D155" s="28" t="s">
        <v>966</v>
      </c>
      <c r="E155" s="28" t="s">
        <v>540</v>
      </c>
      <c r="F155" s="87">
        <v>238779</v>
      </c>
      <c r="G155" s="29">
        <v>118.33</v>
      </c>
      <c r="H155" s="29" t="s">
        <v>816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44813</v>
      </c>
      <c r="B156" s="29" t="s">
        <v>948</v>
      </c>
      <c r="C156" s="28" t="s">
        <v>949</v>
      </c>
      <c r="D156" s="28" t="s">
        <v>929</v>
      </c>
      <c r="E156" s="28" t="s">
        <v>541</v>
      </c>
      <c r="F156" s="87">
        <v>57501</v>
      </c>
      <c r="G156" s="29">
        <v>41.09</v>
      </c>
      <c r="H156" s="29" t="s">
        <v>816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>
        <v>44813</v>
      </c>
      <c r="B157" s="29" t="s">
        <v>948</v>
      </c>
      <c r="C157" s="28" t="s">
        <v>949</v>
      </c>
      <c r="D157" s="28" t="s">
        <v>1018</v>
      </c>
      <c r="E157" s="28" t="s">
        <v>541</v>
      </c>
      <c r="F157" s="87">
        <v>69370</v>
      </c>
      <c r="G157" s="29">
        <v>41.11</v>
      </c>
      <c r="H157" s="29" t="s">
        <v>816</v>
      </c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>
        <v>44813</v>
      </c>
      <c r="B158" s="29" t="s">
        <v>1156</v>
      </c>
      <c r="C158" s="28" t="s">
        <v>1157</v>
      </c>
      <c r="D158" s="28" t="s">
        <v>1172</v>
      </c>
      <c r="E158" s="28" t="s">
        <v>541</v>
      </c>
      <c r="F158" s="87">
        <v>96000</v>
      </c>
      <c r="G158" s="29">
        <v>11</v>
      </c>
      <c r="H158" s="29" t="s">
        <v>816</v>
      </c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>
        <v>44813</v>
      </c>
      <c r="B159" s="29" t="s">
        <v>1159</v>
      </c>
      <c r="C159" s="28" t="s">
        <v>1160</v>
      </c>
      <c r="D159" s="28" t="s">
        <v>966</v>
      </c>
      <c r="E159" s="28" t="s">
        <v>541</v>
      </c>
      <c r="F159" s="87">
        <v>259495</v>
      </c>
      <c r="G159" s="29">
        <v>247.37</v>
      </c>
      <c r="H159" s="29" t="s">
        <v>816</v>
      </c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>
        <v>44813</v>
      </c>
      <c r="B160" s="29" t="s">
        <v>1161</v>
      </c>
      <c r="C160" s="28" t="s">
        <v>1162</v>
      </c>
      <c r="D160" s="28" t="s">
        <v>1173</v>
      </c>
      <c r="E160" s="28" t="s">
        <v>541</v>
      </c>
      <c r="F160" s="87">
        <v>1450000</v>
      </c>
      <c r="G160" s="29">
        <v>101.97</v>
      </c>
      <c r="H160" s="29" t="s">
        <v>816</v>
      </c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>
        <v>44813</v>
      </c>
      <c r="B161" s="29" t="s">
        <v>1161</v>
      </c>
      <c r="C161" s="28" t="s">
        <v>1162</v>
      </c>
      <c r="D161" s="28" t="s">
        <v>966</v>
      </c>
      <c r="E161" s="28" t="s">
        <v>541</v>
      </c>
      <c r="F161" s="87">
        <v>535577</v>
      </c>
      <c r="G161" s="29">
        <v>103.81</v>
      </c>
      <c r="H161" s="29" t="s">
        <v>816</v>
      </c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>
        <v>44813</v>
      </c>
      <c r="B162" s="29" t="s">
        <v>1019</v>
      </c>
      <c r="C162" s="28" t="s">
        <v>1020</v>
      </c>
      <c r="D162" s="28" t="s">
        <v>1174</v>
      </c>
      <c r="E162" s="28" t="s">
        <v>541</v>
      </c>
      <c r="F162" s="87">
        <v>18000</v>
      </c>
      <c r="G162" s="29">
        <v>239.87</v>
      </c>
      <c r="H162" s="29" t="s">
        <v>816</v>
      </c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>
        <v>44813</v>
      </c>
      <c r="B163" s="29" t="s">
        <v>1022</v>
      </c>
      <c r="C163" s="28" t="s">
        <v>1023</v>
      </c>
      <c r="D163" s="28" t="s">
        <v>1006</v>
      </c>
      <c r="E163" s="28" t="s">
        <v>541</v>
      </c>
      <c r="F163" s="87">
        <v>4064997</v>
      </c>
      <c r="G163" s="29">
        <v>57.84</v>
      </c>
      <c r="H163" s="29" t="s">
        <v>816</v>
      </c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>
        <v>44813</v>
      </c>
      <c r="B164" s="29" t="s">
        <v>1022</v>
      </c>
      <c r="C164" s="28" t="s">
        <v>1023</v>
      </c>
      <c r="D164" s="28" t="s">
        <v>1032</v>
      </c>
      <c r="E164" s="28" t="s">
        <v>541</v>
      </c>
      <c r="F164" s="87">
        <v>1656200</v>
      </c>
      <c r="G164" s="29">
        <v>57.44</v>
      </c>
      <c r="H164" s="29" t="s">
        <v>816</v>
      </c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>
        <v>44813</v>
      </c>
      <c r="B165" s="29" t="s">
        <v>1022</v>
      </c>
      <c r="C165" s="28" t="s">
        <v>1023</v>
      </c>
      <c r="D165" s="28" t="s">
        <v>869</v>
      </c>
      <c r="E165" s="28" t="s">
        <v>541</v>
      </c>
      <c r="F165" s="87">
        <v>1437168</v>
      </c>
      <c r="G165" s="29">
        <v>57.76</v>
      </c>
      <c r="H165" s="29" t="s">
        <v>816</v>
      </c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>
        <v>44813</v>
      </c>
      <c r="B166" s="29" t="s">
        <v>950</v>
      </c>
      <c r="C166" s="28" t="s">
        <v>951</v>
      </c>
      <c r="D166" s="28" t="s">
        <v>929</v>
      </c>
      <c r="E166" s="28" t="s">
        <v>541</v>
      </c>
      <c r="F166" s="87">
        <v>207379</v>
      </c>
      <c r="G166" s="29">
        <v>36</v>
      </c>
      <c r="H166" s="29" t="s">
        <v>816</v>
      </c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>
        <v>44813</v>
      </c>
      <c r="B167" s="29" t="s">
        <v>1175</v>
      </c>
      <c r="C167" s="28" t="s">
        <v>1176</v>
      </c>
      <c r="D167" s="28" t="s">
        <v>1132</v>
      </c>
      <c r="E167" s="28" t="s">
        <v>541</v>
      </c>
      <c r="F167" s="87">
        <v>477125</v>
      </c>
      <c r="G167" s="29">
        <v>6.98</v>
      </c>
      <c r="H167" s="29" t="s">
        <v>816</v>
      </c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>
        <v>44813</v>
      </c>
      <c r="B168" s="29" t="s">
        <v>1177</v>
      </c>
      <c r="C168" s="28" t="s">
        <v>1178</v>
      </c>
      <c r="D168" s="28" t="s">
        <v>1179</v>
      </c>
      <c r="E168" s="28" t="s">
        <v>541</v>
      </c>
      <c r="F168" s="87">
        <v>3240000</v>
      </c>
      <c r="G168" s="29">
        <v>1.95</v>
      </c>
      <c r="H168" s="29" t="s">
        <v>816</v>
      </c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>
        <v>44813</v>
      </c>
      <c r="B169" s="29" t="s">
        <v>1180</v>
      </c>
      <c r="C169" s="28" t="s">
        <v>1181</v>
      </c>
      <c r="D169" s="28" t="s">
        <v>1182</v>
      </c>
      <c r="E169" s="28" t="s">
        <v>541</v>
      </c>
      <c r="F169" s="87">
        <v>36000</v>
      </c>
      <c r="G169" s="29">
        <v>17.05</v>
      </c>
      <c r="H169" s="29" t="s">
        <v>816</v>
      </c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>
        <v>44813</v>
      </c>
      <c r="B170" s="29" t="s">
        <v>691</v>
      </c>
      <c r="C170" s="28" t="s">
        <v>1183</v>
      </c>
      <c r="D170" s="28" t="s">
        <v>1184</v>
      </c>
      <c r="E170" s="28" t="s">
        <v>541</v>
      </c>
      <c r="F170" s="87">
        <v>148133</v>
      </c>
      <c r="G170" s="29">
        <v>635.63</v>
      </c>
      <c r="H170" s="29" t="s">
        <v>816</v>
      </c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>
        <v>44813</v>
      </c>
      <c r="B171" s="29" t="s">
        <v>1026</v>
      </c>
      <c r="C171" s="28" t="s">
        <v>1027</v>
      </c>
      <c r="D171" s="28" t="s">
        <v>1033</v>
      </c>
      <c r="E171" s="28" t="s">
        <v>541</v>
      </c>
      <c r="F171" s="87">
        <v>36000</v>
      </c>
      <c r="G171" s="29">
        <v>75</v>
      </c>
      <c r="H171" s="29" t="s">
        <v>816</v>
      </c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>
        <v>44813</v>
      </c>
      <c r="B172" s="29" t="s">
        <v>805</v>
      </c>
      <c r="C172" s="28" t="s">
        <v>1163</v>
      </c>
      <c r="D172" s="28" t="s">
        <v>909</v>
      </c>
      <c r="E172" s="28" t="s">
        <v>541</v>
      </c>
      <c r="F172" s="87">
        <v>845323</v>
      </c>
      <c r="G172" s="29">
        <v>736.06</v>
      </c>
      <c r="H172" s="29" t="s">
        <v>816</v>
      </c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>
        <v>44813</v>
      </c>
      <c r="B173" s="29" t="s">
        <v>805</v>
      </c>
      <c r="C173" s="28" t="s">
        <v>1163</v>
      </c>
      <c r="D173" s="28" t="s">
        <v>1164</v>
      </c>
      <c r="E173" s="28" t="s">
        <v>541</v>
      </c>
      <c r="F173" s="87">
        <v>328945</v>
      </c>
      <c r="G173" s="29">
        <v>734.71</v>
      </c>
      <c r="H173" s="29" t="s">
        <v>816</v>
      </c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>
        <v>44813</v>
      </c>
      <c r="B174" s="29" t="s">
        <v>805</v>
      </c>
      <c r="C174" s="28" t="s">
        <v>1163</v>
      </c>
      <c r="D174" s="28" t="s">
        <v>869</v>
      </c>
      <c r="E174" s="28" t="s">
        <v>541</v>
      </c>
      <c r="F174" s="87">
        <v>569430</v>
      </c>
      <c r="G174" s="29">
        <v>726.43</v>
      </c>
      <c r="H174" s="29" t="s">
        <v>816</v>
      </c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>
        <v>44813</v>
      </c>
      <c r="B175" s="29" t="s">
        <v>805</v>
      </c>
      <c r="C175" s="28" t="s">
        <v>1163</v>
      </c>
      <c r="D175" s="28" t="s">
        <v>1165</v>
      </c>
      <c r="E175" s="28" t="s">
        <v>541</v>
      </c>
      <c r="F175" s="87">
        <v>533617</v>
      </c>
      <c r="G175" s="29">
        <v>740.04</v>
      </c>
      <c r="H175" s="29" t="s">
        <v>816</v>
      </c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>
        <v>44813</v>
      </c>
      <c r="B176" s="29" t="s">
        <v>907</v>
      </c>
      <c r="C176" s="28" t="s">
        <v>908</v>
      </c>
      <c r="D176" s="28" t="s">
        <v>869</v>
      </c>
      <c r="E176" s="28" t="s">
        <v>541</v>
      </c>
      <c r="F176" s="87">
        <v>117286</v>
      </c>
      <c r="G176" s="29">
        <v>1199.4000000000001</v>
      </c>
      <c r="H176" s="29" t="s">
        <v>816</v>
      </c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>
        <v>44813</v>
      </c>
      <c r="B177" s="29" t="s">
        <v>1010</v>
      </c>
      <c r="C177" s="28" t="s">
        <v>1034</v>
      </c>
      <c r="D177" s="28" t="s">
        <v>1011</v>
      </c>
      <c r="E177" s="28" t="s">
        <v>541</v>
      </c>
      <c r="F177" s="87">
        <v>300000</v>
      </c>
      <c r="G177" s="29">
        <v>10.91</v>
      </c>
      <c r="H177" s="29" t="s">
        <v>816</v>
      </c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>
        <v>44813</v>
      </c>
      <c r="B178" s="29" t="s">
        <v>1166</v>
      </c>
      <c r="C178" s="28" t="s">
        <v>1167</v>
      </c>
      <c r="D178" s="28" t="s">
        <v>1168</v>
      </c>
      <c r="E178" s="28" t="s">
        <v>541</v>
      </c>
      <c r="F178" s="87">
        <v>63011</v>
      </c>
      <c r="G178" s="29">
        <v>59.02</v>
      </c>
      <c r="H178" s="29" t="s">
        <v>816</v>
      </c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>
        <v>44813</v>
      </c>
      <c r="B179" s="29" t="s">
        <v>1166</v>
      </c>
      <c r="C179" s="28" t="s">
        <v>1167</v>
      </c>
      <c r="D179" s="28" t="s">
        <v>1029</v>
      </c>
      <c r="E179" s="28" t="s">
        <v>541</v>
      </c>
      <c r="F179" s="87">
        <v>65211</v>
      </c>
      <c r="G179" s="29">
        <v>58.54</v>
      </c>
      <c r="H179" s="29" t="s">
        <v>816</v>
      </c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>
        <v>44813</v>
      </c>
      <c r="B180" s="29" t="s">
        <v>1166</v>
      </c>
      <c r="C180" s="28" t="s">
        <v>1167</v>
      </c>
      <c r="D180" s="28" t="s">
        <v>1165</v>
      </c>
      <c r="E180" s="28" t="s">
        <v>541</v>
      </c>
      <c r="F180" s="87">
        <v>167817</v>
      </c>
      <c r="G180" s="29">
        <v>57.99</v>
      </c>
      <c r="H180" s="29" t="s">
        <v>816</v>
      </c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>
        <v>44813</v>
      </c>
      <c r="B181" s="29" t="s">
        <v>1017</v>
      </c>
      <c r="C181" s="28" t="s">
        <v>1035</v>
      </c>
      <c r="D181" s="28" t="s">
        <v>966</v>
      </c>
      <c r="E181" s="28" t="s">
        <v>541</v>
      </c>
      <c r="F181" s="87">
        <v>168779</v>
      </c>
      <c r="G181" s="29">
        <v>117</v>
      </c>
      <c r="H181" s="29" t="s">
        <v>816</v>
      </c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>
        <v>44813</v>
      </c>
      <c r="B182" s="29" t="s">
        <v>1030</v>
      </c>
      <c r="C182" s="28" t="s">
        <v>1031</v>
      </c>
      <c r="D182" s="28" t="s">
        <v>984</v>
      </c>
      <c r="E182" s="28" t="s">
        <v>541</v>
      </c>
      <c r="F182" s="87">
        <v>1521136</v>
      </c>
      <c r="G182" s="29">
        <v>1.47</v>
      </c>
      <c r="H182" s="29" t="s">
        <v>816</v>
      </c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461"/>
  <sheetViews>
    <sheetView zoomScale="85" zoomScaleNormal="85" workbookViewId="0">
      <selection activeCell="D24" sqref="D2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83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2" t="s">
        <v>906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44816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4" t="s">
        <v>542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5" t="s">
        <v>16</v>
      </c>
      <c r="B9" s="96" t="s">
        <v>532</v>
      </c>
      <c r="C9" s="96"/>
      <c r="D9" s="97" t="s">
        <v>543</v>
      </c>
      <c r="E9" s="96" t="s">
        <v>544</v>
      </c>
      <c r="F9" s="96" t="s">
        <v>545</v>
      </c>
      <c r="G9" s="96" t="s">
        <v>546</v>
      </c>
      <c r="H9" s="96" t="s">
        <v>547</v>
      </c>
      <c r="I9" s="96" t="s">
        <v>548</v>
      </c>
      <c r="J9" s="95" t="s">
        <v>549</v>
      </c>
      <c r="K9" s="96" t="s">
        <v>550</v>
      </c>
      <c r="L9" s="98" t="s">
        <v>551</v>
      </c>
      <c r="M9" s="98" t="s">
        <v>552</v>
      </c>
      <c r="N9" s="96" t="s">
        <v>553</v>
      </c>
      <c r="O9" s="97" t="s">
        <v>554</v>
      </c>
      <c r="P9" s="96" t="s">
        <v>784</v>
      </c>
      <c r="Q9" s="1"/>
      <c r="R9" s="6"/>
      <c r="S9" s="1"/>
      <c r="T9" s="1"/>
      <c r="U9" s="1"/>
      <c r="V9" s="1"/>
      <c r="W9" s="1"/>
      <c r="X9" s="1"/>
    </row>
    <row r="10" spans="1:56" s="258" customFormat="1" ht="13.9" customHeight="1">
      <c r="A10" s="340">
        <v>1</v>
      </c>
      <c r="B10" s="341">
        <v>44785</v>
      </c>
      <c r="C10" s="342"/>
      <c r="D10" s="343" t="s">
        <v>69</v>
      </c>
      <c r="E10" s="344" t="s">
        <v>557</v>
      </c>
      <c r="F10" s="340">
        <v>1905</v>
      </c>
      <c r="G10" s="340">
        <v>1750</v>
      </c>
      <c r="H10" s="340">
        <v>1982.5</v>
      </c>
      <c r="I10" s="345" t="s">
        <v>867</v>
      </c>
      <c r="J10" s="346" t="s">
        <v>868</v>
      </c>
      <c r="K10" s="346">
        <f t="shared" ref="K10:K11" si="0">H10-F10</f>
        <v>77.5</v>
      </c>
      <c r="L10" s="347">
        <f t="shared" ref="L10:L11" si="1">(F10*-0.7)/100</f>
        <v>-13.335000000000001</v>
      </c>
      <c r="M10" s="348">
        <f t="shared" ref="M10:M11" si="2">(K10+L10)/F10</f>
        <v>3.3682414698162723E-2</v>
      </c>
      <c r="N10" s="349" t="s">
        <v>555</v>
      </c>
      <c r="O10" s="350">
        <v>44789</v>
      </c>
      <c r="P10" s="349"/>
      <c r="Q10" s="219"/>
      <c r="R10" s="219" t="s">
        <v>556</v>
      </c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</row>
    <row r="11" spans="1:56" s="258" customFormat="1" ht="13.9" customHeight="1">
      <c r="A11" s="340">
        <v>2</v>
      </c>
      <c r="B11" s="341">
        <v>44792</v>
      </c>
      <c r="C11" s="342"/>
      <c r="D11" s="343" t="s">
        <v>259</v>
      </c>
      <c r="E11" s="344" t="s">
        <v>557</v>
      </c>
      <c r="F11" s="340">
        <v>246.5</v>
      </c>
      <c r="G11" s="340">
        <v>229</v>
      </c>
      <c r="H11" s="340">
        <v>260</v>
      </c>
      <c r="I11" s="345" t="s">
        <v>870</v>
      </c>
      <c r="J11" s="346" t="s">
        <v>1037</v>
      </c>
      <c r="K11" s="346">
        <f t="shared" si="0"/>
        <v>13.5</v>
      </c>
      <c r="L11" s="347">
        <f t="shared" si="1"/>
        <v>-1.7254999999999998</v>
      </c>
      <c r="M11" s="348">
        <f t="shared" si="2"/>
        <v>4.7766734279918864E-2</v>
      </c>
      <c r="N11" s="349" t="s">
        <v>555</v>
      </c>
      <c r="O11" s="350">
        <v>44813</v>
      </c>
      <c r="P11" s="349"/>
      <c r="Q11" s="219"/>
      <c r="R11" s="219" t="s">
        <v>556</v>
      </c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</row>
    <row r="12" spans="1:56" s="258" customFormat="1" ht="13.9" customHeight="1">
      <c r="A12" s="365">
        <v>3</v>
      </c>
      <c r="B12" s="366">
        <v>44795</v>
      </c>
      <c r="C12" s="367"/>
      <c r="D12" s="368" t="s">
        <v>519</v>
      </c>
      <c r="E12" s="369" t="s">
        <v>557</v>
      </c>
      <c r="F12" s="365">
        <v>327.5</v>
      </c>
      <c r="G12" s="365">
        <v>298</v>
      </c>
      <c r="H12" s="365">
        <v>344.5</v>
      </c>
      <c r="I12" s="370" t="s">
        <v>871</v>
      </c>
      <c r="J12" s="361" t="s">
        <v>882</v>
      </c>
      <c r="K12" s="361">
        <f t="shared" ref="K12" si="3">H12-F12</f>
        <v>17</v>
      </c>
      <c r="L12" s="362">
        <f t="shared" ref="L12" si="4">(F12*-0.7)/100</f>
        <v>-2.2924999999999995</v>
      </c>
      <c r="M12" s="363">
        <f t="shared" ref="M12" si="5">(K12+L12)/F12</f>
        <v>4.4908396946564885E-2</v>
      </c>
      <c r="N12" s="361" t="s">
        <v>555</v>
      </c>
      <c r="O12" s="364">
        <v>44798</v>
      </c>
      <c r="P12" s="361"/>
      <c r="Q12" s="219"/>
      <c r="R12" s="219" t="s">
        <v>556</v>
      </c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</row>
    <row r="13" spans="1:56" s="258" customFormat="1" ht="13.9" customHeight="1">
      <c r="A13" s="336">
        <v>4</v>
      </c>
      <c r="B13" s="337">
        <v>44795</v>
      </c>
      <c r="C13" s="318"/>
      <c r="D13" s="319" t="s">
        <v>872</v>
      </c>
      <c r="E13" s="320" t="s">
        <v>557</v>
      </c>
      <c r="F13" s="336" t="s">
        <v>873</v>
      </c>
      <c r="G13" s="336">
        <v>2480</v>
      </c>
      <c r="H13" s="336"/>
      <c r="I13" s="321" t="s">
        <v>874</v>
      </c>
      <c r="J13" s="359" t="s">
        <v>558</v>
      </c>
      <c r="K13" s="359"/>
      <c r="L13" s="312"/>
      <c r="M13" s="313"/>
      <c r="N13" s="359"/>
      <c r="O13" s="314"/>
      <c r="P13" s="359"/>
      <c r="Q13" s="219"/>
      <c r="R13" s="219" t="s">
        <v>556</v>
      </c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</row>
    <row r="14" spans="1:56" s="258" customFormat="1" ht="13.9" customHeight="1">
      <c r="A14" s="300">
        <v>5</v>
      </c>
      <c r="B14" s="299">
        <v>44796</v>
      </c>
      <c r="C14" s="400"/>
      <c r="D14" s="401" t="s">
        <v>129</v>
      </c>
      <c r="E14" s="402" t="s">
        <v>557</v>
      </c>
      <c r="F14" s="300">
        <v>405</v>
      </c>
      <c r="G14" s="300">
        <v>375</v>
      </c>
      <c r="H14" s="300">
        <v>428.5</v>
      </c>
      <c r="I14" s="403" t="s">
        <v>876</v>
      </c>
      <c r="J14" s="303" t="s">
        <v>926</v>
      </c>
      <c r="K14" s="303">
        <f t="shared" ref="K14" si="6">H14-F14</f>
        <v>23.5</v>
      </c>
      <c r="L14" s="387">
        <f t="shared" ref="L14" si="7">(F14*-0.7)/100</f>
        <v>-2.835</v>
      </c>
      <c r="M14" s="388">
        <f t="shared" ref="M14" si="8">(K14+L14)/F14</f>
        <v>5.102469135802469E-2</v>
      </c>
      <c r="N14" s="303" t="s">
        <v>555</v>
      </c>
      <c r="O14" s="389">
        <v>44806</v>
      </c>
      <c r="P14" s="303"/>
      <c r="Q14" s="219"/>
      <c r="R14" s="219" t="s">
        <v>556</v>
      </c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</row>
    <row r="15" spans="1:56" s="258" customFormat="1" ht="13.9" customHeight="1">
      <c r="A15" s="336">
        <v>6</v>
      </c>
      <c r="B15" s="337">
        <v>44799</v>
      </c>
      <c r="C15" s="318"/>
      <c r="D15" s="319" t="s">
        <v>340</v>
      </c>
      <c r="E15" s="320" t="s">
        <v>557</v>
      </c>
      <c r="F15" s="336" t="s">
        <v>910</v>
      </c>
      <c r="G15" s="336">
        <v>199</v>
      </c>
      <c r="H15" s="336"/>
      <c r="I15" s="321" t="s">
        <v>911</v>
      </c>
      <c r="J15" s="359" t="s">
        <v>558</v>
      </c>
      <c r="K15" s="359"/>
      <c r="L15" s="312"/>
      <c r="M15" s="313"/>
      <c r="N15" s="359"/>
      <c r="O15" s="314"/>
      <c r="P15" s="359"/>
      <c r="Q15" s="219"/>
      <c r="R15" s="219" t="s">
        <v>827</v>
      </c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</row>
    <row r="16" spans="1:56" s="258" customFormat="1" ht="13.9" customHeight="1">
      <c r="A16" s="322">
        <v>7</v>
      </c>
      <c r="B16" s="395">
        <v>44802</v>
      </c>
      <c r="C16" s="396"/>
      <c r="D16" s="397" t="s">
        <v>356</v>
      </c>
      <c r="E16" s="398" t="s">
        <v>557</v>
      </c>
      <c r="F16" s="322">
        <v>1650</v>
      </c>
      <c r="G16" s="322">
        <v>1540</v>
      </c>
      <c r="H16" s="322">
        <v>1775</v>
      </c>
      <c r="I16" s="399" t="s">
        <v>884</v>
      </c>
      <c r="J16" s="303" t="s">
        <v>930</v>
      </c>
      <c r="K16" s="303">
        <f t="shared" ref="K16" si="9">H16-F16</f>
        <v>125</v>
      </c>
      <c r="L16" s="387">
        <f t="shared" ref="L16" si="10">(F16*-0.7)/100</f>
        <v>-11.55</v>
      </c>
      <c r="M16" s="388">
        <f t="shared" ref="M16" si="11">(K16+L16)/F16</f>
        <v>6.8757575757575753E-2</v>
      </c>
      <c r="N16" s="303" t="s">
        <v>555</v>
      </c>
      <c r="O16" s="389">
        <v>44806</v>
      </c>
      <c r="P16" s="303"/>
      <c r="Q16" s="219"/>
      <c r="R16" s="219" t="s">
        <v>827</v>
      </c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</row>
    <row r="17" spans="1:56" s="258" customFormat="1" ht="13.9" customHeight="1">
      <c r="A17" s="404">
        <v>8</v>
      </c>
      <c r="B17" s="405">
        <v>44802</v>
      </c>
      <c r="C17" s="406"/>
      <c r="D17" s="407" t="s">
        <v>394</v>
      </c>
      <c r="E17" s="408" t="s">
        <v>557</v>
      </c>
      <c r="F17" s="404">
        <v>157</v>
      </c>
      <c r="G17" s="404">
        <v>149.5</v>
      </c>
      <c r="H17" s="404">
        <v>158.5</v>
      </c>
      <c r="I17" s="409" t="s">
        <v>885</v>
      </c>
      <c r="J17" s="410" t="s">
        <v>931</v>
      </c>
      <c r="K17" s="410">
        <f t="shared" ref="K17" si="12">H17-F17</f>
        <v>1.5</v>
      </c>
      <c r="L17" s="411">
        <f t="shared" ref="L17" si="13">(F17*-0.7)/100</f>
        <v>-1.099</v>
      </c>
      <c r="M17" s="412">
        <f t="shared" ref="M17" si="14">(K17+L17)/F17</f>
        <v>2.5541401273885354E-3</v>
      </c>
      <c r="N17" s="410" t="s">
        <v>676</v>
      </c>
      <c r="O17" s="413">
        <v>44809</v>
      </c>
      <c r="P17" s="410"/>
      <c r="Q17" s="219"/>
      <c r="R17" s="219" t="s">
        <v>556</v>
      </c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</row>
    <row r="18" spans="1:56" s="258" customFormat="1" ht="13.9" customHeight="1">
      <c r="A18" s="365">
        <v>9</v>
      </c>
      <c r="B18" s="366">
        <v>44809</v>
      </c>
      <c r="C18" s="367"/>
      <c r="D18" s="368" t="s">
        <v>50</v>
      </c>
      <c r="E18" s="369" t="s">
        <v>557</v>
      </c>
      <c r="F18" s="365">
        <v>514</v>
      </c>
      <c r="G18" s="365">
        <v>480</v>
      </c>
      <c r="H18" s="365">
        <v>536</v>
      </c>
      <c r="I18" s="370" t="s">
        <v>936</v>
      </c>
      <c r="J18" s="361" t="s">
        <v>952</v>
      </c>
      <c r="K18" s="361">
        <f t="shared" ref="K18" si="15">H18-F18</f>
        <v>22</v>
      </c>
      <c r="L18" s="362">
        <f>(F18*-0.07)/100</f>
        <v>-0.35980000000000006</v>
      </c>
      <c r="M18" s="363">
        <f t="shared" ref="M18" si="16">(K18+L18)/F18</f>
        <v>4.2101556420233464E-2</v>
      </c>
      <c r="N18" s="361" t="s">
        <v>555</v>
      </c>
      <c r="O18" s="364">
        <v>44809</v>
      </c>
      <c r="P18" s="361"/>
      <c r="Q18" s="219"/>
      <c r="R18" s="219" t="s">
        <v>827</v>
      </c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</row>
    <row r="19" spans="1:56" s="258" customFormat="1" ht="13.9" customHeight="1">
      <c r="A19" s="336">
        <v>10</v>
      </c>
      <c r="B19" s="337">
        <v>44810</v>
      </c>
      <c r="C19" s="318"/>
      <c r="D19" s="319" t="s">
        <v>88</v>
      </c>
      <c r="E19" s="320" t="s">
        <v>557</v>
      </c>
      <c r="F19" s="336" t="s">
        <v>959</v>
      </c>
      <c r="G19" s="336">
        <v>1535</v>
      </c>
      <c r="H19" s="336"/>
      <c r="I19" s="321" t="s">
        <v>960</v>
      </c>
      <c r="J19" s="359" t="s">
        <v>558</v>
      </c>
      <c r="K19" s="359"/>
      <c r="L19" s="312"/>
      <c r="M19" s="313"/>
      <c r="N19" s="359"/>
      <c r="O19" s="314"/>
      <c r="P19" s="359"/>
      <c r="Q19" s="219"/>
      <c r="R19" s="219" t="s">
        <v>556</v>
      </c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</row>
    <row r="20" spans="1:56" s="258" customFormat="1" ht="13.9" customHeight="1">
      <c r="A20" s="322">
        <v>11</v>
      </c>
      <c r="B20" s="299">
        <v>44811</v>
      </c>
      <c r="C20" s="396"/>
      <c r="D20" s="397" t="s">
        <v>146</v>
      </c>
      <c r="E20" s="398" t="s">
        <v>557</v>
      </c>
      <c r="F20" s="322">
        <v>4415</v>
      </c>
      <c r="G20" s="322">
        <v>4140</v>
      </c>
      <c r="H20" s="322">
        <v>4677.5</v>
      </c>
      <c r="I20" s="399" t="s">
        <v>978</v>
      </c>
      <c r="J20" s="303" t="s">
        <v>1036</v>
      </c>
      <c r="K20" s="303">
        <f t="shared" ref="K20" si="17">H20-F20</f>
        <v>262.5</v>
      </c>
      <c r="L20" s="387">
        <f t="shared" ref="L20" si="18">(F20*-0.7)/100</f>
        <v>-30.905000000000001</v>
      </c>
      <c r="M20" s="388">
        <f t="shared" ref="M20" si="19">(K20+L20)/F20</f>
        <v>5.2456398640996604E-2</v>
      </c>
      <c r="N20" s="303" t="s">
        <v>555</v>
      </c>
      <c r="O20" s="389">
        <v>44813</v>
      </c>
      <c r="P20" s="303"/>
      <c r="Q20" s="219"/>
      <c r="R20" s="219" t="s">
        <v>556</v>
      </c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</row>
    <row r="21" spans="1:56" s="258" customFormat="1" ht="13.9" customHeight="1">
      <c r="A21" s="306">
        <v>12</v>
      </c>
      <c r="B21" s="372">
        <v>44812</v>
      </c>
      <c r="C21" s="318"/>
      <c r="D21" s="319" t="s">
        <v>347</v>
      </c>
      <c r="E21" s="320" t="s">
        <v>557</v>
      </c>
      <c r="F21" s="336" t="s">
        <v>993</v>
      </c>
      <c r="G21" s="336">
        <v>65</v>
      </c>
      <c r="H21" s="336"/>
      <c r="I21" s="321" t="s">
        <v>994</v>
      </c>
      <c r="J21" s="359" t="s">
        <v>558</v>
      </c>
      <c r="K21" s="359"/>
      <c r="L21" s="312"/>
      <c r="M21" s="313"/>
      <c r="N21" s="359"/>
      <c r="O21" s="314"/>
      <c r="P21" s="359"/>
      <c r="Q21" s="219"/>
      <c r="R21" s="219" t="s">
        <v>556</v>
      </c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</row>
    <row r="22" spans="1:56" ht="13.9" customHeight="1">
      <c r="A22" s="310"/>
      <c r="B22" s="307"/>
      <c r="C22" s="318"/>
      <c r="D22" s="319"/>
      <c r="E22" s="320"/>
      <c r="F22" s="310"/>
      <c r="G22" s="310"/>
      <c r="H22" s="310"/>
      <c r="I22" s="321"/>
      <c r="J22" s="311"/>
      <c r="K22" s="311"/>
      <c r="L22" s="312"/>
      <c r="M22" s="313"/>
      <c r="N22" s="311"/>
      <c r="O22" s="314"/>
      <c r="P22" s="312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</row>
    <row r="23" spans="1:56" ht="14.25" customHeight="1">
      <c r="A23" s="99"/>
      <c r="B23" s="100"/>
      <c r="C23" s="101"/>
      <c r="D23" s="102"/>
      <c r="E23" s="103"/>
      <c r="F23" s="103"/>
      <c r="H23" s="103"/>
      <c r="I23" s="104"/>
      <c r="J23" s="105"/>
      <c r="K23" s="105"/>
      <c r="L23" s="106"/>
      <c r="M23" s="107"/>
      <c r="N23" s="108"/>
      <c r="O23" s="109"/>
      <c r="P23" s="110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</row>
    <row r="24" spans="1:56" ht="14.25" customHeight="1">
      <c r="A24" s="99"/>
      <c r="B24" s="100"/>
      <c r="C24" s="101"/>
      <c r="D24" s="102"/>
      <c r="E24" s="103"/>
      <c r="F24" s="103"/>
      <c r="G24" s="99"/>
      <c r="H24" s="103"/>
      <c r="I24" s="104"/>
      <c r="J24" s="105"/>
      <c r="K24" s="105"/>
      <c r="L24" s="106"/>
      <c r="M24" s="107"/>
      <c r="N24" s="108"/>
      <c r="O24" s="109"/>
      <c r="P24" s="110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11" t="s">
        <v>559</v>
      </c>
      <c r="B25" s="112"/>
      <c r="C25" s="113"/>
      <c r="D25" s="114"/>
      <c r="E25" s="115"/>
      <c r="F25" s="115"/>
      <c r="G25" s="115"/>
      <c r="H25" s="115"/>
      <c r="I25" s="115"/>
      <c r="J25" s="116"/>
      <c r="K25" s="115"/>
      <c r="L25" s="117"/>
      <c r="M25" s="56"/>
      <c r="N25" s="116"/>
      <c r="O25" s="113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18" t="s">
        <v>560</v>
      </c>
      <c r="B26" s="111"/>
      <c r="C26" s="111"/>
      <c r="D26" s="111"/>
      <c r="E26" s="41"/>
      <c r="F26" s="119" t="s">
        <v>561</v>
      </c>
      <c r="G26" s="6"/>
      <c r="H26" s="6"/>
      <c r="I26" s="6"/>
      <c r="J26" s="120"/>
      <c r="K26" s="121"/>
      <c r="L26" s="121"/>
      <c r="M26" s="122"/>
      <c r="N26" s="1"/>
      <c r="O26" s="123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11" t="s">
        <v>562</v>
      </c>
      <c r="B27" s="111"/>
      <c r="C27" s="111"/>
      <c r="D27" s="111" t="s">
        <v>815</v>
      </c>
      <c r="E27" s="6"/>
      <c r="F27" s="119" t="s">
        <v>563</v>
      </c>
      <c r="G27" s="6"/>
      <c r="H27" s="6"/>
      <c r="I27" s="6"/>
      <c r="J27" s="120"/>
      <c r="K27" s="121"/>
      <c r="L27" s="121"/>
      <c r="M27" s="122"/>
      <c r="N27" s="1"/>
      <c r="O27" s="123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11"/>
      <c r="B28" s="111"/>
      <c r="C28" s="111"/>
      <c r="D28" s="111"/>
      <c r="E28" s="6"/>
      <c r="F28" s="6"/>
      <c r="G28" s="6"/>
      <c r="H28" s="6"/>
      <c r="I28" s="6"/>
      <c r="J28" s="124"/>
      <c r="K28" s="121"/>
      <c r="L28" s="121"/>
      <c r="M28" s="6"/>
      <c r="N28" s="125"/>
      <c r="O28" s="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.75" customHeight="1">
      <c r="A29" s="1"/>
      <c r="B29" s="126" t="s">
        <v>564</v>
      </c>
      <c r="C29" s="126"/>
      <c r="D29" s="126"/>
      <c r="E29" s="126"/>
      <c r="F29" s="127"/>
      <c r="G29" s="6"/>
      <c r="H29" s="6"/>
      <c r="I29" s="128"/>
      <c r="J29" s="129"/>
      <c r="K29" s="130"/>
      <c r="L29" s="129"/>
      <c r="M29" s="6"/>
      <c r="N29" s="1"/>
      <c r="O29" s="1"/>
      <c r="P29" s="1"/>
      <c r="R29" s="56"/>
      <c r="S29" s="1"/>
      <c r="T29" s="1"/>
      <c r="U29" s="1"/>
      <c r="V29" s="1"/>
      <c r="W29" s="1"/>
      <c r="X29" s="1"/>
      <c r="Y29" s="1"/>
      <c r="Z29" s="1"/>
    </row>
    <row r="30" spans="1:56" ht="38.25" customHeight="1">
      <c r="A30" s="95" t="s">
        <v>16</v>
      </c>
      <c r="B30" s="96" t="s">
        <v>532</v>
      </c>
      <c r="C30" s="98"/>
      <c r="D30" s="97" t="s">
        <v>543</v>
      </c>
      <c r="E30" s="96" t="s">
        <v>544</v>
      </c>
      <c r="F30" s="96" t="s">
        <v>545</v>
      </c>
      <c r="G30" s="96" t="s">
        <v>565</v>
      </c>
      <c r="H30" s="96" t="s">
        <v>547</v>
      </c>
      <c r="I30" s="96" t="s">
        <v>548</v>
      </c>
      <c r="J30" s="96" t="s">
        <v>549</v>
      </c>
      <c r="K30" s="96" t="s">
        <v>566</v>
      </c>
      <c r="L30" s="132" t="s">
        <v>551</v>
      </c>
      <c r="M30" s="98" t="s">
        <v>552</v>
      </c>
      <c r="N30" s="95" t="s">
        <v>553</v>
      </c>
      <c r="O30" s="260" t="s">
        <v>554</v>
      </c>
      <c r="P30" s="41"/>
      <c r="Q30" s="1"/>
      <c r="R30" s="257"/>
      <c r="S30" s="257"/>
      <c r="T30" s="257"/>
      <c r="U30" s="251"/>
      <c r="V30" s="251"/>
      <c r="W30" s="251"/>
      <c r="X30" s="251"/>
      <c r="Y30" s="25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s="324" customFormat="1" ht="15" customHeight="1">
      <c r="A31" s="384">
        <v>1</v>
      </c>
      <c r="B31" s="299">
        <v>44796</v>
      </c>
      <c r="C31" s="385"/>
      <c r="D31" s="386" t="s">
        <v>131</v>
      </c>
      <c r="E31" s="300" t="s">
        <v>557</v>
      </c>
      <c r="F31" s="300">
        <v>2005</v>
      </c>
      <c r="G31" s="300">
        <v>1940</v>
      </c>
      <c r="H31" s="300">
        <v>2060</v>
      </c>
      <c r="I31" s="300" t="s">
        <v>875</v>
      </c>
      <c r="J31" s="303" t="s">
        <v>693</v>
      </c>
      <c r="K31" s="303">
        <f t="shared" ref="K31" si="20">H31-F31</f>
        <v>55</v>
      </c>
      <c r="L31" s="387">
        <f t="shared" ref="L31" si="21">(F31*-0.7)/100</f>
        <v>-14.035</v>
      </c>
      <c r="M31" s="388">
        <f t="shared" ref="M31" si="22">(K31+L31)/F31</f>
        <v>2.0431421446384043E-2</v>
      </c>
      <c r="N31" s="303" t="s">
        <v>555</v>
      </c>
      <c r="O31" s="389">
        <v>44806</v>
      </c>
      <c r="P31" s="41"/>
      <c r="Q31" s="258"/>
      <c r="R31" s="259" t="s">
        <v>556</v>
      </c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315"/>
      <c r="AJ31" s="316"/>
      <c r="AK31" s="323"/>
      <c r="AL31" s="323"/>
    </row>
    <row r="32" spans="1:56" s="324" customFormat="1" ht="13.5" customHeight="1">
      <c r="A32" s="384">
        <v>2</v>
      </c>
      <c r="B32" s="390">
        <v>44799</v>
      </c>
      <c r="C32" s="385"/>
      <c r="D32" s="386" t="s">
        <v>154</v>
      </c>
      <c r="E32" s="300" t="s">
        <v>557</v>
      </c>
      <c r="F32" s="300">
        <v>810</v>
      </c>
      <c r="G32" s="300">
        <v>787</v>
      </c>
      <c r="H32" s="300">
        <v>829</v>
      </c>
      <c r="I32" s="300" t="s">
        <v>883</v>
      </c>
      <c r="J32" s="303" t="s">
        <v>912</v>
      </c>
      <c r="K32" s="303">
        <f t="shared" ref="K32" si="23">H32-F32</f>
        <v>19</v>
      </c>
      <c r="L32" s="387">
        <f t="shared" ref="L32" si="24">(F32*-0.7)/100</f>
        <v>-5.67</v>
      </c>
      <c r="M32" s="388">
        <f t="shared" ref="M32" si="25">(K32+L32)/F32</f>
        <v>1.6456790123456789E-2</v>
      </c>
      <c r="N32" s="303" t="s">
        <v>555</v>
      </c>
      <c r="O32" s="389">
        <v>44806</v>
      </c>
      <c r="P32" s="41"/>
      <c r="Q32" s="258"/>
      <c r="R32" s="259" t="s">
        <v>556</v>
      </c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315"/>
      <c r="AJ32" s="316"/>
      <c r="AK32" s="323"/>
      <c r="AL32" s="323"/>
    </row>
    <row r="33" spans="1:38" s="324" customFormat="1" ht="13.5" customHeight="1">
      <c r="A33" s="381">
        <v>3</v>
      </c>
      <c r="B33" s="333">
        <v>44803</v>
      </c>
      <c r="C33" s="382"/>
      <c r="D33" s="383" t="s">
        <v>87</v>
      </c>
      <c r="E33" s="223" t="s">
        <v>557</v>
      </c>
      <c r="F33" s="223" t="s">
        <v>888</v>
      </c>
      <c r="G33" s="223">
        <v>3430</v>
      </c>
      <c r="H33" s="223"/>
      <c r="I33" s="223" t="s">
        <v>889</v>
      </c>
      <c r="J33" s="254" t="s">
        <v>558</v>
      </c>
      <c r="K33" s="254"/>
      <c r="L33" s="255"/>
      <c r="M33" s="256"/>
      <c r="N33" s="254"/>
      <c r="O33" s="221"/>
      <c r="P33" s="41"/>
      <c r="Q33" s="258"/>
      <c r="R33" s="259" t="s">
        <v>556</v>
      </c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315"/>
      <c r="AJ33" s="316"/>
      <c r="AK33" s="323"/>
      <c r="AL33" s="323"/>
    </row>
    <row r="34" spans="1:38" s="324" customFormat="1" ht="13.5" customHeight="1">
      <c r="A34" s="306">
        <v>4</v>
      </c>
      <c r="B34" s="221">
        <v>44805</v>
      </c>
      <c r="C34" s="308"/>
      <c r="D34" s="309" t="s">
        <v>825</v>
      </c>
      <c r="E34" s="336" t="s">
        <v>557</v>
      </c>
      <c r="F34" s="336" t="s">
        <v>899</v>
      </c>
      <c r="G34" s="336">
        <v>367</v>
      </c>
      <c r="H34" s="336"/>
      <c r="I34" s="336" t="s">
        <v>900</v>
      </c>
      <c r="J34" s="254" t="s">
        <v>558</v>
      </c>
      <c r="K34" s="254"/>
      <c r="L34" s="255"/>
      <c r="M34" s="256"/>
      <c r="N34" s="254"/>
      <c r="O34" s="221"/>
      <c r="P34" s="41"/>
      <c r="Q34" s="258"/>
      <c r="R34" s="259" t="s">
        <v>827</v>
      </c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315"/>
      <c r="AJ34" s="316"/>
      <c r="AK34" s="323"/>
      <c r="AL34" s="323"/>
    </row>
    <row r="35" spans="1:38" s="324" customFormat="1" ht="13.5" customHeight="1">
      <c r="A35" s="415">
        <v>5</v>
      </c>
      <c r="B35" s="416">
        <v>44809</v>
      </c>
      <c r="C35" s="417"/>
      <c r="D35" s="418" t="s">
        <v>464</v>
      </c>
      <c r="E35" s="322" t="s">
        <v>557</v>
      </c>
      <c r="F35" s="322">
        <v>150</v>
      </c>
      <c r="G35" s="322">
        <v>145</v>
      </c>
      <c r="H35" s="322">
        <v>154.5</v>
      </c>
      <c r="I35" s="322" t="s">
        <v>941</v>
      </c>
      <c r="J35" s="303" t="s">
        <v>964</v>
      </c>
      <c r="K35" s="303">
        <f t="shared" ref="K35" si="26">H35-F35</f>
        <v>4.5</v>
      </c>
      <c r="L35" s="387">
        <f t="shared" ref="L35" si="27">(F35*-0.7)/100</f>
        <v>-1.05</v>
      </c>
      <c r="M35" s="388">
        <f t="shared" ref="M35" si="28">(K35+L35)/F35</f>
        <v>2.3E-2</v>
      </c>
      <c r="N35" s="303" t="s">
        <v>555</v>
      </c>
      <c r="O35" s="389">
        <v>44810</v>
      </c>
      <c r="P35" s="41"/>
      <c r="Q35" s="258"/>
      <c r="R35" s="259" t="s">
        <v>556</v>
      </c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315"/>
      <c r="AJ35" s="316"/>
      <c r="AK35" s="323"/>
      <c r="AL35" s="323"/>
    </row>
    <row r="36" spans="1:38" s="324" customFormat="1" ht="13.5" customHeight="1">
      <c r="A36" s="415">
        <v>6</v>
      </c>
      <c r="B36" s="416">
        <v>44810</v>
      </c>
      <c r="C36" s="417"/>
      <c r="D36" s="418" t="s">
        <v>66</v>
      </c>
      <c r="E36" s="322" t="s">
        <v>557</v>
      </c>
      <c r="F36" s="322">
        <v>1970</v>
      </c>
      <c r="G36" s="322">
        <v>1915</v>
      </c>
      <c r="H36" s="322">
        <v>2003</v>
      </c>
      <c r="I36" s="322" t="s">
        <v>956</v>
      </c>
      <c r="J36" s="303" t="s">
        <v>957</v>
      </c>
      <c r="K36" s="303">
        <f t="shared" ref="K36:K37" si="29">H36-F36</f>
        <v>33</v>
      </c>
      <c r="L36" s="387">
        <f>(F36*-0.07)/100</f>
        <v>-1.379</v>
      </c>
      <c r="M36" s="388">
        <f t="shared" ref="M36:M37" si="30">(K36+L36)/F36</f>
        <v>1.6051269035532993E-2</v>
      </c>
      <c r="N36" s="303" t="s">
        <v>555</v>
      </c>
      <c r="O36" s="389">
        <v>44810</v>
      </c>
      <c r="P36" s="41"/>
      <c r="Q36" s="258"/>
      <c r="R36" s="259" t="s">
        <v>556</v>
      </c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315"/>
      <c r="AJ36" s="316"/>
      <c r="AK36" s="323"/>
      <c r="AL36" s="323"/>
    </row>
    <row r="37" spans="1:38" s="324" customFormat="1" ht="13.5" customHeight="1">
      <c r="A37" s="415">
        <v>7</v>
      </c>
      <c r="B37" s="416">
        <v>44810</v>
      </c>
      <c r="C37" s="417"/>
      <c r="D37" s="418" t="s">
        <v>198</v>
      </c>
      <c r="E37" s="322" t="s">
        <v>557</v>
      </c>
      <c r="F37" s="322">
        <v>243</v>
      </c>
      <c r="G37" s="322">
        <v>237</v>
      </c>
      <c r="H37" s="322">
        <v>251</v>
      </c>
      <c r="I37" s="322" t="s">
        <v>958</v>
      </c>
      <c r="J37" s="303" t="s">
        <v>977</v>
      </c>
      <c r="K37" s="303">
        <f t="shared" si="29"/>
        <v>8</v>
      </c>
      <c r="L37" s="387">
        <f t="shared" ref="L37" si="31">(F37*-0.7)/100</f>
        <v>-1.7009999999999998</v>
      </c>
      <c r="M37" s="388">
        <f t="shared" si="30"/>
        <v>2.5921810699588477E-2</v>
      </c>
      <c r="N37" s="303" t="s">
        <v>555</v>
      </c>
      <c r="O37" s="389">
        <v>44810</v>
      </c>
      <c r="P37" s="41"/>
      <c r="Q37" s="258"/>
      <c r="R37" s="259" t="s">
        <v>556</v>
      </c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315"/>
      <c r="AJ37" s="316"/>
      <c r="AK37" s="323"/>
      <c r="AL37" s="323"/>
    </row>
    <row r="38" spans="1:38" s="324" customFormat="1" ht="13.5" customHeight="1">
      <c r="A38" s="306">
        <v>8</v>
      </c>
      <c r="B38" s="221">
        <v>44811</v>
      </c>
      <c r="C38" s="308"/>
      <c r="D38" s="309" t="s">
        <v>66</v>
      </c>
      <c r="E38" s="336" t="s">
        <v>557</v>
      </c>
      <c r="F38" s="336" t="s">
        <v>967</v>
      </c>
      <c r="G38" s="336">
        <v>1930</v>
      </c>
      <c r="H38" s="336"/>
      <c r="I38" s="336" t="s">
        <v>968</v>
      </c>
      <c r="J38" s="254" t="s">
        <v>558</v>
      </c>
      <c r="K38" s="254"/>
      <c r="L38" s="255"/>
      <c r="M38" s="256"/>
      <c r="N38" s="254"/>
      <c r="O38" s="277"/>
      <c r="P38" s="41"/>
      <c r="Q38" s="258"/>
      <c r="R38" s="259" t="s">
        <v>556</v>
      </c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315"/>
      <c r="AJ38" s="316"/>
      <c r="AK38" s="323"/>
      <c r="AL38" s="323"/>
    </row>
    <row r="39" spans="1:38" s="324" customFormat="1" ht="13.5" customHeight="1">
      <c r="A39" s="306">
        <v>9</v>
      </c>
      <c r="B39" s="221">
        <v>44813</v>
      </c>
      <c r="C39" s="308"/>
      <c r="D39" s="309" t="s">
        <v>198</v>
      </c>
      <c r="E39" s="336" t="s">
        <v>557</v>
      </c>
      <c r="F39" s="336" t="s">
        <v>1041</v>
      </c>
      <c r="G39" s="336">
        <v>235</v>
      </c>
      <c r="H39" s="336"/>
      <c r="I39" s="336" t="s">
        <v>958</v>
      </c>
      <c r="J39" s="254" t="s">
        <v>558</v>
      </c>
      <c r="K39" s="254"/>
      <c r="L39" s="255"/>
      <c r="M39" s="256"/>
      <c r="N39" s="254"/>
      <c r="O39" s="277"/>
      <c r="P39" s="41"/>
      <c r="Q39" s="258"/>
      <c r="R39" s="25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315"/>
      <c r="AJ39" s="316"/>
      <c r="AK39" s="323"/>
      <c r="AL39" s="323"/>
    </row>
    <row r="40" spans="1:38" s="317" customFormat="1" ht="15" customHeight="1">
      <c r="A40" s="306"/>
      <c r="B40" s="307"/>
      <c r="C40" s="308"/>
      <c r="D40" s="309"/>
      <c r="E40" s="310"/>
      <c r="F40" s="310"/>
      <c r="G40" s="310"/>
      <c r="H40" s="310"/>
      <c r="I40" s="310"/>
      <c r="J40" s="254"/>
      <c r="K40" s="254"/>
      <c r="L40" s="255"/>
      <c r="M40" s="256"/>
      <c r="N40" s="254"/>
      <c r="O40" s="277"/>
      <c r="P40" s="41"/>
      <c r="Q40" s="258"/>
      <c r="R40" s="25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315"/>
      <c r="AJ40" s="316"/>
      <c r="AK40" s="316"/>
      <c r="AL40" s="316"/>
    </row>
    <row r="41" spans="1:38" ht="15" customHeight="1">
      <c r="A41" s="261"/>
      <c r="B41" s="262"/>
      <c r="C41" s="263"/>
      <c r="D41" s="264"/>
      <c r="E41" s="265"/>
      <c r="F41" s="265"/>
      <c r="G41" s="265"/>
      <c r="H41" s="265"/>
      <c r="I41" s="265"/>
      <c r="J41" s="266"/>
      <c r="K41" s="266"/>
      <c r="L41" s="267"/>
      <c r="M41" s="268"/>
      <c r="N41" s="266"/>
      <c r="O41" s="269"/>
      <c r="P41" s="242"/>
      <c r="Q41" s="258"/>
      <c r="R41" s="25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1"/>
      <c r="AI41" s="1"/>
      <c r="AJ41" s="1"/>
      <c r="AK41" s="1"/>
      <c r="AL41" s="1"/>
    </row>
    <row r="42" spans="1:38" ht="44.25" customHeight="1">
      <c r="A42" s="111" t="s">
        <v>559</v>
      </c>
      <c r="B42" s="133"/>
      <c r="C42" s="133"/>
      <c r="D42" s="1"/>
      <c r="E42" s="6"/>
      <c r="F42" s="6"/>
      <c r="G42" s="6"/>
      <c r="H42" s="6" t="s">
        <v>571</v>
      </c>
      <c r="I42" s="6"/>
      <c r="J42" s="6"/>
      <c r="K42" s="107"/>
      <c r="L42" s="135"/>
      <c r="M42" s="107"/>
      <c r="N42" s="108"/>
      <c r="O42" s="107"/>
      <c r="P42" s="1"/>
      <c r="Q42" s="1"/>
      <c r="R42" s="6"/>
      <c r="S42" s="1"/>
      <c r="T42" s="1"/>
      <c r="U42" s="1"/>
      <c r="V42" s="1"/>
      <c r="W42" s="1"/>
      <c r="X42" s="1"/>
      <c r="Y42" s="1"/>
      <c r="Z42" s="1"/>
      <c r="AA42" s="1"/>
      <c r="AB42" s="1"/>
      <c r="AC42" s="253"/>
      <c r="AD42" s="253"/>
      <c r="AE42" s="253"/>
      <c r="AF42" s="253"/>
      <c r="AG42" s="253"/>
      <c r="AH42" s="253"/>
    </row>
    <row r="43" spans="1:38" ht="12.75" customHeight="1">
      <c r="A43" s="118" t="s">
        <v>560</v>
      </c>
      <c r="B43" s="111"/>
      <c r="C43" s="111"/>
      <c r="D43" s="111"/>
      <c r="E43" s="41"/>
      <c r="F43" s="119" t="s">
        <v>561</v>
      </c>
      <c r="G43" s="56"/>
      <c r="H43" s="41"/>
      <c r="I43" s="56"/>
      <c r="J43" s="6"/>
      <c r="K43" s="136"/>
      <c r="L43" s="137"/>
      <c r="M43" s="6"/>
      <c r="N43" s="101"/>
      <c r="O43" s="138"/>
      <c r="P43" s="4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4.25" customHeight="1">
      <c r="A44" s="118"/>
      <c r="B44" s="111"/>
      <c r="C44" s="111"/>
      <c r="D44" s="111"/>
      <c r="E44" s="6"/>
      <c r="F44" s="119" t="s">
        <v>563</v>
      </c>
      <c r="G44" s="56"/>
      <c r="H44" s="41"/>
      <c r="I44" s="56"/>
      <c r="J44" s="6"/>
      <c r="K44" s="136"/>
      <c r="L44" s="137"/>
      <c r="M44" s="6"/>
      <c r="N44" s="101"/>
      <c r="O44" s="138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4.25" customHeight="1">
      <c r="A45" s="111"/>
      <c r="B45" s="111"/>
      <c r="C45" s="111"/>
      <c r="D45" s="111"/>
      <c r="E45" s="6"/>
      <c r="F45" s="6"/>
      <c r="G45" s="6"/>
      <c r="H45" s="6"/>
      <c r="I45" s="6"/>
      <c r="J45" s="124"/>
      <c r="K45" s="121"/>
      <c r="L45" s="122"/>
      <c r="M45" s="6"/>
      <c r="N45" s="125"/>
      <c r="O45" s="1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2.75" customHeight="1">
      <c r="A46" s="139" t="s">
        <v>572</v>
      </c>
      <c r="B46" s="139"/>
      <c r="C46" s="139"/>
      <c r="D46" s="139"/>
      <c r="E46" s="6"/>
      <c r="F46" s="6"/>
      <c r="G46" s="6"/>
      <c r="H46" s="6"/>
      <c r="I46" s="6"/>
      <c r="J46" s="6"/>
      <c r="K46" s="6"/>
      <c r="L46" s="6"/>
      <c r="M46" s="6"/>
      <c r="N46" s="6"/>
      <c r="O46" s="2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38.25" customHeight="1">
      <c r="A47" s="96" t="s">
        <v>16</v>
      </c>
      <c r="B47" s="96" t="s">
        <v>532</v>
      </c>
      <c r="C47" s="96"/>
      <c r="D47" s="97" t="s">
        <v>543</v>
      </c>
      <c r="E47" s="96" t="s">
        <v>544</v>
      </c>
      <c r="F47" s="96" t="s">
        <v>545</v>
      </c>
      <c r="G47" s="96" t="s">
        <v>565</v>
      </c>
      <c r="H47" s="96" t="s">
        <v>547</v>
      </c>
      <c r="I47" s="96" t="s">
        <v>548</v>
      </c>
      <c r="J47" s="95" t="s">
        <v>549</v>
      </c>
      <c r="K47" s="140" t="s">
        <v>573</v>
      </c>
      <c r="L47" s="98" t="s">
        <v>551</v>
      </c>
      <c r="M47" s="140" t="s">
        <v>574</v>
      </c>
      <c r="N47" s="96" t="s">
        <v>575</v>
      </c>
      <c r="O47" s="95" t="s">
        <v>553</v>
      </c>
      <c r="P47" s="97" t="s">
        <v>554</v>
      </c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s="220" customFormat="1" ht="12.75" customHeight="1">
      <c r="A48" s="300">
        <v>1</v>
      </c>
      <c r="B48" s="299">
        <v>44802</v>
      </c>
      <c r="C48" s="301"/>
      <c r="D48" s="301" t="s">
        <v>886</v>
      </c>
      <c r="E48" s="300" t="s">
        <v>557</v>
      </c>
      <c r="F48" s="300">
        <v>724</v>
      </c>
      <c r="G48" s="300">
        <v>710</v>
      </c>
      <c r="H48" s="302">
        <v>735.5</v>
      </c>
      <c r="I48" s="302" t="s">
        <v>879</v>
      </c>
      <c r="J48" s="303" t="s">
        <v>880</v>
      </c>
      <c r="K48" s="302">
        <f t="shared" ref="K48" si="32">H48-F48</f>
        <v>11.5</v>
      </c>
      <c r="L48" s="304">
        <f t="shared" ref="L48" si="33">(H48*N48)*0.07%</f>
        <v>489.10750000000007</v>
      </c>
      <c r="M48" s="305">
        <f t="shared" ref="M48" si="34">(K48*N48)-L48</f>
        <v>10435.8925</v>
      </c>
      <c r="N48" s="302">
        <v>950</v>
      </c>
      <c r="O48" s="303" t="s">
        <v>555</v>
      </c>
      <c r="P48" s="299">
        <v>44805</v>
      </c>
      <c r="Q48" s="222"/>
      <c r="R48" s="225" t="s">
        <v>556</v>
      </c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65"/>
      <c r="AG48" s="262"/>
      <c r="AH48" s="222"/>
      <c r="AI48" s="222"/>
      <c r="AJ48" s="265"/>
      <c r="AK48" s="265"/>
      <c r="AL48" s="265"/>
    </row>
    <row r="49" spans="1:38" s="220" customFormat="1" ht="12.75" customHeight="1">
      <c r="A49" s="322">
        <v>2</v>
      </c>
      <c r="B49" s="299">
        <v>44805</v>
      </c>
      <c r="C49" s="301"/>
      <c r="D49" s="301" t="s">
        <v>887</v>
      </c>
      <c r="E49" s="300" t="s">
        <v>557</v>
      </c>
      <c r="F49" s="300">
        <v>873.5</v>
      </c>
      <c r="G49" s="322">
        <v>864</v>
      </c>
      <c r="H49" s="302">
        <v>884</v>
      </c>
      <c r="I49" s="302" t="s">
        <v>894</v>
      </c>
      <c r="J49" s="303" t="s">
        <v>901</v>
      </c>
      <c r="K49" s="302">
        <f t="shared" ref="K49" si="35">H49-F49</f>
        <v>10.5</v>
      </c>
      <c r="L49" s="304">
        <f t="shared" ref="L49" si="36">(H49*N49)*0.07%</f>
        <v>850.85000000000014</v>
      </c>
      <c r="M49" s="305">
        <f t="shared" ref="M49" si="37">(K49*N49)-L49</f>
        <v>13586.65</v>
      </c>
      <c r="N49" s="302">
        <v>1375</v>
      </c>
      <c r="O49" s="303" t="s">
        <v>555</v>
      </c>
      <c r="P49" s="299">
        <v>44805</v>
      </c>
      <c r="Q49" s="222"/>
      <c r="R49" s="225" t="s">
        <v>556</v>
      </c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65"/>
      <c r="AG49" s="262"/>
      <c r="AH49" s="222"/>
      <c r="AI49" s="222"/>
      <c r="AJ49" s="265"/>
      <c r="AK49" s="265"/>
      <c r="AL49" s="265"/>
    </row>
    <row r="50" spans="1:38" s="220" customFormat="1" ht="12.75" customHeight="1">
      <c r="A50" s="392">
        <v>3</v>
      </c>
      <c r="B50" s="331">
        <v>44805</v>
      </c>
      <c r="C50" s="393"/>
      <c r="D50" s="393" t="s">
        <v>895</v>
      </c>
      <c r="E50" s="394" t="s">
        <v>557</v>
      </c>
      <c r="F50" s="394">
        <v>696.5</v>
      </c>
      <c r="G50" s="392">
        <v>685</v>
      </c>
      <c r="H50" s="328">
        <v>685</v>
      </c>
      <c r="I50" s="328" t="s">
        <v>896</v>
      </c>
      <c r="J50" s="327" t="s">
        <v>923</v>
      </c>
      <c r="K50" s="328">
        <f t="shared" ref="K50" si="38">H50-F50</f>
        <v>-11.5</v>
      </c>
      <c r="L50" s="329">
        <f t="shared" ref="L50" si="39">(H50*N50)*0.07%</f>
        <v>479.50000000000006</v>
      </c>
      <c r="M50" s="330">
        <f t="shared" ref="M50" si="40">(K50*N50)-L50</f>
        <v>-11979.5</v>
      </c>
      <c r="N50" s="328">
        <v>1000</v>
      </c>
      <c r="O50" s="327" t="s">
        <v>567</v>
      </c>
      <c r="P50" s="331">
        <v>44806</v>
      </c>
      <c r="Q50" s="222"/>
      <c r="R50" s="225" t="s">
        <v>827</v>
      </c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65"/>
      <c r="AG50" s="262"/>
      <c r="AH50" s="222"/>
      <c r="AI50" s="222"/>
      <c r="AJ50" s="265"/>
      <c r="AK50" s="265"/>
      <c r="AL50" s="265"/>
    </row>
    <row r="51" spans="1:38" s="220" customFormat="1" ht="12.75" customHeight="1">
      <c r="A51" s="322">
        <v>4</v>
      </c>
      <c r="B51" s="299">
        <v>44805</v>
      </c>
      <c r="C51" s="301"/>
      <c r="D51" s="301" t="s">
        <v>877</v>
      </c>
      <c r="E51" s="300" t="s">
        <v>557</v>
      </c>
      <c r="F51" s="300">
        <v>240</v>
      </c>
      <c r="G51" s="322">
        <v>234.5</v>
      </c>
      <c r="H51" s="302">
        <v>246</v>
      </c>
      <c r="I51" s="302" t="s">
        <v>878</v>
      </c>
      <c r="J51" s="303" t="s">
        <v>905</v>
      </c>
      <c r="K51" s="302">
        <f t="shared" ref="K51:K52" si="41">H51-F51</f>
        <v>6</v>
      </c>
      <c r="L51" s="304">
        <f t="shared" ref="L51:L52" si="42">(H51*N51)*0.07%</f>
        <v>430.50000000000006</v>
      </c>
      <c r="M51" s="305">
        <f t="shared" ref="M51:M52" si="43">(K51*N51)-L51</f>
        <v>14569.5</v>
      </c>
      <c r="N51" s="302">
        <v>2500</v>
      </c>
      <c r="O51" s="303" t="s">
        <v>555</v>
      </c>
      <c r="P51" s="299">
        <v>44805</v>
      </c>
      <c r="Q51" s="222"/>
      <c r="R51" s="225" t="s">
        <v>827</v>
      </c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65"/>
      <c r="AG51" s="262"/>
      <c r="AH51" s="222"/>
      <c r="AI51" s="222"/>
      <c r="AJ51" s="265"/>
      <c r="AK51" s="265"/>
      <c r="AL51" s="265"/>
    </row>
    <row r="52" spans="1:38" s="220" customFormat="1" ht="12.75" customHeight="1">
      <c r="A52" s="392">
        <v>5</v>
      </c>
      <c r="B52" s="331">
        <v>44805</v>
      </c>
      <c r="C52" s="393"/>
      <c r="D52" s="393" t="s">
        <v>897</v>
      </c>
      <c r="E52" s="394" t="s">
        <v>557</v>
      </c>
      <c r="F52" s="394">
        <v>2070</v>
      </c>
      <c r="G52" s="392">
        <v>2000</v>
      </c>
      <c r="H52" s="328">
        <v>2000</v>
      </c>
      <c r="I52" s="328" t="s">
        <v>898</v>
      </c>
      <c r="J52" s="327" t="s">
        <v>955</v>
      </c>
      <c r="K52" s="328">
        <f t="shared" si="41"/>
        <v>-70</v>
      </c>
      <c r="L52" s="329">
        <f t="shared" si="42"/>
        <v>280.00000000000006</v>
      </c>
      <c r="M52" s="330">
        <f t="shared" si="43"/>
        <v>-14280</v>
      </c>
      <c r="N52" s="328">
        <v>200</v>
      </c>
      <c r="O52" s="327" t="s">
        <v>567</v>
      </c>
      <c r="P52" s="331">
        <v>44810</v>
      </c>
      <c r="Q52" s="222"/>
      <c r="R52" s="225" t="s">
        <v>827</v>
      </c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65"/>
      <c r="AG52" s="262"/>
      <c r="AH52" s="222"/>
      <c r="AI52" s="222"/>
      <c r="AJ52" s="265"/>
      <c r="AK52" s="265"/>
      <c r="AL52" s="265"/>
    </row>
    <row r="53" spans="1:38" s="220" customFormat="1" ht="12.75" customHeight="1">
      <c r="A53" s="392">
        <v>6</v>
      </c>
      <c r="B53" s="331">
        <v>44806</v>
      </c>
      <c r="C53" s="393"/>
      <c r="D53" s="393" t="s">
        <v>924</v>
      </c>
      <c r="E53" s="394" t="s">
        <v>917</v>
      </c>
      <c r="F53" s="394">
        <v>534</v>
      </c>
      <c r="G53" s="392">
        <v>545</v>
      </c>
      <c r="H53" s="328">
        <v>543</v>
      </c>
      <c r="I53" s="328" t="s">
        <v>925</v>
      </c>
      <c r="J53" s="327" t="s">
        <v>954</v>
      </c>
      <c r="K53" s="328">
        <f>F53-H53</f>
        <v>-9</v>
      </c>
      <c r="L53" s="329">
        <f t="shared" ref="L53" si="44">(H53*N53)*0.07%</f>
        <v>570.15000000000009</v>
      </c>
      <c r="M53" s="330">
        <f t="shared" ref="M53" si="45">(K53*N53)-L53</f>
        <v>-14070.15</v>
      </c>
      <c r="N53" s="328">
        <v>1500</v>
      </c>
      <c r="O53" s="327" t="s">
        <v>567</v>
      </c>
      <c r="P53" s="331">
        <v>44810</v>
      </c>
      <c r="Q53" s="222"/>
      <c r="R53" s="225" t="s">
        <v>556</v>
      </c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65"/>
      <c r="AG53" s="262"/>
      <c r="AH53" s="222"/>
      <c r="AI53" s="222"/>
      <c r="AJ53" s="265"/>
      <c r="AK53" s="265"/>
      <c r="AL53" s="265"/>
    </row>
    <row r="54" spans="1:38" s="220" customFormat="1" ht="12.75" customHeight="1">
      <c r="A54" s="322">
        <v>7</v>
      </c>
      <c r="B54" s="299">
        <v>44806</v>
      </c>
      <c r="C54" s="301"/>
      <c r="D54" s="301" t="s">
        <v>927</v>
      </c>
      <c r="E54" s="300" t="s">
        <v>557</v>
      </c>
      <c r="F54" s="300">
        <v>371.5</v>
      </c>
      <c r="G54" s="322">
        <v>365</v>
      </c>
      <c r="H54" s="302">
        <v>376</v>
      </c>
      <c r="I54" s="302" t="s">
        <v>928</v>
      </c>
      <c r="J54" s="303" t="s">
        <v>937</v>
      </c>
      <c r="K54" s="302">
        <f t="shared" ref="K54" si="46">H54-F54</f>
        <v>4.5</v>
      </c>
      <c r="L54" s="304">
        <f t="shared" ref="L54" si="47">(H54*N54)*0.07%</f>
        <v>473.76000000000005</v>
      </c>
      <c r="M54" s="305">
        <f t="shared" ref="M54" si="48">(K54*N54)-L54</f>
        <v>7626.24</v>
      </c>
      <c r="N54" s="302">
        <v>1800</v>
      </c>
      <c r="O54" s="303" t="s">
        <v>555</v>
      </c>
      <c r="P54" s="299">
        <v>44809</v>
      </c>
      <c r="Q54" s="222"/>
      <c r="R54" s="225" t="s">
        <v>556</v>
      </c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65"/>
      <c r="AG54" s="262"/>
      <c r="AH54" s="222"/>
      <c r="AI54" s="222"/>
      <c r="AJ54" s="265"/>
      <c r="AK54" s="265"/>
      <c r="AL54" s="265"/>
    </row>
    <row r="55" spans="1:38" s="220" customFormat="1" ht="12.75" customHeight="1">
      <c r="A55" s="392">
        <v>8</v>
      </c>
      <c r="B55" s="331">
        <v>44806</v>
      </c>
      <c r="C55" s="393"/>
      <c r="D55" s="393" t="s">
        <v>877</v>
      </c>
      <c r="E55" s="394" t="s">
        <v>557</v>
      </c>
      <c r="F55" s="394">
        <v>239.5</v>
      </c>
      <c r="G55" s="392">
        <v>234.5</v>
      </c>
      <c r="H55" s="328">
        <v>234.5</v>
      </c>
      <c r="I55" s="328" t="s">
        <v>878</v>
      </c>
      <c r="J55" s="327" t="s">
        <v>939</v>
      </c>
      <c r="K55" s="328">
        <f t="shared" ref="K55" si="49">H55-F55</f>
        <v>-5</v>
      </c>
      <c r="L55" s="329">
        <f t="shared" ref="L55" si="50">(H55*N55)*0.07%</f>
        <v>410.37500000000006</v>
      </c>
      <c r="M55" s="330">
        <f t="shared" ref="M55" si="51">(K55*N55)-L55</f>
        <v>-12910.375</v>
      </c>
      <c r="N55" s="328">
        <v>2500</v>
      </c>
      <c r="O55" s="327" t="s">
        <v>567</v>
      </c>
      <c r="P55" s="331">
        <v>44809</v>
      </c>
      <c r="Q55" s="222"/>
      <c r="R55" s="225" t="s">
        <v>827</v>
      </c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65"/>
      <c r="AG55" s="262"/>
      <c r="AH55" s="222"/>
      <c r="AI55" s="222"/>
      <c r="AJ55" s="265"/>
      <c r="AK55" s="265"/>
      <c r="AL55" s="265"/>
    </row>
    <row r="56" spans="1:38" s="220" customFormat="1" ht="12.75" customHeight="1">
      <c r="A56" s="322">
        <v>9</v>
      </c>
      <c r="B56" s="299">
        <v>44809</v>
      </c>
      <c r="C56" s="301"/>
      <c r="D56" s="301" t="s">
        <v>938</v>
      </c>
      <c r="E56" s="300" t="s">
        <v>917</v>
      </c>
      <c r="F56" s="300">
        <v>117</v>
      </c>
      <c r="G56" s="322">
        <v>119</v>
      </c>
      <c r="H56" s="302">
        <v>115.5</v>
      </c>
      <c r="I56" s="302">
        <v>112</v>
      </c>
      <c r="J56" s="303" t="s">
        <v>940</v>
      </c>
      <c r="K56" s="302">
        <f>F56-H56</f>
        <v>1.5</v>
      </c>
      <c r="L56" s="304">
        <f t="shared" ref="L56:L57" si="52">(H56*N56)*0.07%</f>
        <v>501.2700000000001</v>
      </c>
      <c r="M56" s="305">
        <f t="shared" ref="M56:M57" si="53">(K56*N56)-L56</f>
        <v>8798.73</v>
      </c>
      <c r="N56" s="302">
        <v>6200</v>
      </c>
      <c r="O56" s="303" t="s">
        <v>555</v>
      </c>
      <c r="P56" s="299">
        <v>44809</v>
      </c>
      <c r="Q56" s="222"/>
      <c r="R56" s="225" t="s">
        <v>556</v>
      </c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65"/>
      <c r="AG56" s="262"/>
      <c r="AH56" s="222"/>
      <c r="AI56" s="222"/>
      <c r="AJ56" s="265"/>
      <c r="AK56" s="265"/>
      <c r="AL56" s="265"/>
    </row>
    <row r="57" spans="1:38" s="220" customFormat="1" ht="12.75" customHeight="1">
      <c r="A57" s="322">
        <v>10</v>
      </c>
      <c r="B57" s="299">
        <v>44810</v>
      </c>
      <c r="C57" s="301"/>
      <c r="D57" s="301" t="s">
        <v>927</v>
      </c>
      <c r="E57" s="300" t="s">
        <v>557</v>
      </c>
      <c r="F57" s="300">
        <v>370.5</v>
      </c>
      <c r="G57" s="322">
        <v>364</v>
      </c>
      <c r="H57" s="302">
        <v>375.5</v>
      </c>
      <c r="I57" s="302" t="s">
        <v>928</v>
      </c>
      <c r="J57" s="303" t="s">
        <v>979</v>
      </c>
      <c r="K57" s="302">
        <f t="shared" ref="K57" si="54">H57-F57</f>
        <v>5</v>
      </c>
      <c r="L57" s="304">
        <f t="shared" si="52"/>
        <v>473.13000000000005</v>
      </c>
      <c r="M57" s="305">
        <f t="shared" si="53"/>
        <v>8526.8700000000008</v>
      </c>
      <c r="N57" s="302">
        <v>1800</v>
      </c>
      <c r="O57" s="303" t="s">
        <v>555</v>
      </c>
      <c r="P57" s="299">
        <v>44811</v>
      </c>
      <c r="Q57" s="222"/>
      <c r="R57" s="225" t="s">
        <v>556</v>
      </c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65"/>
      <c r="AG57" s="262"/>
      <c r="AH57" s="222"/>
      <c r="AI57" s="222"/>
      <c r="AJ57" s="265"/>
      <c r="AK57" s="265"/>
      <c r="AL57" s="265"/>
    </row>
    <row r="58" spans="1:38" s="220" customFormat="1" ht="12.75" customHeight="1">
      <c r="A58" s="336">
        <v>11</v>
      </c>
      <c r="B58" s="221">
        <v>44810</v>
      </c>
      <c r="C58" s="278"/>
      <c r="D58" s="278" t="s">
        <v>961</v>
      </c>
      <c r="E58" s="223" t="s">
        <v>557</v>
      </c>
      <c r="F58" s="223" t="s">
        <v>962</v>
      </c>
      <c r="G58" s="336">
        <v>810</v>
      </c>
      <c r="H58" s="224"/>
      <c r="I58" s="224" t="s">
        <v>963</v>
      </c>
      <c r="J58" s="359" t="s">
        <v>558</v>
      </c>
      <c r="K58" s="278"/>
      <c r="L58" s="223"/>
      <c r="M58" s="223"/>
      <c r="N58" s="223"/>
      <c r="O58" s="224"/>
      <c r="P58" s="224"/>
      <c r="Q58" s="222"/>
      <c r="R58" s="225" t="s">
        <v>556</v>
      </c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65"/>
      <c r="AG58" s="262"/>
      <c r="AH58" s="222"/>
      <c r="AI58" s="222"/>
      <c r="AJ58" s="265"/>
      <c r="AK58" s="265"/>
      <c r="AL58" s="265"/>
    </row>
    <row r="59" spans="1:38" s="220" customFormat="1" ht="12.75" customHeight="1">
      <c r="A59" s="322">
        <v>12</v>
      </c>
      <c r="B59" s="299">
        <v>44811</v>
      </c>
      <c r="C59" s="301"/>
      <c r="D59" s="301" t="s">
        <v>969</v>
      </c>
      <c r="E59" s="300" t="s">
        <v>557</v>
      </c>
      <c r="F59" s="300">
        <v>2585</v>
      </c>
      <c r="G59" s="322">
        <v>2540</v>
      </c>
      <c r="H59" s="302">
        <v>2619</v>
      </c>
      <c r="I59" s="302" t="s">
        <v>970</v>
      </c>
      <c r="J59" s="303" t="s">
        <v>1038</v>
      </c>
      <c r="K59" s="302">
        <f t="shared" ref="K59" si="55">H59-F59</f>
        <v>34</v>
      </c>
      <c r="L59" s="304">
        <f t="shared" ref="L59" si="56">(H59*N59)*0.07%</f>
        <v>549.99000000000012</v>
      </c>
      <c r="M59" s="305">
        <f t="shared" ref="M59" si="57">(K59*N59)-L59</f>
        <v>9650.01</v>
      </c>
      <c r="N59" s="302">
        <v>300</v>
      </c>
      <c r="O59" s="303" t="s">
        <v>555</v>
      </c>
      <c r="P59" s="299">
        <v>44813</v>
      </c>
      <c r="Q59" s="222"/>
      <c r="R59" s="225" t="s">
        <v>827</v>
      </c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65"/>
      <c r="AG59" s="262"/>
      <c r="AH59" s="222"/>
      <c r="AI59" s="222"/>
      <c r="AJ59" s="265"/>
      <c r="AK59" s="265"/>
      <c r="AL59" s="265"/>
    </row>
    <row r="60" spans="1:38" s="220" customFormat="1" ht="12.75" customHeight="1">
      <c r="A60" s="322">
        <v>13</v>
      </c>
      <c r="B60" s="299">
        <v>44811</v>
      </c>
      <c r="C60" s="301"/>
      <c r="D60" s="301" t="s">
        <v>971</v>
      </c>
      <c r="E60" s="300" t="s">
        <v>557</v>
      </c>
      <c r="F60" s="300">
        <v>750</v>
      </c>
      <c r="G60" s="322">
        <v>736</v>
      </c>
      <c r="H60" s="302">
        <v>759</v>
      </c>
      <c r="I60" s="302" t="s">
        <v>972</v>
      </c>
      <c r="J60" s="303" t="s">
        <v>987</v>
      </c>
      <c r="K60" s="302">
        <f t="shared" ref="K60:K62" si="58">H60-F60</f>
        <v>9</v>
      </c>
      <c r="L60" s="304">
        <f t="shared" ref="L60:L63" si="59">(H60*N60)*0.07%</f>
        <v>504.73500000000007</v>
      </c>
      <c r="M60" s="305">
        <f t="shared" ref="M60:M63" si="60">(K60*N60)-L60</f>
        <v>8045.2650000000003</v>
      </c>
      <c r="N60" s="302">
        <v>950</v>
      </c>
      <c r="O60" s="303" t="s">
        <v>555</v>
      </c>
      <c r="P60" s="299">
        <v>44811</v>
      </c>
      <c r="Q60" s="222"/>
      <c r="R60" s="225" t="s">
        <v>556</v>
      </c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65"/>
      <c r="AG60" s="262"/>
      <c r="AH60" s="222"/>
      <c r="AI60" s="222"/>
      <c r="AJ60" s="265"/>
      <c r="AK60" s="265"/>
      <c r="AL60" s="265"/>
    </row>
    <row r="61" spans="1:38" s="220" customFormat="1" ht="12.75" customHeight="1">
      <c r="A61" s="322">
        <v>14</v>
      </c>
      <c r="B61" s="299">
        <v>44811</v>
      </c>
      <c r="C61" s="301"/>
      <c r="D61" s="301" t="s">
        <v>973</v>
      </c>
      <c r="E61" s="300" t="s">
        <v>557</v>
      </c>
      <c r="F61" s="300">
        <v>1059</v>
      </c>
      <c r="G61" s="322">
        <v>1040</v>
      </c>
      <c r="H61" s="302">
        <v>1076</v>
      </c>
      <c r="I61" s="302" t="s">
        <v>974</v>
      </c>
      <c r="J61" s="303" t="s">
        <v>986</v>
      </c>
      <c r="K61" s="302">
        <f t="shared" si="58"/>
        <v>17</v>
      </c>
      <c r="L61" s="304">
        <f t="shared" si="59"/>
        <v>489.5800000000001</v>
      </c>
      <c r="M61" s="305">
        <f t="shared" si="60"/>
        <v>10560.42</v>
      </c>
      <c r="N61" s="302">
        <v>650</v>
      </c>
      <c r="O61" s="303" t="s">
        <v>555</v>
      </c>
      <c r="P61" s="299">
        <v>44811</v>
      </c>
      <c r="Q61" s="222"/>
      <c r="R61" s="225" t="s">
        <v>827</v>
      </c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65"/>
      <c r="AG61" s="262"/>
      <c r="AH61" s="222"/>
      <c r="AI61" s="222"/>
      <c r="AJ61" s="265"/>
      <c r="AK61" s="265"/>
      <c r="AL61" s="265"/>
    </row>
    <row r="62" spans="1:38" s="220" customFormat="1" ht="12.75" customHeight="1">
      <c r="A62" s="322">
        <v>15</v>
      </c>
      <c r="B62" s="299">
        <v>44811</v>
      </c>
      <c r="C62" s="301"/>
      <c r="D62" s="301" t="s">
        <v>975</v>
      </c>
      <c r="E62" s="300" t="s">
        <v>557</v>
      </c>
      <c r="F62" s="300">
        <v>933</v>
      </c>
      <c r="G62" s="322">
        <v>915</v>
      </c>
      <c r="H62" s="302">
        <v>943</v>
      </c>
      <c r="I62" s="302" t="s">
        <v>976</v>
      </c>
      <c r="J62" s="303" t="s">
        <v>985</v>
      </c>
      <c r="K62" s="302">
        <f t="shared" si="58"/>
        <v>10</v>
      </c>
      <c r="L62" s="304">
        <f t="shared" si="59"/>
        <v>462.07000000000005</v>
      </c>
      <c r="M62" s="305">
        <f t="shared" si="60"/>
        <v>6537.93</v>
      </c>
      <c r="N62" s="302">
        <v>700</v>
      </c>
      <c r="O62" s="303" t="s">
        <v>555</v>
      </c>
      <c r="P62" s="299">
        <v>44811</v>
      </c>
      <c r="Q62" s="222"/>
      <c r="R62" s="225" t="s">
        <v>556</v>
      </c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65"/>
      <c r="AG62" s="262"/>
      <c r="AH62" s="222"/>
      <c r="AI62" s="222"/>
      <c r="AJ62" s="265"/>
      <c r="AK62" s="265"/>
      <c r="AL62" s="265"/>
    </row>
    <row r="63" spans="1:38" s="220" customFormat="1" ht="12.75" customHeight="1">
      <c r="A63" s="392">
        <v>16</v>
      </c>
      <c r="B63" s="379">
        <v>44812</v>
      </c>
      <c r="C63" s="393"/>
      <c r="D63" s="393" t="s">
        <v>924</v>
      </c>
      <c r="E63" s="394" t="s">
        <v>917</v>
      </c>
      <c r="F63" s="394">
        <v>540</v>
      </c>
      <c r="G63" s="392">
        <v>548</v>
      </c>
      <c r="H63" s="328">
        <v>546</v>
      </c>
      <c r="I63" s="328" t="s">
        <v>989</v>
      </c>
      <c r="J63" s="327" t="s">
        <v>995</v>
      </c>
      <c r="K63" s="328">
        <f>F63-H63</f>
        <v>-6</v>
      </c>
      <c r="L63" s="329">
        <f t="shared" si="59"/>
        <v>573.30000000000007</v>
      </c>
      <c r="M63" s="330">
        <f t="shared" si="60"/>
        <v>-9573.2999999999993</v>
      </c>
      <c r="N63" s="328">
        <v>1500</v>
      </c>
      <c r="O63" s="327" t="s">
        <v>567</v>
      </c>
      <c r="P63" s="331">
        <v>44812</v>
      </c>
      <c r="Q63" s="222"/>
      <c r="R63" s="225" t="s">
        <v>556</v>
      </c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65"/>
      <c r="AG63" s="262"/>
      <c r="AH63" s="222"/>
      <c r="AI63" s="222"/>
      <c r="AJ63" s="265"/>
      <c r="AK63" s="265"/>
      <c r="AL63" s="265"/>
    </row>
    <row r="64" spans="1:38" s="220" customFormat="1" ht="12.75" customHeight="1">
      <c r="A64" s="322">
        <v>17</v>
      </c>
      <c r="B64" s="391">
        <v>44812</v>
      </c>
      <c r="C64" s="301"/>
      <c r="D64" s="301" t="s">
        <v>975</v>
      </c>
      <c r="E64" s="300" t="s">
        <v>557</v>
      </c>
      <c r="F64" s="300">
        <v>935</v>
      </c>
      <c r="G64" s="322">
        <v>918</v>
      </c>
      <c r="H64" s="302">
        <v>946.5</v>
      </c>
      <c r="I64" s="302" t="s">
        <v>990</v>
      </c>
      <c r="J64" s="303" t="s">
        <v>880</v>
      </c>
      <c r="K64" s="302">
        <f t="shared" ref="K64" si="61">H64-F64</f>
        <v>11.5</v>
      </c>
      <c r="L64" s="304">
        <f t="shared" ref="L64" si="62">(H64*N64)*0.07%</f>
        <v>463.78500000000008</v>
      </c>
      <c r="M64" s="305">
        <f t="shared" ref="M64" si="63">(K64*N64)-L64</f>
        <v>7586.2150000000001</v>
      </c>
      <c r="N64" s="302">
        <v>700</v>
      </c>
      <c r="O64" s="303" t="s">
        <v>555</v>
      </c>
      <c r="P64" s="299">
        <v>44813</v>
      </c>
      <c r="Q64" s="222"/>
      <c r="R64" s="225" t="s">
        <v>556</v>
      </c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65"/>
      <c r="AG64" s="262"/>
      <c r="AH64" s="222"/>
      <c r="AI64" s="222"/>
      <c r="AJ64" s="265"/>
      <c r="AK64" s="265"/>
      <c r="AL64" s="265"/>
    </row>
    <row r="65" spans="1:38" s="220" customFormat="1" ht="12.75" customHeight="1">
      <c r="A65" s="336">
        <v>18</v>
      </c>
      <c r="B65" s="221">
        <v>44813</v>
      </c>
      <c r="C65" s="278"/>
      <c r="D65" s="278" t="s">
        <v>924</v>
      </c>
      <c r="E65" s="223" t="s">
        <v>557</v>
      </c>
      <c r="F65" s="223" t="s">
        <v>1039</v>
      </c>
      <c r="G65" s="336">
        <v>544</v>
      </c>
      <c r="H65" s="224"/>
      <c r="I65" s="224" t="s">
        <v>1040</v>
      </c>
      <c r="J65" s="359" t="s">
        <v>558</v>
      </c>
      <c r="K65" s="278"/>
      <c r="L65" s="223"/>
      <c r="M65" s="223"/>
      <c r="N65" s="223"/>
      <c r="O65" s="224"/>
      <c r="P65" s="224"/>
      <c r="Q65" s="222"/>
      <c r="R65" s="225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65"/>
      <c r="AG65" s="262"/>
      <c r="AH65" s="222"/>
      <c r="AI65" s="222"/>
      <c r="AJ65" s="265"/>
      <c r="AK65" s="265"/>
      <c r="AL65" s="265"/>
    </row>
    <row r="66" spans="1:38" s="220" customFormat="1" ht="12.75" customHeight="1">
      <c r="A66" s="336"/>
      <c r="B66" s="221"/>
      <c r="C66" s="278"/>
      <c r="D66" s="278"/>
      <c r="E66" s="223"/>
      <c r="F66" s="223"/>
      <c r="G66" s="336"/>
      <c r="H66" s="224"/>
      <c r="I66" s="224"/>
      <c r="J66" s="359"/>
      <c r="K66" s="278"/>
      <c r="L66" s="223"/>
      <c r="M66" s="223"/>
      <c r="N66" s="223"/>
      <c r="O66" s="224"/>
      <c r="P66" s="224"/>
      <c r="Q66" s="222"/>
      <c r="R66" s="225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65"/>
      <c r="AG66" s="262"/>
      <c r="AH66" s="222"/>
      <c r="AI66" s="222"/>
      <c r="AJ66" s="265"/>
      <c r="AK66" s="265"/>
      <c r="AL66" s="265"/>
    </row>
    <row r="67" spans="1:38" s="220" customFormat="1" ht="12.75" customHeight="1">
      <c r="A67" s="223"/>
      <c r="B67" s="221"/>
      <c r="C67" s="278"/>
      <c r="D67" s="278"/>
      <c r="E67" s="223"/>
      <c r="F67" s="223"/>
      <c r="G67" s="223"/>
      <c r="H67" s="224"/>
      <c r="I67" s="224"/>
      <c r="J67" s="254"/>
      <c r="K67" s="278"/>
      <c r="L67" s="223"/>
      <c r="M67" s="223"/>
      <c r="N67" s="223"/>
      <c r="O67" s="224"/>
      <c r="P67" s="224"/>
      <c r="Q67" s="222"/>
      <c r="R67" s="225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65"/>
      <c r="AG67" s="262"/>
      <c r="AH67" s="222"/>
      <c r="AI67" s="222"/>
      <c r="AJ67" s="265"/>
      <c r="AK67" s="265"/>
      <c r="AL67" s="265"/>
    </row>
    <row r="68" spans="1:38" ht="13.5" customHeight="1">
      <c r="A68" s="265"/>
      <c r="B68" s="262"/>
      <c r="C68" s="222"/>
      <c r="D68" s="222"/>
      <c r="E68" s="265"/>
      <c r="F68" s="265"/>
      <c r="G68" s="265"/>
      <c r="H68" s="266"/>
      <c r="I68" s="266"/>
      <c r="J68" s="293"/>
      <c r="K68" s="266"/>
      <c r="L68" s="267"/>
      <c r="M68" s="294"/>
      <c r="N68" s="266"/>
      <c r="O68" s="295"/>
      <c r="P68" s="269"/>
      <c r="Q68" s="1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2.75" customHeight="1">
      <c r="A69" s="99"/>
      <c r="B69" s="100"/>
      <c r="C69" s="133"/>
      <c r="D69" s="141"/>
      <c r="E69" s="142"/>
      <c r="F69" s="99"/>
      <c r="G69" s="99"/>
      <c r="H69" s="99"/>
      <c r="I69" s="134"/>
      <c r="J69" s="134"/>
      <c r="K69" s="134"/>
      <c r="L69" s="134"/>
      <c r="M69" s="134"/>
      <c r="N69" s="134"/>
      <c r="O69" s="134"/>
      <c r="P69" s="134"/>
      <c r="Q69" s="4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1"/>
      <c r="AG69" s="41"/>
      <c r="AH69" s="41"/>
      <c r="AI69" s="41"/>
      <c r="AJ69" s="41"/>
      <c r="AK69" s="41"/>
      <c r="AL69" s="41"/>
    </row>
    <row r="70" spans="1:38" ht="12.75" customHeight="1">
      <c r="A70" s="143"/>
      <c r="B70" s="100"/>
      <c r="C70" s="101"/>
      <c r="D70" s="144"/>
      <c r="E70" s="104"/>
      <c r="F70" s="104"/>
      <c r="G70" s="104"/>
      <c r="H70" s="104"/>
      <c r="I70" s="104"/>
      <c r="J70" s="6"/>
      <c r="K70" s="104"/>
      <c r="L70" s="104"/>
      <c r="M70" s="6"/>
      <c r="N70" s="1"/>
      <c r="O70" s="101"/>
      <c r="P70" s="41"/>
      <c r="Q70" s="41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41"/>
      <c r="AG70" s="41"/>
      <c r="AH70" s="41"/>
      <c r="AI70" s="41"/>
      <c r="AJ70" s="41"/>
      <c r="AK70" s="41"/>
      <c r="AL70" s="41"/>
    </row>
    <row r="71" spans="1:38" ht="38.25" customHeight="1">
      <c r="A71" s="145" t="s">
        <v>577</v>
      </c>
      <c r="B71" s="145"/>
      <c r="C71" s="145"/>
      <c r="D71" s="145"/>
      <c r="E71" s="146"/>
      <c r="F71" s="104"/>
      <c r="G71" s="104"/>
      <c r="H71" s="104"/>
      <c r="I71" s="104"/>
      <c r="J71" s="1"/>
      <c r="K71" s="6"/>
      <c r="L71" s="6"/>
      <c r="M71" s="6"/>
      <c r="N71" s="1"/>
      <c r="O71" s="1"/>
      <c r="P71" s="41"/>
      <c r="Q71" s="41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41"/>
      <c r="AG71" s="41"/>
      <c r="AH71" s="41"/>
      <c r="AI71" s="41"/>
      <c r="AJ71" s="41"/>
      <c r="AK71" s="41"/>
      <c r="AL71" s="41"/>
    </row>
    <row r="72" spans="1:38" ht="14.25" customHeight="1">
      <c r="A72" s="96" t="s">
        <v>16</v>
      </c>
      <c r="B72" s="96" t="s">
        <v>532</v>
      </c>
      <c r="C72" s="96"/>
      <c r="D72" s="97" t="s">
        <v>543</v>
      </c>
      <c r="E72" s="96" t="s">
        <v>544</v>
      </c>
      <c r="F72" s="96" t="s">
        <v>545</v>
      </c>
      <c r="G72" s="96" t="s">
        <v>565</v>
      </c>
      <c r="H72" s="96" t="s">
        <v>547</v>
      </c>
      <c r="I72" s="96" t="s">
        <v>548</v>
      </c>
      <c r="J72" s="95" t="s">
        <v>549</v>
      </c>
      <c r="K72" s="95" t="s">
        <v>578</v>
      </c>
      <c r="L72" s="98" t="s">
        <v>551</v>
      </c>
      <c r="M72" s="140" t="s">
        <v>574</v>
      </c>
      <c r="N72" s="96" t="s">
        <v>575</v>
      </c>
      <c r="O72" s="96" t="s">
        <v>553</v>
      </c>
      <c r="P72" s="97" t="s">
        <v>554</v>
      </c>
      <c r="Q72" s="41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41"/>
      <c r="AG72" s="41"/>
      <c r="AH72" s="41"/>
      <c r="AI72" s="41"/>
      <c r="AJ72" s="41"/>
      <c r="AK72" s="41"/>
      <c r="AL72" s="41"/>
    </row>
    <row r="73" spans="1:38" s="339" customFormat="1" ht="12" customHeight="1">
      <c r="A73" s="355">
        <v>1</v>
      </c>
      <c r="B73" s="379">
        <v>44803</v>
      </c>
      <c r="C73" s="356"/>
      <c r="D73" s="357" t="s">
        <v>890</v>
      </c>
      <c r="E73" s="355" t="s">
        <v>557</v>
      </c>
      <c r="F73" s="355">
        <v>390</v>
      </c>
      <c r="G73" s="355">
        <v>280</v>
      </c>
      <c r="H73" s="358">
        <v>280</v>
      </c>
      <c r="I73" s="380" t="s">
        <v>891</v>
      </c>
      <c r="J73" s="327" t="s">
        <v>902</v>
      </c>
      <c r="K73" s="328">
        <f t="shared" ref="K73:K74" si="64">H73-F73</f>
        <v>-110</v>
      </c>
      <c r="L73" s="329">
        <v>100</v>
      </c>
      <c r="M73" s="330">
        <f t="shared" ref="M73:M74" si="65">(K73*N73)-L73</f>
        <v>-2850</v>
      </c>
      <c r="N73" s="328">
        <v>25</v>
      </c>
      <c r="O73" s="327" t="s">
        <v>567</v>
      </c>
      <c r="P73" s="331">
        <v>44805</v>
      </c>
      <c r="Q73" s="1"/>
      <c r="R73" s="6" t="s">
        <v>556</v>
      </c>
      <c r="S73" s="1"/>
      <c r="T73" s="1"/>
      <c r="U73" s="1"/>
      <c r="V73" s="1"/>
      <c r="W73" s="1"/>
      <c r="X73" s="6"/>
      <c r="Y73" s="1"/>
      <c r="Z73" s="1"/>
      <c r="AA73" s="1"/>
      <c r="AB73" s="1"/>
      <c r="AC73" s="1"/>
      <c r="AD73" s="6"/>
      <c r="AE73" s="1"/>
      <c r="AF73" s="1"/>
      <c r="AG73" s="1"/>
      <c r="AH73" s="1"/>
      <c r="AI73" s="1"/>
      <c r="AJ73" s="6"/>
      <c r="AK73" s="1"/>
      <c r="AL73" s="338"/>
    </row>
    <row r="74" spans="1:38" s="339" customFormat="1" ht="12" customHeight="1">
      <c r="A74" s="351">
        <v>2</v>
      </c>
      <c r="B74" s="299">
        <v>44805</v>
      </c>
      <c r="C74" s="352"/>
      <c r="D74" s="353" t="s">
        <v>903</v>
      </c>
      <c r="E74" s="351" t="s">
        <v>557</v>
      </c>
      <c r="F74" s="351">
        <v>120</v>
      </c>
      <c r="G74" s="351">
        <v>30</v>
      </c>
      <c r="H74" s="354">
        <v>175</v>
      </c>
      <c r="I74" s="360" t="s">
        <v>904</v>
      </c>
      <c r="J74" s="303" t="s">
        <v>693</v>
      </c>
      <c r="K74" s="302">
        <f t="shared" si="64"/>
        <v>55</v>
      </c>
      <c r="L74" s="304">
        <v>100</v>
      </c>
      <c r="M74" s="305">
        <f t="shared" si="65"/>
        <v>1275</v>
      </c>
      <c r="N74" s="302">
        <v>25</v>
      </c>
      <c r="O74" s="303" t="s">
        <v>555</v>
      </c>
      <c r="P74" s="299">
        <v>44805</v>
      </c>
      <c r="Q74" s="1"/>
      <c r="R74" s="6" t="s">
        <v>827</v>
      </c>
      <c r="S74" s="1"/>
      <c r="T74" s="1"/>
      <c r="U74" s="1"/>
      <c r="V74" s="1"/>
      <c r="W74" s="1"/>
      <c r="X74" s="6"/>
      <c r="Y74" s="1"/>
      <c r="Z74" s="1"/>
      <c r="AA74" s="1"/>
      <c r="AB74" s="1"/>
      <c r="AC74" s="1"/>
      <c r="AD74" s="6"/>
      <c r="AE74" s="1"/>
      <c r="AF74" s="1"/>
      <c r="AG74" s="1"/>
      <c r="AH74" s="1"/>
      <c r="AI74" s="1"/>
      <c r="AJ74" s="6"/>
      <c r="AK74" s="1"/>
      <c r="AL74" s="338"/>
    </row>
    <row r="75" spans="1:38" s="339" customFormat="1" ht="12" customHeight="1">
      <c r="A75" s="355">
        <v>3</v>
      </c>
      <c r="B75" s="331">
        <v>44805</v>
      </c>
      <c r="C75" s="356"/>
      <c r="D75" s="357" t="s">
        <v>903</v>
      </c>
      <c r="E75" s="355" t="s">
        <v>557</v>
      </c>
      <c r="F75" s="355">
        <v>95</v>
      </c>
      <c r="G75" s="355">
        <v>0</v>
      </c>
      <c r="H75" s="358">
        <v>0</v>
      </c>
      <c r="I75" s="380" t="s">
        <v>881</v>
      </c>
      <c r="J75" s="327" t="s">
        <v>681</v>
      </c>
      <c r="K75" s="328">
        <f t="shared" ref="K75:K76" si="66">H75-F75</f>
        <v>-95</v>
      </c>
      <c r="L75" s="329">
        <v>100</v>
      </c>
      <c r="M75" s="330">
        <f t="shared" ref="M75:M77" si="67">(K75*N75)-L75</f>
        <v>-2475</v>
      </c>
      <c r="N75" s="328">
        <v>25</v>
      </c>
      <c r="O75" s="327" t="s">
        <v>567</v>
      </c>
      <c r="P75" s="331">
        <v>44805</v>
      </c>
      <c r="Q75" s="1"/>
      <c r="R75" s="6" t="s">
        <v>827</v>
      </c>
      <c r="S75" s="1"/>
      <c r="T75" s="1"/>
      <c r="U75" s="1"/>
      <c r="V75" s="1"/>
      <c r="W75" s="1"/>
      <c r="X75" s="6"/>
      <c r="Y75" s="1"/>
      <c r="Z75" s="1"/>
      <c r="AA75" s="1"/>
      <c r="AB75" s="1"/>
      <c r="AC75" s="1"/>
      <c r="AD75" s="6"/>
      <c r="AE75" s="1"/>
      <c r="AF75" s="1"/>
      <c r="AG75" s="1"/>
      <c r="AH75" s="1"/>
      <c r="AI75" s="1"/>
      <c r="AJ75" s="6"/>
      <c r="AK75" s="1"/>
      <c r="AL75" s="338"/>
    </row>
    <row r="76" spans="1:38" s="339" customFormat="1" ht="12" customHeight="1">
      <c r="A76" s="351">
        <v>4</v>
      </c>
      <c r="B76" s="391">
        <v>44806</v>
      </c>
      <c r="C76" s="352"/>
      <c r="D76" s="353" t="s">
        <v>913</v>
      </c>
      <c r="E76" s="351" t="s">
        <v>557</v>
      </c>
      <c r="F76" s="351">
        <v>82</v>
      </c>
      <c r="G76" s="351">
        <v>45</v>
      </c>
      <c r="H76" s="354">
        <v>122.5</v>
      </c>
      <c r="I76" s="360" t="s">
        <v>914</v>
      </c>
      <c r="J76" s="303" t="s">
        <v>915</v>
      </c>
      <c r="K76" s="302">
        <f t="shared" si="66"/>
        <v>40.5</v>
      </c>
      <c r="L76" s="304">
        <v>100</v>
      </c>
      <c r="M76" s="305">
        <f t="shared" si="67"/>
        <v>1925</v>
      </c>
      <c r="N76" s="302">
        <v>50</v>
      </c>
      <c r="O76" s="303" t="s">
        <v>555</v>
      </c>
      <c r="P76" s="299">
        <v>44806</v>
      </c>
      <c r="Q76" s="1"/>
      <c r="R76" s="6" t="s">
        <v>556</v>
      </c>
      <c r="S76" s="1"/>
      <c r="T76" s="1"/>
      <c r="U76" s="1"/>
      <c r="V76" s="1"/>
      <c r="W76" s="1"/>
      <c r="X76" s="6"/>
      <c r="Y76" s="1"/>
      <c r="Z76" s="1"/>
      <c r="AA76" s="1"/>
      <c r="AB76" s="1"/>
      <c r="AC76" s="1"/>
      <c r="AD76" s="6"/>
      <c r="AE76" s="1"/>
      <c r="AF76" s="1"/>
      <c r="AG76" s="1"/>
      <c r="AH76" s="1"/>
      <c r="AI76" s="1"/>
      <c r="AJ76" s="6"/>
      <c r="AK76" s="1"/>
      <c r="AL76" s="338"/>
    </row>
    <row r="77" spans="1:38" s="339" customFormat="1" ht="12" customHeight="1">
      <c r="A77" s="355">
        <v>5</v>
      </c>
      <c r="B77" s="379">
        <v>44806</v>
      </c>
      <c r="C77" s="356"/>
      <c r="D77" s="357" t="s">
        <v>916</v>
      </c>
      <c r="E77" s="355" t="s">
        <v>917</v>
      </c>
      <c r="F77" s="355">
        <v>170</v>
      </c>
      <c r="G77" s="355">
        <v>350</v>
      </c>
      <c r="H77" s="358">
        <v>340</v>
      </c>
      <c r="I77" s="380">
        <v>0.1</v>
      </c>
      <c r="J77" s="327" t="s">
        <v>953</v>
      </c>
      <c r="K77" s="328">
        <f>F77-H77</f>
        <v>-170</v>
      </c>
      <c r="L77" s="329">
        <v>100</v>
      </c>
      <c r="M77" s="330">
        <f t="shared" si="67"/>
        <v>-4350</v>
      </c>
      <c r="N77" s="328">
        <v>25</v>
      </c>
      <c r="O77" s="327" t="s">
        <v>567</v>
      </c>
      <c r="P77" s="331">
        <v>44810</v>
      </c>
      <c r="Q77" s="1"/>
      <c r="R77" s="6" t="s">
        <v>556</v>
      </c>
      <c r="S77" s="1"/>
      <c r="T77" s="1"/>
      <c r="U77" s="1"/>
      <c r="V77" s="1"/>
      <c r="W77" s="1"/>
      <c r="X77" s="6"/>
      <c r="Y77" s="1"/>
      <c r="Z77" s="1"/>
      <c r="AA77" s="1"/>
      <c r="AB77" s="1"/>
      <c r="AC77" s="1"/>
      <c r="AD77" s="6"/>
      <c r="AE77" s="1"/>
      <c r="AF77" s="1"/>
      <c r="AG77" s="1"/>
      <c r="AH77" s="1"/>
      <c r="AI77" s="1"/>
      <c r="AJ77" s="6"/>
      <c r="AK77" s="1"/>
      <c r="AL77" s="338"/>
    </row>
    <row r="78" spans="1:38" s="339" customFormat="1" ht="12" customHeight="1">
      <c r="A78" s="355">
        <v>6</v>
      </c>
      <c r="B78" s="379">
        <v>44806</v>
      </c>
      <c r="C78" s="356"/>
      <c r="D78" s="357" t="s">
        <v>913</v>
      </c>
      <c r="E78" s="355" t="s">
        <v>557</v>
      </c>
      <c r="F78" s="355">
        <v>97.5</v>
      </c>
      <c r="G78" s="355">
        <v>65</v>
      </c>
      <c r="H78" s="358">
        <v>65</v>
      </c>
      <c r="I78" s="380" t="s">
        <v>918</v>
      </c>
      <c r="J78" s="327" t="s">
        <v>932</v>
      </c>
      <c r="K78" s="328">
        <f t="shared" ref="K78:K79" si="68">H78-F78</f>
        <v>-32.5</v>
      </c>
      <c r="L78" s="329">
        <v>100</v>
      </c>
      <c r="M78" s="330">
        <f t="shared" ref="M78:M80" si="69">(K78*N78)-L78</f>
        <v>-1725</v>
      </c>
      <c r="N78" s="328">
        <v>50</v>
      </c>
      <c r="O78" s="327" t="s">
        <v>567</v>
      </c>
      <c r="P78" s="331">
        <v>44809</v>
      </c>
      <c r="Q78" s="1"/>
      <c r="R78" s="6" t="s">
        <v>556</v>
      </c>
      <c r="S78" s="1"/>
      <c r="T78" s="1"/>
      <c r="U78" s="1"/>
      <c r="V78" s="1"/>
      <c r="W78" s="1"/>
      <c r="X78" s="6"/>
      <c r="Y78" s="1"/>
      <c r="Z78" s="1"/>
      <c r="AA78" s="1"/>
      <c r="AB78" s="1"/>
      <c r="AC78" s="1"/>
      <c r="AD78" s="6"/>
      <c r="AE78" s="1"/>
      <c r="AF78" s="1"/>
      <c r="AG78" s="1"/>
      <c r="AH78" s="1"/>
      <c r="AI78" s="1"/>
      <c r="AJ78" s="6"/>
      <c r="AK78" s="1"/>
      <c r="AL78" s="338"/>
    </row>
    <row r="79" spans="1:38" s="339" customFormat="1" ht="12" customHeight="1">
      <c r="A79" s="355">
        <v>7</v>
      </c>
      <c r="B79" s="379">
        <v>44806</v>
      </c>
      <c r="C79" s="356"/>
      <c r="D79" s="357" t="s">
        <v>921</v>
      </c>
      <c r="E79" s="355" t="s">
        <v>557</v>
      </c>
      <c r="F79" s="355">
        <v>375</v>
      </c>
      <c r="G79" s="355">
        <v>270</v>
      </c>
      <c r="H79" s="358">
        <v>270</v>
      </c>
      <c r="I79" s="380" t="s">
        <v>919</v>
      </c>
      <c r="J79" s="327" t="s">
        <v>933</v>
      </c>
      <c r="K79" s="328">
        <f t="shared" si="68"/>
        <v>-105</v>
      </c>
      <c r="L79" s="329">
        <v>100</v>
      </c>
      <c r="M79" s="330">
        <f t="shared" si="69"/>
        <v>-2725</v>
      </c>
      <c r="N79" s="328">
        <v>25</v>
      </c>
      <c r="O79" s="327" t="s">
        <v>567</v>
      </c>
      <c r="P79" s="331">
        <v>44809</v>
      </c>
      <c r="Q79" s="1"/>
      <c r="R79" s="6" t="s">
        <v>827</v>
      </c>
      <c r="S79" s="1"/>
      <c r="T79" s="1"/>
      <c r="U79" s="1"/>
      <c r="V79" s="1"/>
      <c r="W79" s="1"/>
      <c r="X79" s="6"/>
      <c r="Y79" s="1"/>
      <c r="Z79" s="1"/>
      <c r="AA79" s="1"/>
      <c r="AB79" s="1"/>
      <c r="AC79" s="1"/>
      <c r="AD79" s="6"/>
      <c r="AE79" s="1"/>
      <c r="AF79" s="1"/>
      <c r="AG79" s="1"/>
      <c r="AH79" s="1"/>
      <c r="AI79" s="1"/>
      <c r="AJ79" s="6"/>
      <c r="AK79" s="1"/>
      <c r="AL79" s="338"/>
    </row>
    <row r="80" spans="1:38" s="339" customFormat="1" ht="12" customHeight="1">
      <c r="A80" s="355">
        <v>8</v>
      </c>
      <c r="B80" s="379">
        <v>44806</v>
      </c>
      <c r="C80" s="356"/>
      <c r="D80" s="357" t="s">
        <v>920</v>
      </c>
      <c r="E80" s="355" t="s">
        <v>917</v>
      </c>
      <c r="F80" s="355">
        <v>26</v>
      </c>
      <c r="G80" s="355">
        <v>35</v>
      </c>
      <c r="H80" s="358">
        <v>35</v>
      </c>
      <c r="I80" s="414" t="s">
        <v>922</v>
      </c>
      <c r="J80" s="327" t="s">
        <v>934</v>
      </c>
      <c r="K80" s="328">
        <f>F80-H80</f>
        <v>-9</v>
      </c>
      <c r="L80" s="329">
        <v>100</v>
      </c>
      <c r="M80" s="330">
        <f t="shared" si="69"/>
        <v>-4600</v>
      </c>
      <c r="N80" s="328">
        <v>500</v>
      </c>
      <c r="O80" s="327" t="s">
        <v>567</v>
      </c>
      <c r="P80" s="331">
        <v>44809</v>
      </c>
      <c r="Q80" s="1"/>
      <c r="R80" s="6" t="s">
        <v>556</v>
      </c>
      <c r="S80" s="1"/>
      <c r="T80" s="1"/>
      <c r="U80" s="1"/>
      <c r="V80" s="1"/>
      <c r="W80" s="1"/>
      <c r="X80" s="6"/>
      <c r="Y80" s="1"/>
      <c r="Z80" s="1"/>
      <c r="AA80" s="1"/>
      <c r="AB80" s="1"/>
      <c r="AC80" s="1"/>
      <c r="AD80" s="6"/>
      <c r="AE80" s="1"/>
      <c r="AF80" s="1"/>
      <c r="AG80" s="1"/>
      <c r="AH80" s="1"/>
      <c r="AI80" s="1"/>
      <c r="AJ80" s="6"/>
      <c r="AK80" s="1"/>
      <c r="AL80" s="338"/>
    </row>
    <row r="81" spans="1:38" s="339" customFormat="1" ht="12" customHeight="1">
      <c r="A81" s="355">
        <v>9</v>
      </c>
      <c r="B81" s="379">
        <v>44809</v>
      </c>
      <c r="C81" s="356"/>
      <c r="D81" s="357" t="s">
        <v>935</v>
      </c>
      <c r="E81" s="355" t="s">
        <v>557</v>
      </c>
      <c r="F81" s="355">
        <v>77.5</v>
      </c>
      <c r="G81" s="355">
        <v>45</v>
      </c>
      <c r="H81" s="358">
        <v>45</v>
      </c>
      <c r="I81" s="380" t="s">
        <v>914</v>
      </c>
      <c r="J81" s="327" t="s">
        <v>932</v>
      </c>
      <c r="K81" s="328">
        <f t="shared" ref="K81:K83" si="70">H81-F81</f>
        <v>-32.5</v>
      </c>
      <c r="L81" s="329">
        <v>100</v>
      </c>
      <c r="M81" s="330">
        <f t="shared" ref="M81:M83" si="71">(K81*N81)-L81</f>
        <v>-1725</v>
      </c>
      <c r="N81" s="328">
        <v>50</v>
      </c>
      <c r="O81" s="327" t="s">
        <v>567</v>
      </c>
      <c r="P81" s="331">
        <v>44810</v>
      </c>
      <c r="Q81" s="1"/>
      <c r="R81" s="6" t="s">
        <v>556</v>
      </c>
      <c r="S81" s="1"/>
      <c r="T81" s="1"/>
      <c r="U81" s="1"/>
      <c r="V81" s="1"/>
      <c r="W81" s="1"/>
      <c r="X81" s="6"/>
      <c r="Y81" s="1"/>
      <c r="Z81" s="1"/>
      <c r="AA81" s="1"/>
      <c r="AB81" s="1"/>
      <c r="AC81" s="1"/>
      <c r="AD81" s="6"/>
      <c r="AE81" s="1"/>
      <c r="AF81" s="1"/>
      <c r="AG81" s="1"/>
      <c r="AH81" s="1"/>
      <c r="AI81" s="1"/>
      <c r="AJ81" s="6"/>
      <c r="AK81" s="1"/>
      <c r="AL81" s="338"/>
    </row>
    <row r="82" spans="1:38" s="339" customFormat="1" ht="12" customHeight="1">
      <c r="A82" s="355">
        <v>10</v>
      </c>
      <c r="B82" s="379">
        <v>44812</v>
      </c>
      <c r="C82" s="356"/>
      <c r="D82" s="357" t="s">
        <v>988</v>
      </c>
      <c r="E82" s="355" t="s">
        <v>557</v>
      </c>
      <c r="F82" s="355">
        <v>140</v>
      </c>
      <c r="G82" s="355">
        <v>30</v>
      </c>
      <c r="H82" s="358">
        <v>30</v>
      </c>
      <c r="I82" s="380" t="s">
        <v>904</v>
      </c>
      <c r="J82" s="327" t="s">
        <v>902</v>
      </c>
      <c r="K82" s="328">
        <f t="shared" si="70"/>
        <v>-110</v>
      </c>
      <c r="L82" s="329">
        <v>100</v>
      </c>
      <c r="M82" s="330">
        <f t="shared" si="71"/>
        <v>-2850</v>
      </c>
      <c r="N82" s="328">
        <v>25</v>
      </c>
      <c r="O82" s="327" t="s">
        <v>567</v>
      </c>
      <c r="P82" s="331">
        <v>44812</v>
      </c>
      <c r="Q82" s="1"/>
      <c r="R82" s="6" t="s">
        <v>827</v>
      </c>
      <c r="S82" s="1"/>
      <c r="T82" s="1"/>
      <c r="U82" s="1"/>
      <c r="V82" s="1"/>
      <c r="W82" s="1"/>
      <c r="X82" s="6"/>
      <c r="Y82" s="1"/>
      <c r="Z82" s="1"/>
      <c r="AA82" s="1"/>
      <c r="AB82" s="1"/>
      <c r="AC82" s="1"/>
      <c r="AD82" s="6"/>
      <c r="AE82" s="1"/>
      <c r="AF82" s="1"/>
      <c r="AG82" s="1"/>
      <c r="AH82" s="1"/>
      <c r="AI82" s="1"/>
      <c r="AJ82" s="6"/>
      <c r="AK82" s="1"/>
      <c r="AL82" s="338"/>
    </row>
    <row r="83" spans="1:38" s="339" customFormat="1" ht="12" customHeight="1">
      <c r="A83" s="351">
        <v>11</v>
      </c>
      <c r="B83" s="391">
        <v>44812</v>
      </c>
      <c r="C83" s="352"/>
      <c r="D83" s="353" t="s">
        <v>991</v>
      </c>
      <c r="E83" s="351" t="s">
        <v>557</v>
      </c>
      <c r="F83" s="351">
        <v>50</v>
      </c>
      <c r="G83" s="351">
        <v>35</v>
      </c>
      <c r="H83" s="354">
        <v>59</v>
      </c>
      <c r="I83" s="360" t="s">
        <v>992</v>
      </c>
      <c r="J83" s="303" t="s">
        <v>762</v>
      </c>
      <c r="K83" s="302">
        <f t="shared" si="70"/>
        <v>9</v>
      </c>
      <c r="L83" s="304">
        <v>100</v>
      </c>
      <c r="M83" s="305">
        <f t="shared" si="71"/>
        <v>2600</v>
      </c>
      <c r="N83" s="302">
        <v>300</v>
      </c>
      <c r="O83" s="303" t="s">
        <v>555</v>
      </c>
      <c r="P83" s="299">
        <v>44813</v>
      </c>
      <c r="Q83" s="1"/>
      <c r="R83" s="6" t="s">
        <v>556</v>
      </c>
      <c r="S83" s="1"/>
      <c r="T83" s="1"/>
      <c r="U83" s="1"/>
      <c r="V83" s="1"/>
      <c r="W83" s="1"/>
      <c r="X83" s="6"/>
      <c r="Y83" s="1"/>
      <c r="Z83" s="1"/>
      <c r="AA83" s="1"/>
      <c r="AB83" s="1"/>
      <c r="AC83" s="1"/>
      <c r="AD83" s="6"/>
      <c r="AE83" s="1"/>
      <c r="AF83" s="1"/>
      <c r="AG83" s="1"/>
      <c r="AH83" s="1"/>
      <c r="AI83" s="1"/>
      <c r="AJ83" s="6"/>
      <c r="AK83" s="1"/>
      <c r="AL83" s="338"/>
    </row>
    <row r="84" spans="1:38" s="339" customFormat="1" ht="12" customHeight="1">
      <c r="A84" s="371"/>
      <c r="B84" s="372"/>
      <c r="C84" s="373"/>
      <c r="D84" s="374"/>
      <c r="E84" s="371"/>
      <c r="F84" s="371"/>
      <c r="G84" s="371"/>
      <c r="H84" s="375"/>
      <c r="I84" s="376"/>
      <c r="J84" s="375"/>
      <c r="K84" s="375"/>
      <c r="L84" s="377"/>
      <c r="M84" s="378"/>
      <c r="N84" s="375"/>
      <c r="O84" s="375"/>
      <c r="P84" s="372"/>
      <c r="Q84" s="1"/>
      <c r="R84" s="6"/>
      <c r="S84" s="1"/>
      <c r="T84" s="1"/>
      <c r="U84" s="1"/>
      <c r="V84" s="1"/>
      <c r="W84" s="1"/>
      <c r="X84" s="6"/>
      <c r="Y84" s="1"/>
      <c r="Z84" s="1"/>
      <c r="AA84" s="1"/>
      <c r="AB84" s="1"/>
      <c r="AC84" s="1"/>
      <c r="AD84" s="6"/>
      <c r="AE84" s="1"/>
      <c r="AF84" s="1"/>
      <c r="AG84" s="1"/>
      <c r="AH84" s="1"/>
      <c r="AI84" s="1"/>
      <c r="AJ84" s="6"/>
      <c r="AK84" s="1"/>
      <c r="AL84" s="338"/>
    </row>
    <row r="85" spans="1:38" s="339" customFormat="1" ht="12" customHeight="1">
      <c r="A85" s="371"/>
      <c r="B85" s="372"/>
      <c r="C85" s="373"/>
      <c r="D85" s="374"/>
      <c r="E85" s="371"/>
      <c r="F85" s="371"/>
      <c r="G85" s="371"/>
      <c r="H85" s="375"/>
      <c r="I85" s="376"/>
      <c r="J85" s="375"/>
      <c r="K85" s="375"/>
      <c r="L85" s="377"/>
      <c r="M85" s="378"/>
      <c r="N85" s="375"/>
      <c r="O85" s="375"/>
      <c r="P85" s="372"/>
      <c r="Q85" s="1"/>
      <c r="R85" s="6"/>
      <c r="S85" s="1"/>
      <c r="T85" s="1"/>
      <c r="U85" s="1"/>
      <c r="V85" s="1"/>
      <c r="W85" s="1"/>
      <c r="X85" s="6"/>
      <c r="Y85" s="1"/>
      <c r="Z85" s="1"/>
      <c r="AA85" s="1"/>
      <c r="AB85" s="1"/>
      <c r="AC85" s="1"/>
      <c r="AD85" s="6"/>
      <c r="AE85" s="1"/>
      <c r="AF85" s="1"/>
      <c r="AG85" s="1"/>
      <c r="AH85" s="1"/>
      <c r="AI85" s="1"/>
      <c r="AJ85" s="6"/>
      <c r="AK85" s="1"/>
      <c r="AL85" s="338"/>
    </row>
    <row r="86" spans="1:38" ht="15" customHeight="1">
      <c r="A86" s="288"/>
      <c r="B86" s="332"/>
      <c r="C86" s="289"/>
      <c r="D86" s="290"/>
      <c r="E86" s="288"/>
      <c r="F86" s="288"/>
      <c r="G86" s="288"/>
      <c r="H86" s="291"/>
      <c r="I86" s="292"/>
      <c r="J86" s="254"/>
      <c r="K86" s="224"/>
      <c r="L86" s="243"/>
      <c r="M86" s="244"/>
      <c r="N86" s="224"/>
      <c r="O86" s="254"/>
      <c r="P86" s="221"/>
      <c r="Q86" s="1"/>
      <c r="R86" s="6"/>
      <c r="S86" s="1"/>
      <c r="T86" s="1"/>
      <c r="U86" s="1"/>
      <c r="V86" s="1"/>
      <c r="W86" s="1"/>
      <c r="X86" s="6"/>
      <c r="Y86" s="1"/>
      <c r="Z86" s="1"/>
      <c r="AA86" s="1"/>
      <c r="AB86" s="1"/>
      <c r="AC86" s="1"/>
      <c r="AD86" s="6"/>
      <c r="AE86" s="1"/>
      <c r="AF86" s="1"/>
      <c r="AG86" s="1"/>
      <c r="AH86" s="1"/>
      <c r="AI86" s="1"/>
      <c r="AJ86" s="6"/>
      <c r="AK86" s="1"/>
      <c r="AL86" s="1"/>
    </row>
    <row r="87" spans="1:38" ht="12.75" customHeight="1">
      <c r="A87" s="142"/>
      <c r="B87" s="147"/>
      <c r="C87" s="147"/>
      <c r="D87" s="148"/>
      <c r="E87" s="142"/>
      <c r="F87" s="149"/>
      <c r="G87" s="142"/>
      <c r="H87" s="142"/>
      <c r="I87" s="142"/>
      <c r="J87" s="147"/>
      <c r="K87" s="150"/>
      <c r="L87" s="142"/>
      <c r="M87" s="142"/>
      <c r="N87" s="142"/>
      <c r="O87" s="151"/>
      <c r="P87" s="1"/>
      <c r="Q87" s="1"/>
      <c r="R87" s="6"/>
      <c r="S87" s="1"/>
      <c r="T87" s="1"/>
      <c r="U87" s="1"/>
      <c r="V87" s="1"/>
      <c r="W87" s="1"/>
      <c r="X87" s="6"/>
      <c r="Y87" s="1"/>
      <c r="Z87" s="1"/>
      <c r="AA87" s="1"/>
      <c r="AB87" s="1"/>
      <c r="AC87" s="1"/>
      <c r="AD87" s="6"/>
      <c r="AE87" s="1"/>
      <c r="AF87" s="1"/>
      <c r="AG87" s="1"/>
      <c r="AH87" s="1"/>
      <c r="AI87" s="1"/>
      <c r="AJ87" s="6"/>
      <c r="AK87" s="1"/>
    </row>
    <row r="88" spans="1:38" ht="38.25" customHeight="1">
      <c r="A88" s="94" t="s">
        <v>579</v>
      </c>
      <c r="B88" s="152"/>
      <c r="C88" s="152"/>
      <c r="D88" s="153"/>
      <c r="E88" s="127"/>
      <c r="F88" s="6"/>
      <c r="G88" s="6"/>
      <c r="H88" s="128"/>
      <c r="I88" s="154"/>
      <c r="J88" s="1"/>
      <c r="K88" s="6"/>
      <c r="L88" s="6"/>
      <c r="M88" s="6"/>
      <c r="N88" s="1"/>
      <c r="O88" s="1"/>
      <c r="Q88" s="1"/>
      <c r="R88" s="6"/>
      <c r="S88" s="1"/>
      <c r="T88" s="1"/>
      <c r="U88" s="1"/>
      <c r="V88" s="1"/>
      <c r="W88" s="1"/>
      <c r="X88" s="6"/>
      <c r="Y88" s="1"/>
      <c r="Z88" s="1"/>
      <c r="AA88" s="1"/>
      <c r="AB88" s="1"/>
      <c r="AC88" s="1"/>
      <c r="AD88" s="6"/>
      <c r="AE88" s="1"/>
      <c r="AF88" s="1"/>
      <c r="AG88" s="1"/>
      <c r="AH88" s="1"/>
      <c r="AI88" s="1"/>
      <c r="AJ88" s="6"/>
      <c r="AK88" s="1"/>
    </row>
    <row r="89" spans="1:38" s="220" customFormat="1" ht="14.25" customHeight="1">
      <c r="A89" s="95" t="s">
        <v>16</v>
      </c>
      <c r="B89" s="96" t="s">
        <v>532</v>
      </c>
      <c r="C89" s="96"/>
      <c r="D89" s="97" t="s">
        <v>543</v>
      </c>
      <c r="E89" s="96" t="s">
        <v>544</v>
      </c>
      <c r="F89" s="96" t="s">
        <v>545</v>
      </c>
      <c r="G89" s="96" t="s">
        <v>546</v>
      </c>
      <c r="H89" s="96" t="s">
        <v>547</v>
      </c>
      <c r="I89" s="96" t="s">
        <v>548</v>
      </c>
      <c r="J89" s="95" t="s">
        <v>549</v>
      </c>
      <c r="K89" s="131" t="s">
        <v>566</v>
      </c>
      <c r="L89" s="132" t="s">
        <v>551</v>
      </c>
      <c r="M89" s="98" t="s">
        <v>552</v>
      </c>
      <c r="N89" s="96" t="s">
        <v>553</v>
      </c>
      <c r="O89" s="97" t="s">
        <v>554</v>
      </c>
      <c r="P89" s="96" t="s">
        <v>784</v>
      </c>
      <c r="Q89" s="219"/>
      <c r="R89" s="6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</row>
    <row r="90" spans="1:38" s="220" customFormat="1" ht="12.75" customHeight="1">
      <c r="A90" s="332"/>
      <c r="B90" s="332"/>
      <c r="C90" s="332"/>
      <c r="D90" s="332"/>
      <c r="E90" s="335"/>
      <c r="F90" s="335"/>
      <c r="G90" s="335"/>
      <c r="H90" s="335"/>
      <c r="I90" s="335"/>
      <c r="J90" s="254"/>
      <c r="K90" s="224"/>
      <c r="L90" s="243"/>
      <c r="M90" s="244"/>
      <c r="N90" s="224"/>
      <c r="O90" s="254"/>
      <c r="P90" s="221"/>
      <c r="Q90" s="219"/>
      <c r="R90" s="1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</row>
    <row r="91" spans="1:38" ht="14.25" customHeight="1">
      <c r="A91" s="335"/>
      <c r="B91" s="333"/>
      <c r="C91" s="334"/>
      <c r="D91" s="334"/>
      <c r="E91" s="335"/>
      <c r="F91" s="335"/>
      <c r="G91" s="335"/>
      <c r="H91" s="335"/>
      <c r="I91" s="335"/>
      <c r="J91" s="254"/>
      <c r="K91" s="224"/>
      <c r="L91" s="243"/>
      <c r="M91" s="244"/>
      <c r="N91" s="224"/>
      <c r="O91" s="254"/>
      <c r="P91" s="221"/>
      <c r="R91" s="219"/>
      <c r="S91" s="41"/>
      <c r="T91" s="1"/>
      <c r="U91" s="1"/>
      <c r="V91" s="1"/>
      <c r="W91" s="1"/>
      <c r="X91" s="1"/>
      <c r="Y91" s="1"/>
      <c r="Z91" s="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</row>
    <row r="92" spans="1:38" ht="12.75" customHeight="1">
      <c r="A92" s="335"/>
      <c r="B92" s="333"/>
      <c r="C92" s="334"/>
      <c r="D92" s="334"/>
      <c r="E92" s="335"/>
      <c r="F92" s="335"/>
      <c r="G92" s="335"/>
      <c r="H92" s="335"/>
      <c r="I92" s="335"/>
      <c r="J92" s="254"/>
      <c r="K92" s="224"/>
      <c r="L92" s="243"/>
      <c r="M92" s="244"/>
      <c r="N92" s="224"/>
      <c r="O92" s="254"/>
      <c r="P92" s="221"/>
      <c r="R92" s="6"/>
      <c r="S92" s="1"/>
      <c r="T92" s="1"/>
      <c r="U92" s="1"/>
      <c r="V92" s="1"/>
      <c r="W92" s="1"/>
      <c r="X92" s="1"/>
      <c r="Y92" s="1"/>
    </row>
    <row r="93" spans="1:38" ht="12.75" customHeight="1">
      <c r="A93" s="111" t="s">
        <v>559</v>
      </c>
      <c r="B93" s="111"/>
      <c r="C93" s="111"/>
      <c r="D93" s="111"/>
      <c r="E93" s="41"/>
      <c r="F93" s="119" t="s">
        <v>561</v>
      </c>
      <c r="G93" s="56"/>
      <c r="H93" s="56"/>
      <c r="I93" s="56"/>
      <c r="J93" s="6"/>
      <c r="K93" s="136"/>
      <c r="L93" s="137"/>
      <c r="M93" s="6"/>
      <c r="N93" s="101"/>
      <c r="O93" s="155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18" t="s">
        <v>560</v>
      </c>
      <c r="B94" s="111"/>
      <c r="C94" s="111"/>
      <c r="D94" s="111"/>
      <c r="E94" s="6"/>
      <c r="F94" s="119" t="s">
        <v>563</v>
      </c>
      <c r="G94" s="6"/>
      <c r="H94" s="6" t="s">
        <v>780</v>
      </c>
      <c r="I94" s="6"/>
      <c r="J94" s="1"/>
      <c r="K94" s="6"/>
      <c r="L94" s="6"/>
      <c r="M94" s="6"/>
      <c r="N94" s="1"/>
      <c r="O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18"/>
      <c r="B95" s="111"/>
      <c r="C95" s="111"/>
      <c r="D95" s="111"/>
      <c r="E95" s="6"/>
      <c r="F95" s="119"/>
      <c r="G95" s="6"/>
      <c r="H95" s="6"/>
      <c r="I95" s="6"/>
      <c r="J95" s="1"/>
      <c r="K95" s="6"/>
      <c r="L95" s="6"/>
      <c r="M95" s="6"/>
      <c r="N95" s="1"/>
      <c r="O95" s="1"/>
      <c r="Q95" s="1"/>
      <c r="R95" s="5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18"/>
      <c r="B96" s="111"/>
      <c r="C96" s="111"/>
      <c r="D96" s="111"/>
      <c r="E96" s="6"/>
      <c r="F96" s="119"/>
      <c r="G96" s="56"/>
      <c r="H96" s="41"/>
      <c r="I96" s="56"/>
      <c r="J96" s="6"/>
      <c r="K96" s="136"/>
      <c r="L96" s="137"/>
      <c r="M96" s="6"/>
      <c r="N96" s="101"/>
      <c r="O96" s="138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56"/>
      <c r="B97" s="100"/>
      <c r="C97" s="100"/>
      <c r="D97" s="41"/>
      <c r="E97" s="56"/>
      <c r="F97" s="56"/>
      <c r="G97" s="56"/>
      <c r="H97" s="41"/>
      <c r="I97" s="56"/>
      <c r="J97" s="6"/>
      <c r="K97" s="136"/>
      <c r="L97" s="137"/>
      <c r="M97" s="6"/>
      <c r="N97" s="101"/>
      <c r="O97" s="138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38.25" customHeight="1">
      <c r="A98" s="41"/>
      <c r="B98" s="156" t="s">
        <v>580</v>
      </c>
      <c r="C98" s="156"/>
      <c r="D98" s="156"/>
      <c r="E98" s="156"/>
      <c r="F98" s="6"/>
      <c r="G98" s="6"/>
      <c r="H98" s="129"/>
      <c r="I98" s="6"/>
      <c r="J98" s="129"/>
      <c r="K98" s="130"/>
      <c r="L98" s="6"/>
      <c r="M98" s="6"/>
      <c r="N98" s="1"/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95" t="s">
        <v>16</v>
      </c>
      <c r="B99" s="96" t="s">
        <v>532</v>
      </c>
      <c r="C99" s="96"/>
      <c r="D99" s="97" t="s">
        <v>543</v>
      </c>
      <c r="E99" s="96" t="s">
        <v>544</v>
      </c>
      <c r="F99" s="96" t="s">
        <v>545</v>
      </c>
      <c r="G99" s="96" t="s">
        <v>581</v>
      </c>
      <c r="H99" s="96" t="s">
        <v>582</v>
      </c>
      <c r="I99" s="96" t="s">
        <v>548</v>
      </c>
      <c r="J99" s="157" t="s">
        <v>549</v>
      </c>
      <c r="K99" s="96" t="s">
        <v>550</v>
      </c>
      <c r="L99" s="96" t="s">
        <v>583</v>
      </c>
      <c r="M99" s="96" t="s">
        <v>553</v>
      </c>
      <c r="N99" s="97" t="s">
        <v>554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8">
        <v>1</v>
      </c>
      <c r="B100" s="159">
        <v>41579</v>
      </c>
      <c r="C100" s="159"/>
      <c r="D100" s="160" t="s">
        <v>584</v>
      </c>
      <c r="E100" s="161" t="s">
        <v>585</v>
      </c>
      <c r="F100" s="162">
        <v>82</v>
      </c>
      <c r="G100" s="161" t="s">
        <v>586</v>
      </c>
      <c r="H100" s="161">
        <v>100</v>
      </c>
      <c r="I100" s="163">
        <v>100</v>
      </c>
      <c r="J100" s="164" t="s">
        <v>587</v>
      </c>
      <c r="K100" s="165">
        <f t="shared" ref="K100:K152" si="72">H100-F100</f>
        <v>18</v>
      </c>
      <c r="L100" s="166">
        <f t="shared" ref="L100:L152" si="73">K100/F100</f>
        <v>0.21951219512195122</v>
      </c>
      <c r="M100" s="161" t="s">
        <v>555</v>
      </c>
      <c r="N100" s="167">
        <v>42657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8">
        <v>2</v>
      </c>
      <c r="B101" s="159">
        <v>41794</v>
      </c>
      <c r="C101" s="159"/>
      <c r="D101" s="160" t="s">
        <v>588</v>
      </c>
      <c r="E101" s="161" t="s">
        <v>557</v>
      </c>
      <c r="F101" s="162">
        <v>257</v>
      </c>
      <c r="G101" s="161" t="s">
        <v>586</v>
      </c>
      <c r="H101" s="161">
        <v>300</v>
      </c>
      <c r="I101" s="163">
        <v>300</v>
      </c>
      <c r="J101" s="164" t="s">
        <v>587</v>
      </c>
      <c r="K101" s="165">
        <f t="shared" si="72"/>
        <v>43</v>
      </c>
      <c r="L101" s="166">
        <f t="shared" si="73"/>
        <v>0.16731517509727625</v>
      </c>
      <c r="M101" s="161" t="s">
        <v>555</v>
      </c>
      <c r="N101" s="167">
        <v>41822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8">
        <v>3</v>
      </c>
      <c r="B102" s="159">
        <v>41828</v>
      </c>
      <c r="C102" s="159"/>
      <c r="D102" s="160" t="s">
        <v>589</v>
      </c>
      <c r="E102" s="161" t="s">
        <v>557</v>
      </c>
      <c r="F102" s="162">
        <v>393</v>
      </c>
      <c r="G102" s="161" t="s">
        <v>586</v>
      </c>
      <c r="H102" s="161">
        <v>468</v>
      </c>
      <c r="I102" s="163">
        <v>468</v>
      </c>
      <c r="J102" s="164" t="s">
        <v>587</v>
      </c>
      <c r="K102" s="165">
        <f t="shared" si="72"/>
        <v>75</v>
      </c>
      <c r="L102" s="166">
        <f t="shared" si="73"/>
        <v>0.19083969465648856</v>
      </c>
      <c r="M102" s="161" t="s">
        <v>555</v>
      </c>
      <c r="N102" s="167">
        <v>41863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8">
        <v>4</v>
      </c>
      <c r="B103" s="159">
        <v>41857</v>
      </c>
      <c r="C103" s="159"/>
      <c r="D103" s="160" t="s">
        <v>590</v>
      </c>
      <c r="E103" s="161" t="s">
        <v>557</v>
      </c>
      <c r="F103" s="162">
        <v>205</v>
      </c>
      <c r="G103" s="161" t="s">
        <v>586</v>
      </c>
      <c r="H103" s="161">
        <v>275</v>
      </c>
      <c r="I103" s="163">
        <v>250</v>
      </c>
      <c r="J103" s="164" t="s">
        <v>587</v>
      </c>
      <c r="K103" s="165">
        <f t="shared" si="72"/>
        <v>70</v>
      </c>
      <c r="L103" s="166">
        <f t="shared" si="73"/>
        <v>0.34146341463414637</v>
      </c>
      <c r="M103" s="161" t="s">
        <v>555</v>
      </c>
      <c r="N103" s="167">
        <v>41962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8">
        <v>5</v>
      </c>
      <c r="B104" s="159">
        <v>41886</v>
      </c>
      <c r="C104" s="159"/>
      <c r="D104" s="160" t="s">
        <v>591</v>
      </c>
      <c r="E104" s="161" t="s">
        <v>557</v>
      </c>
      <c r="F104" s="162">
        <v>162</v>
      </c>
      <c r="G104" s="161" t="s">
        <v>586</v>
      </c>
      <c r="H104" s="161">
        <v>190</v>
      </c>
      <c r="I104" s="163">
        <v>190</v>
      </c>
      <c r="J104" s="164" t="s">
        <v>587</v>
      </c>
      <c r="K104" s="165">
        <f t="shared" si="72"/>
        <v>28</v>
      </c>
      <c r="L104" s="166">
        <f t="shared" si="73"/>
        <v>0.1728395061728395</v>
      </c>
      <c r="M104" s="161" t="s">
        <v>555</v>
      </c>
      <c r="N104" s="167">
        <v>42006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8">
        <v>6</v>
      </c>
      <c r="B105" s="159">
        <v>41886</v>
      </c>
      <c r="C105" s="159"/>
      <c r="D105" s="160" t="s">
        <v>592</v>
      </c>
      <c r="E105" s="161" t="s">
        <v>557</v>
      </c>
      <c r="F105" s="162">
        <v>75</v>
      </c>
      <c r="G105" s="161" t="s">
        <v>586</v>
      </c>
      <c r="H105" s="161">
        <v>91.5</v>
      </c>
      <c r="I105" s="163" t="s">
        <v>593</v>
      </c>
      <c r="J105" s="164" t="s">
        <v>594</v>
      </c>
      <c r="K105" s="165">
        <f t="shared" si="72"/>
        <v>16.5</v>
      </c>
      <c r="L105" s="166">
        <f t="shared" si="73"/>
        <v>0.22</v>
      </c>
      <c r="M105" s="161" t="s">
        <v>555</v>
      </c>
      <c r="N105" s="167">
        <v>41954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8">
        <v>7</v>
      </c>
      <c r="B106" s="159">
        <v>41913</v>
      </c>
      <c r="C106" s="159"/>
      <c r="D106" s="160" t="s">
        <v>595</v>
      </c>
      <c r="E106" s="161" t="s">
        <v>557</v>
      </c>
      <c r="F106" s="162">
        <v>850</v>
      </c>
      <c r="G106" s="161" t="s">
        <v>586</v>
      </c>
      <c r="H106" s="161">
        <v>982.5</v>
      </c>
      <c r="I106" s="163">
        <v>1050</v>
      </c>
      <c r="J106" s="164" t="s">
        <v>596</v>
      </c>
      <c r="K106" s="165">
        <f t="shared" si="72"/>
        <v>132.5</v>
      </c>
      <c r="L106" s="166">
        <f t="shared" si="73"/>
        <v>0.15588235294117647</v>
      </c>
      <c r="M106" s="161" t="s">
        <v>555</v>
      </c>
      <c r="N106" s="167">
        <v>42039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8">
        <v>8</v>
      </c>
      <c r="B107" s="159">
        <v>41913</v>
      </c>
      <c r="C107" s="159"/>
      <c r="D107" s="160" t="s">
        <v>597</v>
      </c>
      <c r="E107" s="161" t="s">
        <v>557</v>
      </c>
      <c r="F107" s="162">
        <v>475</v>
      </c>
      <c r="G107" s="161" t="s">
        <v>586</v>
      </c>
      <c r="H107" s="161">
        <v>515</v>
      </c>
      <c r="I107" s="163">
        <v>600</v>
      </c>
      <c r="J107" s="164" t="s">
        <v>598</v>
      </c>
      <c r="K107" s="165">
        <f t="shared" si="72"/>
        <v>40</v>
      </c>
      <c r="L107" s="166">
        <f t="shared" si="73"/>
        <v>8.4210526315789472E-2</v>
      </c>
      <c r="M107" s="161" t="s">
        <v>555</v>
      </c>
      <c r="N107" s="167">
        <v>41939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8">
        <v>9</v>
      </c>
      <c r="B108" s="159">
        <v>41913</v>
      </c>
      <c r="C108" s="159"/>
      <c r="D108" s="160" t="s">
        <v>599</v>
      </c>
      <c r="E108" s="161" t="s">
        <v>557</v>
      </c>
      <c r="F108" s="162">
        <v>86</v>
      </c>
      <c r="G108" s="161" t="s">
        <v>586</v>
      </c>
      <c r="H108" s="161">
        <v>99</v>
      </c>
      <c r="I108" s="163">
        <v>140</v>
      </c>
      <c r="J108" s="164" t="s">
        <v>600</v>
      </c>
      <c r="K108" s="165">
        <f t="shared" si="72"/>
        <v>13</v>
      </c>
      <c r="L108" s="166">
        <f t="shared" si="73"/>
        <v>0.15116279069767441</v>
      </c>
      <c r="M108" s="161" t="s">
        <v>555</v>
      </c>
      <c r="N108" s="167">
        <v>41939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8">
        <v>10</v>
      </c>
      <c r="B109" s="159">
        <v>41926</v>
      </c>
      <c r="C109" s="159"/>
      <c r="D109" s="160" t="s">
        <v>601</v>
      </c>
      <c r="E109" s="161" t="s">
        <v>557</v>
      </c>
      <c r="F109" s="162">
        <v>496.6</v>
      </c>
      <c r="G109" s="161" t="s">
        <v>586</v>
      </c>
      <c r="H109" s="161">
        <v>621</v>
      </c>
      <c r="I109" s="163">
        <v>580</v>
      </c>
      <c r="J109" s="164" t="s">
        <v>587</v>
      </c>
      <c r="K109" s="165">
        <f t="shared" si="72"/>
        <v>124.39999999999998</v>
      </c>
      <c r="L109" s="166">
        <f t="shared" si="73"/>
        <v>0.25050342327829234</v>
      </c>
      <c r="M109" s="161" t="s">
        <v>555</v>
      </c>
      <c r="N109" s="167">
        <v>42605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8">
        <v>11</v>
      </c>
      <c r="B110" s="159">
        <v>41926</v>
      </c>
      <c r="C110" s="159"/>
      <c r="D110" s="160" t="s">
        <v>602</v>
      </c>
      <c r="E110" s="161" t="s">
        <v>557</v>
      </c>
      <c r="F110" s="162">
        <v>2481.9</v>
      </c>
      <c r="G110" s="161" t="s">
        <v>586</v>
      </c>
      <c r="H110" s="161">
        <v>2840</v>
      </c>
      <c r="I110" s="163">
        <v>2870</v>
      </c>
      <c r="J110" s="164" t="s">
        <v>603</v>
      </c>
      <c r="K110" s="165">
        <f t="shared" si="72"/>
        <v>358.09999999999991</v>
      </c>
      <c r="L110" s="166">
        <f t="shared" si="73"/>
        <v>0.14428462065353154</v>
      </c>
      <c r="M110" s="161" t="s">
        <v>555</v>
      </c>
      <c r="N110" s="167">
        <v>42017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8">
        <v>12</v>
      </c>
      <c r="B111" s="159">
        <v>41928</v>
      </c>
      <c r="C111" s="159"/>
      <c r="D111" s="160" t="s">
        <v>604</v>
      </c>
      <c r="E111" s="161" t="s">
        <v>557</v>
      </c>
      <c r="F111" s="162">
        <v>84.5</v>
      </c>
      <c r="G111" s="161" t="s">
        <v>586</v>
      </c>
      <c r="H111" s="161">
        <v>93</v>
      </c>
      <c r="I111" s="163">
        <v>110</v>
      </c>
      <c r="J111" s="164" t="s">
        <v>605</v>
      </c>
      <c r="K111" s="165">
        <f t="shared" si="72"/>
        <v>8.5</v>
      </c>
      <c r="L111" s="166">
        <f t="shared" si="73"/>
        <v>0.10059171597633136</v>
      </c>
      <c r="M111" s="161" t="s">
        <v>555</v>
      </c>
      <c r="N111" s="167">
        <v>41939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8">
        <v>13</v>
      </c>
      <c r="B112" s="159">
        <v>41928</v>
      </c>
      <c r="C112" s="159"/>
      <c r="D112" s="160" t="s">
        <v>606</v>
      </c>
      <c r="E112" s="161" t="s">
        <v>557</v>
      </c>
      <c r="F112" s="162">
        <v>401</v>
      </c>
      <c r="G112" s="161" t="s">
        <v>586</v>
      </c>
      <c r="H112" s="161">
        <v>428</v>
      </c>
      <c r="I112" s="163">
        <v>450</v>
      </c>
      <c r="J112" s="164" t="s">
        <v>607</v>
      </c>
      <c r="K112" s="165">
        <f t="shared" si="72"/>
        <v>27</v>
      </c>
      <c r="L112" s="166">
        <f t="shared" si="73"/>
        <v>6.7331670822942641E-2</v>
      </c>
      <c r="M112" s="161" t="s">
        <v>555</v>
      </c>
      <c r="N112" s="167">
        <v>42020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8">
        <v>14</v>
      </c>
      <c r="B113" s="159">
        <v>41928</v>
      </c>
      <c r="C113" s="159"/>
      <c r="D113" s="160" t="s">
        <v>608</v>
      </c>
      <c r="E113" s="161" t="s">
        <v>557</v>
      </c>
      <c r="F113" s="162">
        <v>101</v>
      </c>
      <c r="G113" s="161" t="s">
        <v>586</v>
      </c>
      <c r="H113" s="161">
        <v>112</v>
      </c>
      <c r="I113" s="163">
        <v>120</v>
      </c>
      <c r="J113" s="164" t="s">
        <v>609</v>
      </c>
      <c r="K113" s="165">
        <f t="shared" si="72"/>
        <v>11</v>
      </c>
      <c r="L113" s="166">
        <f t="shared" si="73"/>
        <v>0.10891089108910891</v>
      </c>
      <c r="M113" s="161" t="s">
        <v>555</v>
      </c>
      <c r="N113" s="167">
        <v>41939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8">
        <v>15</v>
      </c>
      <c r="B114" s="159">
        <v>41954</v>
      </c>
      <c r="C114" s="159"/>
      <c r="D114" s="160" t="s">
        <v>610</v>
      </c>
      <c r="E114" s="161" t="s">
        <v>557</v>
      </c>
      <c r="F114" s="162">
        <v>59</v>
      </c>
      <c r="G114" s="161" t="s">
        <v>586</v>
      </c>
      <c r="H114" s="161">
        <v>76</v>
      </c>
      <c r="I114" s="163">
        <v>76</v>
      </c>
      <c r="J114" s="164" t="s">
        <v>587</v>
      </c>
      <c r="K114" s="165">
        <f t="shared" si="72"/>
        <v>17</v>
      </c>
      <c r="L114" s="166">
        <f t="shared" si="73"/>
        <v>0.28813559322033899</v>
      </c>
      <c r="M114" s="161" t="s">
        <v>555</v>
      </c>
      <c r="N114" s="167">
        <v>43032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8">
        <v>16</v>
      </c>
      <c r="B115" s="159">
        <v>41954</v>
      </c>
      <c r="C115" s="159"/>
      <c r="D115" s="160" t="s">
        <v>599</v>
      </c>
      <c r="E115" s="161" t="s">
        <v>557</v>
      </c>
      <c r="F115" s="162">
        <v>99</v>
      </c>
      <c r="G115" s="161" t="s">
        <v>586</v>
      </c>
      <c r="H115" s="161">
        <v>120</v>
      </c>
      <c r="I115" s="163">
        <v>120</v>
      </c>
      <c r="J115" s="164" t="s">
        <v>568</v>
      </c>
      <c r="K115" s="165">
        <f t="shared" si="72"/>
        <v>21</v>
      </c>
      <c r="L115" s="166">
        <f t="shared" si="73"/>
        <v>0.21212121212121213</v>
      </c>
      <c r="M115" s="161" t="s">
        <v>555</v>
      </c>
      <c r="N115" s="167">
        <v>41960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8">
        <v>17</v>
      </c>
      <c r="B116" s="159">
        <v>41956</v>
      </c>
      <c r="C116" s="159"/>
      <c r="D116" s="160" t="s">
        <v>611</v>
      </c>
      <c r="E116" s="161" t="s">
        <v>557</v>
      </c>
      <c r="F116" s="162">
        <v>22</v>
      </c>
      <c r="G116" s="161" t="s">
        <v>586</v>
      </c>
      <c r="H116" s="161">
        <v>33.549999999999997</v>
      </c>
      <c r="I116" s="163">
        <v>32</v>
      </c>
      <c r="J116" s="164" t="s">
        <v>612</v>
      </c>
      <c r="K116" s="165">
        <f t="shared" si="72"/>
        <v>11.549999999999997</v>
      </c>
      <c r="L116" s="166">
        <f t="shared" si="73"/>
        <v>0.52499999999999991</v>
      </c>
      <c r="M116" s="161" t="s">
        <v>555</v>
      </c>
      <c r="N116" s="167">
        <v>42188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8">
        <v>18</v>
      </c>
      <c r="B117" s="159">
        <v>41976</v>
      </c>
      <c r="C117" s="159"/>
      <c r="D117" s="160" t="s">
        <v>613</v>
      </c>
      <c r="E117" s="161" t="s">
        <v>557</v>
      </c>
      <c r="F117" s="162">
        <v>440</v>
      </c>
      <c r="G117" s="161" t="s">
        <v>586</v>
      </c>
      <c r="H117" s="161">
        <v>520</v>
      </c>
      <c r="I117" s="163">
        <v>520</v>
      </c>
      <c r="J117" s="164" t="s">
        <v>614</v>
      </c>
      <c r="K117" s="165">
        <f t="shared" si="72"/>
        <v>80</v>
      </c>
      <c r="L117" s="166">
        <f t="shared" si="73"/>
        <v>0.18181818181818182</v>
      </c>
      <c r="M117" s="161" t="s">
        <v>555</v>
      </c>
      <c r="N117" s="167">
        <v>42208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8">
        <v>19</v>
      </c>
      <c r="B118" s="159">
        <v>41976</v>
      </c>
      <c r="C118" s="159"/>
      <c r="D118" s="160" t="s">
        <v>615</v>
      </c>
      <c r="E118" s="161" t="s">
        <v>557</v>
      </c>
      <c r="F118" s="162">
        <v>360</v>
      </c>
      <c r="G118" s="161" t="s">
        <v>586</v>
      </c>
      <c r="H118" s="161">
        <v>427</v>
      </c>
      <c r="I118" s="163">
        <v>425</v>
      </c>
      <c r="J118" s="164" t="s">
        <v>616</v>
      </c>
      <c r="K118" s="165">
        <f t="shared" si="72"/>
        <v>67</v>
      </c>
      <c r="L118" s="166">
        <f t="shared" si="73"/>
        <v>0.18611111111111112</v>
      </c>
      <c r="M118" s="161" t="s">
        <v>555</v>
      </c>
      <c r="N118" s="167">
        <v>42058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8">
        <v>20</v>
      </c>
      <c r="B119" s="159">
        <v>42012</v>
      </c>
      <c r="C119" s="159"/>
      <c r="D119" s="160" t="s">
        <v>617</v>
      </c>
      <c r="E119" s="161" t="s">
        <v>557</v>
      </c>
      <c r="F119" s="162">
        <v>360</v>
      </c>
      <c r="G119" s="161" t="s">
        <v>586</v>
      </c>
      <c r="H119" s="161">
        <v>455</v>
      </c>
      <c r="I119" s="163">
        <v>420</v>
      </c>
      <c r="J119" s="164" t="s">
        <v>618</v>
      </c>
      <c r="K119" s="165">
        <f t="shared" si="72"/>
        <v>95</v>
      </c>
      <c r="L119" s="166">
        <f t="shared" si="73"/>
        <v>0.2638888888888889</v>
      </c>
      <c r="M119" s="161" t="s">
        <v>555</v>
      </c>
      <c r="N119" s="167">
        <v>42024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8">
        <v>21</v>
      </c>
      <c r="B120" s="159">
        <v>42012</v>
      </c>
      <c r="C120" s="159"/>
      <c r="D120" s="160" t="s">
        <v>619</v>
      </c>
      <c r="E120" s="161" t="s">
        <v>557</v>
      </c>
      <c r="F120" s="162">
        <v>130</v>
      </c>
      <c r="G120" s="161"/>
      <c r="H120" s="161">
        <v>175.5</v>
      </c>
      <c r="I120" s="163">
        <v>165</v>
      </c>
      <c r="J120" s="164" t="s">
        <v>620</v>
      </c>
      <c r="K120" s="165">
        <f t="shared" si="72"/>
        <v>45.5</v>
      </c>
      <c r="L120" s="166">
        <f t="shared" si="73"/>
        <v>0.35</v>
      </c>
      <c r="M120" s="161" t="s">
        <v>555</v>
      </c>
      <c r="N120" s="167">
        <v>43088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8">
        <v>22</v>
      </c>
      <c r="B121" s="159">
        <v>42040</v>
      </c>
      <c r="C121" s="159"/>
      <c r="D121" s="160" t="s">
        <v>371</v>
      </c>
      <c r="E121" s="161" t="s">
        <v>585</v>
      </c>
      <c r="F121" s="162">
        <v>98</v>
      </c>
      <c r="G121" s="161"/>
      <c r="H121" s="161">
        <v>120</v>
      </c>
      <c r="I121" s="163">
        <v>120</v>
      </c>
      <c r="J121" s="164" t="s">
        <v>587</v>
      </c>
      <c r="K121" s="165">
        <f t="shared" si="72"/>
        <v>22</v>
      </c>
      <c r="L121" s="166">
        <f t="shared" si="73"/>
        <v>0.22448979591836735</v>
      </c>
      <c r="M121" s="161" t="s">
        <v>555</v>
      </c>
      <c r="N121" s="167">
        <v>42753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8">
        <v>23</v>
      </c>
      <c r="B122" s="159">
        <v>42040</v>
      </c>
      <c r="C122" s="159"/>
      <c r="D122" s="160" t="s">
        <v>621</v>
      </c>
      <c r="E122" s="161" t="s">
        <v>585</v>
      </c>
      <c r="F122" s="162">
        <v>196</v>
      </c>
      <c r="G122" s="161"/>
      <c r="H122" s="161">
        <v>262</v>
      </c>
      <c r="I122" s="163">
        <v>255</v>
      </c>
      <c r="J122" s="164" t="s">
        <v>587</v>
      </c>
      <c r="K122" s="165">
        <f t="shared" si="72"/>
        <v>66</v>
      </c>
      <c r="L122" s="166">
        <f t="shared" si="73"/>
        <v>0.33673469387755101</v>
      </c>
      <c r="M122" s="161" t="s">
        <v>555</v>
      </c>
      <c r="N122" s="167">
        <v>42599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68">
        <v>24</v>
      </c>
      <c r="B123" s="169">
        <v>42067</v>
      </c>
      <c r="C123" s="169"/>
      <c r="D123" s="170" t="s">
        <v>370</v>
      </c>
      <c r="E123" s="171" t="s">
        <v>585</v>
      </c>
      <c r="F123" s="172">
        <v>235</v>
      </c>
      <c r="G123" s="172"/>
      <c r="H123" s="173">
        <v>77</v>
      </c>
      <c r="I123" s="173" t="s">
        <v>622</v>
      </c>
      <c r="J123" s="174" t="s">
        <v>623</v>
      </c>
      <c r="K123" s="175">
        <f t="shared" si="72"/>
        <v>-158</v>
      </c>
      <c r="L123" s="176">
        <f t="shared" si="73"/>
        <v>-0.67234042553191486</v>
      </c>
      <c r="M123" s="172" t="s">
        <v>567</v>
      </c>
      <c r="N123" s="169">
        <v>43522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8">
        <v>25</v>
      </c>
      <c r="B124" s="159">
        <v>42067</v>
      </c>
      <c r="C124" s="159"/>
      <c r="D124" s="160" t="s">
        <v>624</v>
      </c>
      <c r="E124" s="161" t="s">
        <v>585</v>
      </c>
      <c r="F124" s="162">
        <v>185</v>
      </c>
      <c r="G124" s="161"/>
      <c r="H124" s="161">
        <v>224</v>
      </c>
      <c r="I124" s="163" t="s">
        <v>625</v>
      </c>
      <c r="J124" s="164" t="s">
        <v>587</v>
      </c>
      <c r="K124" s="165">
        <f t="shared" si="72"/>
        <v>39</v>
      </c>
      <c r="L124" s="166">
        <f t="shared" si="73"/>
        <v>0.21081081081081082</v>
      </c>
      <c r="M124" s="161" t="s">
        <v>555</v>
      </c>
      <c r="N124" s="167">
        <v>42647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68">
        <v>26</v>
      </c>
      <c r="B125" s="169">
        <v>42090</v>
      </c>
      <c r="C125" s="169"/>
      <c r="D125" s="177" t="s">
        <v>626</v>
      </c>
      <c r="E125" s="172" t="s">
        <v>585</v>
      </c>
      <c r="F125" s="172">
        <v>49.5</v>
      </c>
      <c r="G125" s="173"/>
      <c r="H125" s="173">
        <v>15.85</v>
      </c>
      <c r="I125" s="173">
        <v>67</v>
      </c>
      <c r="J125" s="174" t="s">
        <v>627</v>
      </c>
      <c r="K125" s="173">
        <f t="shared" si="72"/>
        <v>-33.65</v>
      </c>
      <c r="L125" s="178">
        <f t="shared" si="73"/>
        <v>-0.67979797979797973</v>
      </c>
      <c r="M125" s="172" t="s">
        <v>567</v>
      </c>
      <c r="N125" s="179">
        <v>43627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8">
        <v>27</v>
      </c>
      <c r="B126" s="159">
        <v>42093</v>
      </c>
      <c r="C126" s="159"/>
      <c r="D126" s="160" t="s">
        <v>628</v>
      </c>
      <c r="E126" s="161" t="s">
        <v>585</v>
      </c>
      <c r="F126" s="162">
        <v>183.5</v>
      </c>
      <c r="G126" s="161"/>
      <c r="H126" s="161">
        <v>219</v>
      </c>
      <c r="I126" s="163">
        <v>218</v>
      </c>
      <c r="J126" s="164" t="s">
        <v>629</v>
      </c>
      <c r="K126" s="165">
        <f t="shared" si="72"/>
        <v>35.5</v>
      </c>
      <c r="L126" s="166">
        <f t="shared" si="73"/>
        <v>0.19346049046321526</v>
      </c>
      <c r="M126" s="161" t="s">
        <v>555</v>
      </c>
      <c r="N126" s="167">
        <v>42103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8">
        <v>28</v>
      </c>
      <c r="B127" s="159">
        <v>42114</v>
      </c>
      <c r="C127" s="159"/>
      <c r="D127" s="160" t="s">
        <v>630</v>
      </c>
      <c r="E127" s="161" t="s">
        <v>585</v>
      </c>
      <c r="F127" s="162">
        <f>(227+237)/2</f>
        <v>232</v>
      </c>
      <c r="G127" s="161"/>
      <c r="H127" s="161">
        <v>298</v>
      </c>
      <c r="I127" s="163">
        <v>298</v>
      </c>
      <c r="J127" s="164" t="s">
        <v>587</v>
      </c>
      <c r="K127" s="165">
        <f t="shared" si="72"/>
        <v>66</v>
      </c>
      <c r="L127" s="166">
        <f t="shared" si="73"/>
        <v>0.28448275862068967</v>
      </c>
      <c r="M127" s="161" t="s">
        <v>555</v>
      </c>
      <c r="N127" s="167">
        <v>42823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8">
        <v>29</v>
      </c>
      <c r="B128" s="159">
        <v>42128</v>
      </c>
      <c r="C128" s="159"/>
      <c r="D128" s="160" t="s">
        <v>631</v>
      </c>
      <c r="E128" s="161" t="s">
        <v>557</v>
      </c>
      <c r="F128" s="162">
        <v>385</v>
      </c>
      <c r="G128" s="161"/>
      <c r="H128" s="161">
        <f>212.5+331</f>
        <v>543.5</v>
      </c>
      <c r="I128" s="163">
        <v>510</v>
      </c>
      <c r="J128" s="164" t="s">
        <v>632</v>
      </c>
      <c r="K128" s="165">
        <f t="shared" si="72"/>
        <v>158.5</v>
      </c>
      <c r="L128" s="166">
        <f t="shared" si="73"/>
        <v>0.41168831168831171</v>
      </c>
      <c r="M128" s="161" t="s">
        <v>555</v>
      </c>
      <c r="N128" s="167">
        <v>42235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8">
        <v>30</v>
      </c>
      <c r="B129" s="159">
        <v>42128</v>
      </c>
      <c r="C129" s="159"/>
      <c r="D129" s="160" t="s">
        <v>633</v>
      </c>
      <c r="E129" s="161" t="s">
        <v>557</v>
      </c>
      <c r="F129" s="162">
        <v>115.5</v>
      </c>
      <c r="G129" s="161"/>
      <c r="H129" s="161">
        <v>146</v>
      </c>
      <c r="I129" s="163">
        <v>142</v>
      </c>
      <c r="J129" s="164" t="s">
        <v>634</v>
      </c>
      <c r="K129" s="165">
        <f t="shared" si="72"/>
        <v>30.5</v>
      </c>
      <c r="L129" s="166">
        <f t="shared" si="73"/>
        <v>0.26406926406926406</v>
      </c>
      <c r="M129" s="161" t="s">
        <v>555</v>
      </c>
      <c r="N129" s="167">
        <v>42202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8">
        <v>31</v>
      </c>
      <c r="B130" s="159">
        <v>42151</v>
      </c>
      <c r="C130" s="159"/>
      <c r="D130" s="160" t="s">
        <v>635</v>
      </c>
      <c r="E130" s="161" t="s">
        <v>557</v>
      </c>
      <c r="F130" s="162">
        <v>237.5</v>
      </c>
      <c r="G130" s="161"/>
      <c r="H130" s="161">
        <v>279.5</v>
      </c>
      <c r="I130" s="163">
        <v>278</v>
      </c>
      <c r="J130" s="164" t="s">
        <v>587</v>
      </c>
      <c r="K130" s="165">
        <f t="shared" si="72"/>
        <v>42</v>
      </c>
      <c r="L130" s="166">
        <f t="shared" si="73"/>
        <v>0.17684210526315788</v>
      </c>
      <c r="M130" s="161" t="s">
        <v>555</v>
      </c>
      <c r="N130" s="167">
        <v>42222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8">
        <v>32</v>
      </c>
      <c r="B131" s="159">
        <v>42174</v>
      </c>
      <c r="C131" s="159"/>
      <c r="D131" s="160" t="s">
        <v>606</v>
      </c>
      <c r="E131" s="161" t="s">
        <v>585</v>
      </c>
      <c r="F131" s="162">
        <v>340</v>
      </c>
      <c r="G131" s="161"/>
      <c r="H131" s="161">
        <v>448</v>
      </c>
      <c r="I131" s="163">
        <v>448</v>
      </c>
      <c r="J131" s="164" t="s">
        <v>587</v>
      </c>
      <c r="K131" s="165">
        <f t="shared" si="72"/>
        <v>108</v>
      </c>
      <c r="L131" s="166">
        <f t="shared" si="73"/>
        <v>0.31764705882352939</v>
      </c>
      <c r="M131" s="161" t="s">
        <v>555</v>
      </c>
      <c r="N131" s="167">
        <v>43018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8">
        <v>33</v>
      </c>
      <c r="B132" s="159">
        <v>42191</v>
      </c>
      <c r="C132" s="159"/>
      <c r="D132" s="160" t="s">
        <v>636</v>
      </c>
      <c r="E132" s="161" t="s">
        <v>585</v>
      </c>
      <c r="F132" s="162">
        <v>390</v>
      </c>
      <c r="G132" s="161"/>
      <c r="H132" s="161">
        <v>460</v>
      </c>
      <c r="I132" s="163">
        <v>460</v>
      </c>
      <c r="J132" s="164" t="s">
        <v>587</v>
      </c>
      <c r="K132" s="165">
        <f t="shared" si="72"/>
        <v>70</v>
      </c>
      <c r="L132" s="166">
        <f t="shared" si="73"/>
        <v>0.17948717948717949</v>
      </c>
      <c r="M132" s="161" t="s">
        <v>555</v>
      </c>
      <c r="N132" s="167">
        <v>42478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68">
        <v>34</v>
      </c>
      <c r="B133" s="169">
        <v>42195</v>
      </c>
      <c r="C133" s="169"/>
      <c r="D133" s="170" t="s">
        <v>637</v>
      </c>
      <c r="E133" s="171" t="s">
        <v>585</v>
      </c>
      <c r="F133" s="172">
        <v>122.5</v>
      </c>
      <c r="G133" s="172"/>
      <c r="H133" s="173">
        <v>61</v>
      </c>
      <c r="I133" s="173">
        <v>172</v>
      </c>
      <c r="J133" s="174" t="s">
        <v>638</v>
      </c>
      <c r="K133" s="175">
        <f t="shared" si="72"/>
        <v>-61.5</v>
      </c>
      <c r="L133" s="176">
        <f t="shared" si="73"/>
        <v>-0.50204081632653064</v>
      </c>
      <c r="M133" s="172" t="s">
        <v>567</v>
      </c>
      <c r="N133" s="169">
        <v>43333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8">
        <v>35</v>
      </c>
      <c r="B134" s="159">
        <v>42219</v>
      </c>
      <c r="C134" s="159"/>
      <c r="D134" s="160" t="s">
        <v>639</v>
      </c>
      <c r="E134" s="161" t="s">
        <v>585</v>
      </c>
      <c r="F134" s="162">
        <v>297.5</v>
      </c>
      <c r="G134" s="161"/>
      <c r="H134" s="161">
        <v>350</v>
      </c>
      <c r="I134" s="163">
        <v>360</v>
      </c>
      <c r="J134" s="164" t="s">
        <v>640</v>
      </c>
      <c r="K134" s="165">
        <f t="shared" si="72"/>
        <v>52.5</v>
      </c>
      <c r="L134" s="166">
        <f t="shared" si="73"/>
        <v>0.17647058823529413</v>
      </c>
      <c r="M134" s="161" t="s">
        <v>555</v>
      </c>
      <c r="N134" s="167">
        <v>42232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8">
        <v>36</v>
      </c>
      <c r="B135" s="159">
        <v>42219</v>
      </c>
      <c r="C135" s="159"/>
      <c r="D135" s="160" t="s">
        <v>641</v>
      </c>
      <c r="E135" s="161" t="s">
        <v>585</v>
      </c>
      <c r="F135" s="162">
        <v>115.5</v>
      </c>
      <c r="G135" s="161"/>
      <c r="H135" s="161">
        <v>149</v>
      </c>
      <c r="I135" s="163">
        <v>140</v>
      </c>
      <c r="J135" s="164" t="s">
        <v>642</v>
      </c>
      <c r="K135" s="165">
        <f t="shared" si="72"/>
        <v>33.5</v>
      </c>
      <c r="L135" s="166">
        <f t="shared" si="73"/>
        <v>0.29004329004329005</v>
      </c>
      <c r="M135" s="161" t="s">
        <v>555</v>
      </c>
      <c r="N135" s="167">
        <v>42740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8">
        <v>37</v>
      </c>
      <c r="B136" s="159">
        <v>42251</v>
      </c>
      <c r="C136" s="159"/>
      <c r="D136" s="160" t="s">
        <v>635</v>
      </c>
      <c r="E136" s="161" t="s">
        <v>585</v>
      </c>
      <c r="F136" s="162">
        <v>226</v>
      </c>
      <c r="G136" s="161"/>
      <c r="H136" s="161">
        <v>292</v>
      </c>
      <c r="I136" s="163">
        <v>292</v>
      </c>
      <c r="J136" s="164" t="s">
        <v>643</v>
      </c>
      <c r="K136" s="165">
        <f t="shared" si="72"/>
        <v>66</v>
      </c>
      <c r="L136" s="166">
        <f t="shared" si="73"/>
        <v>0.29203539823008851</v>
      </c>
      <c r="M136" s="161" t="s">
        <v>555</v>
      </c>
      <c r="N136" s="167">
        <v>42286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8">
        <v>38</v>
      </c>
      <c r="B137" s="159">
        <v>42254</v>
      </c>
      <c r="C137" s="159"/>
      <c r="D137" s="160" t="s">
        <v>630</v>
      </c>
      <c r="E137" s="161" t="s">
        <v>585</v>
      </c>
      <c r="F137" s="162">
        <v>232.5</v>
      </c>
      <c r="G137" s="161"/>
      <c r="H137" s="161">
        <v>312.5</v>
      </c>
      <c r="I137" s="163">
        <v>310</v>
      </c>
      <c r="J137" s="164" t="s">
        <v>587</v>
      </c>
      <c r="K137" s="165">
        <f t="shared" si="72"/>
        <v>80</v>
      </c>
      <c r="L137" s="166">
        <f t="shared" si="73"/>
        <v>0.34408602150537637</v>
      </c>
      <c r="M137" s="161" t="s">
        <v>555</v>
      </c>
      <c r="N137" s="167">
        <v>42823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8">
        <v>39</v>
      </c>
      <c r="B138" s="159">
        <v>42268</v>
      </c>
      <c r="C138" s="159"/>
      <c r="D138" s="160" t="s">
        <v>644</v>
      </c>
      <c r="E138" s="161" t="s">
        <v>585</v>
      </c>
      <c r="F138" s="162">
        <v>196.5</v>
      </c>
      <c r="G138" s="161"/>
      <c r="H138" s="161">
        <v>238</v>
      </c>
      <c r="I138" s="163">
        <v>238</v>
      </c>
      <c r="J138" s="164" t="s">
        <v>643</v>
      </c>
      <c r="K138" s="165">
        <f t="shared" si="72"/>
        <v>41.5</v>
      </c>
      <c r="L138" s="166">
        <f t="shared" si="73"/>
        <v>0.21119592875318066</v>
      </c>
      <c r="M138" s="161" t="s">
        <v>555</v>
      </c>
      <c r="N138" s="167">
        <v>42291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8">
        <v>40</v>
      </c>
      <c r="B139" s="159">
        <v>42271</v>
      </c>
      <c r="C139" s="159"/>
      <c r="D139" s="160" t="s">
        <v>584</v>
      </c>
      <c r="E139" s="161" t="s">
        <v>585</v>
      </c>
      <c r="F139" s="162">
        <v>65</v>
      </c>
      <c r="G139" s="161"/>
      <c r="H139" s="161">
        <v>82</v>
      </c>
      <c r="I139" s="163">
        <v>82</v>
      </c>
      <c r="J139" s="164" t="s">
        <v>643</v>
      </c>
      <c r="K139" s="165">
        <f t="shared" si="72"/>
        <v>17</v>
      </c>
      <c r="L139" s="166">
        <f t="shared" si="73"/>
        <v>0.26153846153846155</v>
      </c>
      <c r="M139" s="161" t="s">
        <v>555</v>
      </c>
      <c r="N139" s="167">
        <v>42578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8">
        <v>41</v>
      </c>
      <c r="B140" s="159">
        <v>42291</v>
      </c>
      <c r="C140" s="159"/>
      <c r="D140" s="160" t="s">
        <v>645</v>
      </c>
      <c r="E140" s="161" t="s">
        <v>585</v>
      </c>
      <c r="F140" s="162">
        <v>144</v>
      </c>
      <c r="G140" s="161"/>
      <c r="H140" s="161">
        <v>182.5</v>
      </c>
      <c r="I140" s="163">
        <v>181</v>
      </c>
      <c r="J140" s="164" t="s">
        <v>643</v>
      </c>
      <c r="K140" s="165">
        <f t="shared" si="72"/>
        <v>38.5</v>
      </c>
      <c r="L140" s="166">
        <f t="shared" si="73"/>
        <v>0.2673611111111111</v>
      </c>
      <c r="M140" s="161" t="s">
        <v>555</v>
      </c>
      <c r="N140" s="167">
        <v>42817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8">
        <v>42</v>
      </c>
      <c r="B141" s="159">
        <v>42291</v>
      </c>
      <c r="C141" s="159"/>
      <c r="D141" s="160" t="s">
        <v>646</v>
      </c>
      <c r="E141" s="161" t="s">
        <v>585</v>
      </c>
      <c r="F141" s="162">
        <v>264</v>
      </c>
      <c r="G141" s="161"/>
      <c r="H141" s="161">
        <v>311</v>
      </c>
      <c r="I141" s="163">
        <v>311</v>
      </c>
      <c r="J141" s="164" t="s">
        <v>643</v>
      </c>
      <c r="K141" s="165">
        <f t="shared" si="72"/>
        <v>47</v>
      </c>
      <c r="L141" s="166">
        <f t="shared" si="73"/>
        <v>0.17803030303030304</v>
      </c>
      <c r="M141" s="161" t="s">
        <v>555</v>
      </c>
      <c r="N141" s="167">
        <v>42604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8">
        <v>43</v>
      </c>
      <c r="B142" s="159">
        <v>42318</v>
      </c>
      <c r="C142" s="159"/>
      <c r="D142" s="160" t="s">
        <v>647</v>
      </c>
      <c r="E142" s="161" t="s">
        <v>557</v>
      </c>
      <c r="F142" s="162">
        <v>549.5</v>
      </c>
      <c r="G142" s="161"/>
      <c r="H142" s="161">
        <v>630</v>
      </c>
      <c r="I142" s="163">
        <v>630</v>
      </c>
      <c r="J142" s="164" t="s">
        <v>643</v>
      </c>
      <c r="K142" s="165">
        <f t="shared" si="72"/>
        <v>80.5</v>
      </c>
      <c r="L142" s="166">
        <f t="shared" si="73"/>
        <v>0.1464968152866242</v>
      </c>
      <c r="M142" s="161" t="s">
        <v>555</v>
      </c>
      <c r="N142" s="167">
        <v>42419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8">
        <v>44</v>
      </c>
      <c r="B143" s="159">
        <v>42342</v>
      </c>
      <c r="C143" s="159"/>
      <c r="D143" s="160" t="s">
        <v>648</v>
      </c>
      <c r="E143" s="161" t="s">
        <v>585</v>
      </c>
      <c r="F143" s="162">
        <v>1027.5</v>
      </c>
      <c r="G143" s="161"/>
      <c r="H143" s="161">
        <v>1315</v>
      </c>
      <c r="I143" s="163">
        <v>1250</v>
      </c>
      <c r="J143" s="164" t="s">
        <v>643</v>
      </c>
      <c r="K143" s="165">
        <f t="shared" si="72"/>
        <v>287.5</v>
      </c>
      <c r="L143" s="166">
        <f t="shared" si="73"/>
        <v>0.27980535279805352</v>
      </c>
      <c r="M143" s="161" t="s">
        <v>555</v>
      </c>
      <c r="N143" s="167">
        <v>43244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8">
        <v>45</v>
      </c>
      <c r="B144" s="159">
        <v>42367</v>
      </c>
      <c r="C144" s="159"/>
      <c r="D144" s="160" t="s">
        <v>649</v>
      </c>
      <c r="E144" s="161" t="s">
        <v>585</v>
      </c>
      <c r="F144" s="162">
        <v>465</v>
      </c>
      <c r="G144" s="161"/>
      <c r="H144" s="161">
        <v>540</v>
      </c>
      <c r="I144" s="163">
        <v>540</v>
      </c>
      <c r="J144" s="164" t="s">
        <v>643</v>
      </c>
      <c r="K144" s="165">
        <f t="shared" si="72"/>
        <v>75</v>
      </c>
      <c r="L144" s="166">
        <f t="shared" si="73"/>
        <v>0.16129032258064516</v>
      </c>
      <c r="M144" s="161" t="s">
        <v>555</v>
      </c>
      <c r="N144" s="167">
        <v>42530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8">
        <v>46</v>
      </c>
      <c r="B145" s="159">
        <v>42380</v>
      </c>
      <c r="C145" s="159"/>
      <c r="D145" s="160" t="s">
        <v>371</v>
      </c>
      <c r="E145" s="161" t="s">
        <v>557</v>
      </c>
      <c r="F145" s="162">
        <v>81</v>
      </c>
      <c r="G145" s="161"/>
      <c r="H145" s="161">
        <v>110</v>
      </c>
      <c r="I145" s="163">
        <v>110</v>
      </c>
      <c r="J145" s="164" t="s">
        <v>643</v>
      </c>
      <c r="K145" s="165">
        <f t="shared" si="72"/>
        <v>29</v>
      </c>
      <c r="L145" s="166">
        <f t="shared" si="73"/>
        <v>0.35802469135802467</v>
      </c>
      <c r="M145" s="161" t="s">
        <v>555</v>
      </c>
      <c r="N145" s="167">
        <v>42745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8">
        <v>47</v>
      </c>
      <c r="B146" s="159">
        <v>42382</v>
      </c>
      <c r="C146" s="159"/>
      <c r="D146" s="160" t="s">
        <v>650</v>
      </c>
      <c r="E146" s="161" t="s">
        <v>557</v>
      </c>
      <c r="F146" s="162">
        <v>417.5</v>
      </c>
      <c r="G146" s="161"/>
      <c r="H146" s="161">
        <v>547</v>
      </c>
      <c r="I146" s="163">
        <v>535</v>
      </c>
      <c r="J146" s="164" t="s">
        <v>643</v>
      </c>
      <c r="K146" s="165">
        <f t="shared" si="72"/>
        <v>129.5</v>
      </c>
      <c r="L146" s="166">
        <f t="shared" si="73"/>
        <v>0.31017964071856285</v>
      </c>
      <c r="M146" s="161" t="s">
        <v>555</v>
      </c>
      <c r="N146" s="167">
        <v>42578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8">
        <v>48</v>
      </c>
      <c r="B147" s="159">
        <v>42408</v>
      </c>
      <c r="C147" s="159"/>
      <c r="D147" s="160" t="s">
        <v>651</v>
      </c>
      <c r="E147" s="161" t="s">
        <v>585</v>
      </c>
      <c r="F147" s="162">
        <v>650</v>
      </c>
      <c r="G147" s="161"/>
      <c r="H147" s="161">
        <v>800</v>
      </c>
      <c r="I147" s="163">
        <v>800</v>
      </c>
      <c r="J147" s="164" t="s">
        <v>643</v>
      </c>
      <c r="K147" s="165">
        <f t="shared" si="72"/>
        <v>150</v>
      </c>
      <c r="L147" s="166">
        <f t="shared" si="73"/>
        <v>0.23076923076923078</v>
      </c>
      <c r="M147" s="161" t="s">
        <v>555</v>
      </c>
      <c r="N147" s="167">
        <v>43154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8">
        <v>49</v>
      </c>
      <c r="B148" s="159">
        <v>42433</v>
      </c>
      <c r="C148" s="159"/>
      <c r="D148" s="160" t="s">
        <v>209</v>
      </c>
      <c r="E148" s="161" t="s">
        <v>585</v>
      </c>
      <c r="F148" s="162">
        <v>437.5</v>
      </c>
      <c r="G148" s="161"/>
      <c r="H148" s="161">
        <v>504.5</v>
      </c>
      <c r="I148" s="163">
        <v>522</v>
      </c>
      <c r="J148" s="164" t="s">
        <v>652</v>
      </c>
      <c r="K148" s="165">
        <f t="shared" si="72"/>
        <v>67</v>
      </c>
      <c r="L148" s="166">
        <f t="shared" si="73"/>
        <v>0.15314285714285714</v>
      </c>
      <c r="M148" s="161" t="s">
        <v>555</v>
      </c>
      <c r="N148" s="167">
        <v>42480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8">
        <v>50</v>
      </c>
      <c r="B149" s="159">
        <v>42438</v>
      </c>
      <c r="C149" s="159"/>
      <c r="D149" s="160" t="s">
        <v>653</v>
      </c>
      <c r="E149" s="161" t="s">
        <v>585</v>
      </c>
      <c r="F149" s="162">
        <v>189.5</v>
      </c>
      <c r="G149" s="161"/>
      <c r="H149" s="161">
        <v>218</v>
      </c>
      <c r="I149" s="163">
        <v>218</v>
      </c>
      <c r="J149" s="164" t="s">
        <v>643</v>
      </c>
      <c r="K149" s="165">
        <f t="shared" si="72"/>
        <v>28.5</v>
      </c>
      <c r="L149" s="166">
        <f t="shared" si="73"/>
        <v>0.15039577836411611</v>
      </c>
      <c r="M149" s="161" t="s">
        <v>555</v>
      </c>
      <c r="N149" s="167">
        <v>43034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68">
        <v>51</v>
      </c>
      <c r="B150" s="169">
        <v>42471</v>
      </c>
      <c r="C150" s="169"/>
      <c r="D150" s="177" t="s">
        <v>654</v>
      </c>
      <c r="E150" s="172" t="s">
        <v>585</v>
      </c>
      <c r="F150" s="172">
        <v>36.5</v>
      </c>
      <c r="G150" s="173"/>
      <c r="H150" s="173">
        <v>15.85</v>
      </c>
      <c r="I150" s="173">
        <v>60</v>
      </c>
      <c r="J150" s="174" t="s">
        <v>655</v>
      </c>
      <c r="K150" s="175">
        <f t="shared" si="72"/>
        <v>-20.65</v>
      </c>
      <c r="L150" s="176">
        <f t="shared" si="73"/>
        <v>-0.5657534246575342</v>
      </c>
      <c r="M150" s="172" t="s">
        <v>567</v>
      </c>
      <c r="N150" s="180">
        <v>43627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8">
        <v>52</v>
      </c>
      <c r="B151" s="159">
        <v>42472</v>
      </c>
      <c r="C151" s="159"/>
      <c r="D151" s="160" t="s">
        <v>656</v>
      </c>
      <c r="E151" s="161" t="s">
        <v>585</v>
      </c>
      <c r="F151" s="162">
        <v>93</v>
      </c>
      <c r="G151" s="161"/>
      <c r="H151" s="161">
        <v>149</v>
      </c>
      <c r="I151" s="163">
        <v>140</v>
      </c>
      <c r="J151" s="164" t="s">
        <v>657</v>
      </c>
      <c r="K151" s="165">
        <f t="shared" si="72"/>
        <v>56</v>
      </c>
      <c r="L151" s="166">
        <f t="shared" si="73"/>
        <v>0.60215053763440862</v>
      </c>
      <c r="M151" s="161" t="s">
        <v>555</v>
      </c>
      <c r="N151" s="167">
        <v>42740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8">
        <v>53</v>
      </c>
      <c r="B152" s="159">
        <v>42472</v>
      </c>
      <c r="C152" s="159"/>
      <c r="D152" s="160" t="s">
        <v>658</v>
      </c>
      <c r="E152" s="161" t="s">
        <v>585</v>
      </c>
      <c r="F152" s="162">
        <v>130</v>
      </c>
      <c r="G152" s="161"/>
      <c r="H152" s="161">
        <v>150</v>
      </c>
      <c r="I152" s="163" t="s">
        <v>659</v>
      </c>
      <c r="J152" s="164" t="s">
        <v>643</v>
      </c>
      <c r="K152" s="165">
        <f t="shared" si="72"/>
        <v>20</v>
      </c>
      <c r="L152" s="166">
        <f t="shared" si="73"/>
        <v>0.15384615384615385</v>
      </c>
      <c r="M152" s="161" t="s">
        <v>555</v>
      </c>
      <c r="N152" s="167">
        <v>42564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8">
        <v>54</v>
      </c>
      <c r="B153" s="159">
        <v>42473</v>
      </c>
      <c r="C153" s="159"/>
      <c r="D153" s="160" t="s">
        <v>660</v>
      </c>
      <c r="E153" s="161" t="s">
        <v>585</v>
      </c>
      <c r="F153" s="162">
        <v>196</v>
      </c>
      <c r="G153" s="161"/>
      <c r="H153" s="161">
        <v>299</v>
      </c>
      <c r="I153" s="163">
        <v>299</v>
      </c>
      <c r="J153" s="164" t="s">
        <v>643</v>
      </c>
      <c r="K153" s="165">
        <v>103</v>
      </c>
      <c r="L153" s="166">
        <v>0.52551020408163296</v>
      </c>
      <c r="M153" s="161" t="s">
        <v>555</v>
      </c>
      <c r="N153" s="167">
        <v>42620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8">
        <v>55</v>
      </c>
      <c r="B154" s="159">
        <v>42473</v>
      </c>
      <c r="C154" s="159"/>
      <c r="D154" s="160" t="s">
        <v>661</v>
      </c>
      <c r="E154" s="161" t="s">
        <v>585</v>
      </c>
      <c r="F154" s="162">
        <v>88</v>
      </c>
      <c r="G154" s="161"/>
      <c r="H154" s="161">
        <v>103</v>
      </c>
      <c r="I154" s="163">
        <v>103</v>
      </c>
      <c r="J154" s="164" t="s">
        <v>643</v>
      </c>
      <c r="K154" s="165">
        <v>15</v>
      </c>
      <c r="L154" s="166">
        <v>0.170454545454545</v>
      </c>
      <c r="M154" s="161" t="s">
        <v>555</v>
      </c>
      <c r="N154" s="167">
        <v>42530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8">
        <v>56</v>
      </c>
      <c r="B155" s="159">
        <v>42492</v>
      </c>
      <c r="C155" s="159"/>
      <c r="D155" s="160" t="s">
        <v>662</v>
      </c>
      <c r="E155" s="161" t="s">
        <v>585</v>
      </c>
      <c r="F155" s="162">
        <v>127.5</v>
      </c>
      <c r="G155" s="161"/>
      <c r="H155" s="161">
        <v>148</v>
      </c>
      <c r="I155" s="163" t="s">
        <v>663</v>
      </c>
      <c r="J155" s="164" t="s">
        <v>643</v>
      </c>
      <c r="K155" s="165">
        <f>H155-F155</f>
        <v>20.5</v>
      </c>
      <c r="L155" s="166">
        <f>K155/F155</f>
        <v>0.16078431372549021</v>
      </c>
      <c r="M155" s="161" t="s">
        <v>555</v>
      </c>
      <c r="N155" s="167">
        <v>42564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8">
        <v>57</v>
      </c>
      <c r="B156" s="159">
        <v>42493</v>
      </c>
      <c r="C156" s="159"/>
      <c r="D156" s="160" t="s">
        <v>664</v>
      </c>
      <c r="E156" s="161" t="s">
        <v>585</v>
      </c>
      <c r="F156" s="162">
        <v>675</v>
      </c>
      <c r="G156" s="161"/>
      <c r="H156" s="161">
        <v>815</v>
      </c>
      <c r="I156" s="163" t="s">
        <v>665</v>
      </c>
      <c r="J156" s="164" t="s">
        <v>643</v>
      </c>
      <c r="K156" s="165">
        <f>H156-F156</f>
        <v>140</v>
      </c>
      <c r="L156" s="166">
        <f>K156/F156</f>
        <v>0.2074074074074074</v>
      </c>
      <c r="M156" s="161" t="s">
        <v>555</v>
      </c>
      <c r="N156" s="167">
        <v>43154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68">
        <v>58</v>
      </c>
      <c r="B157" s="169">
        <v>42522</v>
      </c>
      <c r="C157" s="169"/>
      <c r="D157" s="170" t="s">
        <v>666</v>
      </c>
      <c r="E157" s="171" t="s">
        <v>585</v>
      </c>
      <c r="F157" s="172">
        <v>500</v>
      </c>
      <c r="G157" s="172"/>
      <c r="H157" s="173">
        <v>232.5</v>
      </c>
      <c r="I157" s="173" t="s">
        <v>667</v>
      </c>
      <c r="J157" s="174" t="s">
        <v>668</v>
      </c>
      <c r="K157" s="175">
        <f>H157-F157</f>
        <v>-267.5</v>
      </c>
      <c r="L157" s="176">
        <f>K157/F157</f>
        <v>-0.53500000000000003</v>
      </c>
      <c r="M157" s="172" t="s">
        <v>567</v>
      </c>
      <c r="N157" s="169">
        <v>43735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8">
        <v>59</v>
      </c>
      <c r="B158" s="159">
        <v>42527</v>
      </c>
      <c r="C158" s="159"/>
      <c r="D158" s="160" t="s">
        <v>510</v>
      </c>
      <c r="E158" s="161" t="s">
        <v>585</v>
      </c>
      <c r="F158" s="162">
        <v>110</v>
      </c>
      <c r="G158" s="161"/>
      <c r="H158" s="161">
        <v>126.5</v>
      </c>
      <c r="I158" s="163">
        <v>125</v>
      </c>
      <c r="J158" s="164" t="s">
        <v>594</v>
      </c>
      <c r="K158" s="165">
        <f>H158-F158</f>
        <v>16.5</v>
      </c>
      <c r="L158" s="166">
        <f>K158/F158</f>
        <v>0.15</v>
      </c>
      <c r="M158" s="161" t="s">
        <v>555</v>
      </c>
      <c r="N158" s="167">
        <v>42552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8">
        <v>60</v>
      </c>
      <c r="B159" s="159">
        <v>42538</v>
      </c>
      <c r="C159" s="159"/>
      <c r="D159" s="160" t="s">
        <v>669</v>
      </c>
      <c r="E159" s="161" t="s">
        <v>585</v>
      </c>
      <c r="F159" s="162">
        <v>44</v>
      </c>
      <c r="G159" s="161"/>
      <c r="H159" s="161">
        <v>69.5</v>
      </c>
      <c r="I159" s="163">
        <v>69.5</v>
      </c>
      <c r="J159" s="164" t="s">
        <v>670</v>
      </c>
      <c r="K159" s="165">
        <f>H159-F159</f>
        <v>25.5</v>
      </c>
      <c r="L159" s="166">
        <f>K159/F159</f>
        <v>0.57954545454545459</v>
      </c>
      <c r="M159" s="161" t="s">
        <v>555</v>
      </c>
      <c r="N159" s="167">
        <v>42977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8">
        <v>61</v>
      </c>
      <c r="B160" s="159">
        <v>42549</v>
      </c>
      <c r="C160" s="159"/>
      <c r="D160" s="160" t="s">
        <v>671</v>
      </c>
      <c r="E160" s="161" t="s">
        <v>585</v>
      </c>
      <c r="F160" s="162">
        <v>262.5</v>
      </c>
      <c r="G160" s="161"/>
      <c r="H160" s="161">
        <v>340</v>
      </c>
      <c r="I160" s="163">
        <v>333</v>
      </c>
      <c r="J160" s="164" t="s">
        <v>672</v>
      </c>
      <c r="K160" s="165">
        <v>77.5</v>
      </c>
      <c r="L160" s="166">
        <v>0.29523809523809502</v>
      </c>
      <c r="M160" s="161" t="s">
        <v>555</v>
      </c>
      <c r="N160" s="167">
        <v>43017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8">
        <v>62</v>
      </c>
      <c r="B161" s="159">
        <v>42549</v>
      </c>
      <c r="C161" s="159"/>
      <c r="D161" s="160" t="s">
        <v>673</v>
      </c>
      <c r="E161" s="161" t="s">
        <v>585</v>
      </c>
      <c r="F161" s="162">
        <v>840</v>
      </c>
      <c r="G161" s="161"/>
      <c r="H161" s="161">
        <v>1230</v>
      </c>
      <c r="I161" s="163">
        <v>1230</v>
      </c>
      <c r="J161" s="164" t="s">
        <v>643</v>
      </c>
      <c r="K161" s="165">
        <v>390</v>
      </c>
      <c r="L161" s="166">
        <v>0.46428571428571402</v>
      </c>
      <c r="M161" s="161" t="s">
        <v>555</v>
      </c>
      <c r="N161" s="167">
        <v>42649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1">
        <v>63</v>
      </c>
      <c r="B162" s="182">
        <v>42556</v>
      </c>
      <c r="C162" s="182"/>
      <c r="D162" s="183" t="s">
        <v>674</v>
      </c>
      <c r="E162" s="184" t="s">
        <v>585</v>
      </c>
      <c r="F162" s="184">
        <v>395</v>
      </c>
      <c r="G162" s="185"/>
      <c r="H162" s="185">
        <f>(468.5+342.5)/2</f>
        <v>405.5</v>
      </c>
      <c r="I162" s="185">
        <v>510</v>
      </c>
      <c r="J162" s="186" t="s">
        <v>675</v>
      </c>
      <c r="K162" s="187">
        <f t="shared" ref="K162:K168" si="74">H162-F162</f>
        <v>10.5</v>
      </c>
      <c r="L162" s="188">
        <f t="shared" ref="L162:L168" si="75">K162/F162</f>
        <v>2.6582278481012658E-2</v>
      </c>
      <c r="M162" s="184" t="s">
        <v>676</v>
      </c>
      <c r="N162" s="182">
        <v>43606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8">
        <v>64</v>
      </c>
      <c r="B163" s="169">
        <v>42584</v>
      </c>
      <c r="C163" s="169"/>
      <c r="D163" s="170" t="s">
        <v>677</v>
      </c>
      <c r="E163" s="171" t="s">
        <v>557</v>
      </c>
      <c r="F163" s="172">
        <f>169.5-12.8</f>
        <v>156.69999999999999</v>
      </c>
      <c r="G163" s="172"/>
      <c r="H163" s="173">
        <v>77</v>
      </c>
      <c r="I163" s="173" t="s">
        <v>678</v>
      </c>
      <c r="J163" s="174" t="s">
        <v>679</v>
      </c>
      <c r="K163" s="175">
        <f t="shared" si="74"/>
        <v>-79.699999999999989</v>
      </c>
      <c r="L163" s="176">
        <f t="shared" si="75"/>
        <v>-0.50861518825781749</v>
      </c>
      <c r="M163" s="172" t="s">
        <v>567</v>
      </c>
      <c r="N163" s="169">
        <v>43522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8">
        <v>65</v>
      </c>
      <c r="B164" s="169">
        <v>42586</v>
      </c>
      <c r="C164" s="169"/>
      <c r="D164" s="170" t="s">
        <v>680</v>
      </c>
      <c r="E164" s="171" t="s">
        <v>585</v>
      </c>
      <c r="F164" s="172">
        <v>400</v>
      </c>
      <c r="G164" s="172"/>
      <c r="H164" s="173">
        <v>305</v>
      </c>
      <c r="I164" s="173">
        <v>475</v>
      </c>
      <c r="J164" s="174" t="s">
        <v>681</v>
      </c>
      <c r="K164" s="175">
        <f t="shared" si="74"/>
        <v>-95</v>
      </c>
      <c r="L164" s="176">
        <f t="shared" si="75"/>
        <v>-0.23749999999999999</v>
      </c>
      <c r="M164" s="172" t="s">
        <v>567</v>
      </c>
      <c r="N164" s="169">
        <v>43606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8">
        <v>66</v>
      </c>
      <c r="B165" s="159">
        <v>42593</v>
      </c>
      <c r="C165" s="159"/>
      <c r="D165" s="160" t="s">
        <v>682</v>
      </c>
      <c r="E165" s="161" t="s">
        <v>585</v>
      </c>
      <c r="F165" s="162">
        <v>86.5</v>
      </c>
      <c r="G165" s="161"/>
      <c r="H165" s="161">
        <v>130</v>
      </c>
      <c r="I165" s="163">
        <v>130</v>
      </c>
      <c r="J165" s="164" t="s">
        <v>683</v>
      </c>
      <c r="K165" s="165">
        <f t="shared" si="74"/>
        <v>43.5</v>
      </c>
      <c r="L165" s="166">
        <f t="shared" si="75"/>
        <v>0.50289017341040465</v>
      </c>
      <c r="M165" s="161" t="s">
        <v>555</v>
      </c>
      <c r="N165" s="167">
        <v>43091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68">
        <v>67</v>
      </c>
      <c r="B166" s="169">
        <v>42600</v>
      </c>
      <c r="C166" s="169"/>
      <c r="D166" s="170" t="s">
        <v>109</v>
      </c>
      <c r="E166" s="171" t="s">
        <v>585</v>
      </c>
      <c r="F166" s="172">
        <v>133.5</v>
      </c>
      <c r="G166" s="172"/>
      <c r="H166" s="173">
        <v>126.5</v>
      </c>
      <c r="I166" s="173">
        <v>178</v>
      </c>
      <c r="J166" s="174" t="s">
        <v>684</v>
      </c>
      <c r="K166" s="175">
        <f t="shared" si="74"/>
        <v>-7</v>
      </c>
      <c r="L166" s="176">
        <f t="shared" si="75"/>
        <v>-5.2434456928838954E-2</v>
      </c>
      <c r="M166" s="172" t="s">
        <v>567</v>
      </c>
      <c r="N166" s="169">
        <v>42615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8">
        <v>68</v>
      </c>
      <c r="B167" s="159">
        <v>42613</v>
      </c>
      <c r="C167" s="159"/>
      <c r="D167" s="160" t="s">
        <v>685</v>
      </c>
      <c r="E167" s="161" t="s">
        <v>585</v>
      </c>
      <c r="F167" s="162">
        <v>560</v>
      </c>
      <c r="G167" s="161"/>
      <c r="H167" s="161">
        <v>725</v>
      </c>
      <c r="I167" s="163">
        <v>725</v>
      </c>
      <c r="J167" s="164" t="s">
        <v>587</v>
      </c>
      <c r="K167" s="165">
        <f t="shared" si="74"/>
        <v>165</v>
      </c>
      <c r="L167" s="166">
        <f t="shared" si="75"/>
        <v>0.29464285714285715</v>
      </c>
      <c r="M167" s="161" t="s">
        <v>555</v>
      </c>
      <c r="N167" s="167">
        <v>42456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8">
        <v>69</v>
      </c>
      <c r="B168" s="159">
        <v>42614</v>
      </c>
      <c r="C168" s="159"/>
      <c r="D168" s="160" t="s">
        <v>686</v>
      </c>
      <c r="E168" s="161" t="s">
        <v>585</v>
      </c>
      <c r="F168" s="162">
        <v>160.5</v>
      </c>
      <c r="G168" s="161"/>
      <c r="H168" s="161">
        <v>210</v>
      </c>
      <c r="I168" s="163">
        <v>210</v>
      </c>
      <c r="J168" s="164" t="s">
        <v>587</v>
      </c>
      <c r="K168" s="165">
        <f t="shared" si="74"/>
        <v>49.5</v>
      </c>
      <c r="L168" s="166">
        <f t="shared" si="75"/>
        <v>0.30841121495327101</v>
      </c>
      <c r="M168" s="161" t="s">
        <v>555</v>
      </c>
      <c r="N168" s="167">
        <v>42871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8">
        <v>70</v>
      </c>
      <c r="B169" s="159">
        <v>42646</v>
      </c>
      <c r="C169" s="159"/>
      <c r="D169" s="160" t="s">
        <v>385</v>
      </c>
      <c r="E169" s="161" t="s">
        <v>585</v>
      </c>
      <c r="F169" s="162">
        <v>430</v>
      </c>
      <c r="G169" s="161"/>
      <c r="H169" s="161">
        <v>596</v>
      </c>
      <c r="I169" s="163">
        <v>575</v>
      </c>
      <c r="J169" s="164" t="s">
        <v>687</v>
      </c>
      <c r="K169" s="165">
        <v>166</v>
      </c>
      <c r="L169" s="166">
        <v>0.38604651162790699</v>
      </c>
      <c r="M169" s="161" t="s">
        <v>555</v>
      </c>
      <c r="N169" s="167">
        <v>42769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8">
        <v>71</v>
      </c>
      <c r="B170" s="159">
        <v>42657</v>
      </c>
      <c r="C170" s="159"/>
      <c r="D170" s="160" t="s">
        <v>688</v>
      </c>
      <c r="E170" s="161" t="s">
        <v>585</v>
      </c>
      <c r="F170" s="162">
        <v>280</v>
      </c>
      <c r="G170" s="161"/>
      <c r="H170" s="161">
        <v>345</v>
      </c>
      <c r="I170" s="163">
        <v>345</v>
      </c>
      <c r="J170" s="164" t="s">
        <v>587</v>
      </c>
      <c r="K170" s="165">
        <f t="shared" ref="K170:K175" si="76">H170-F170</f>
        <v>65</v>
      </c>
      <c r="L170" s="166">
        <f>K170/F170</f>
        <v>0.23214285714285715</v>
      </c>
      <c r="M170" s="161" t="s">
        <v>555</v>
      </c>
      <c r="N170" s="167">
        <v>42814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8">
        <v>72</v>
      </c>
      <c r="B171" s="159">
        <v>42657</v>
      </c>
      <c r="C171" s="159"/>
      <c r="D171" s="160" t="s">
        <v>689</v>
      </c>
      <c r="E171" s="161" t="s">
        <v>585</v>
      </c>
      <c r="F171" s="162">
        <v>245</v>
      </c>
      <c r="G171" s="161"/>
      <c r="H171" s="161">
        <v>325.5</v>
      </c>
      <c r="I171" s="163">
        <v>330</v>
      </c>
      <c r="J171" s="164" t="s">
        <v>690</v>
      </c>
      <c r="K171" s="165">
        <f t="shared" si="76"/>
        <v>80.5</v>
      </c>
      <c r="L171" s="166">
        <f>K171/F171</f>
        <v>0.32857142857142857</v>
      </c>
      <c r="M171" s="161" t="s">
        <v>555</v>
      </c>
      <c r="N171" s="167">
        <v>42769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8">
        <v>73</v>
      </c>
      <c r="B172" s="159">
        <v>42660</v>
      </c>
      <c r="C172" s="159"/>
      <c r="D172" s="160" t="s">
        <v>338</v>
      </c>
      <c r="E172" s="161" t="s">
        <v>585</v>
      </c>
      <c r="F172" s="162">
        <v>125</v>
      </c>
      <c r="G172" s="161"/>
      <c r="H172" s="161">
        <v>160</v>
      </c>
      <c r="I172" s="163">
        <v>160</v>
      </c>
      <c r="J172" s="164" t="s">
        <v>643</v>
      </c>
      <c r="K172" s="165">
        <f t="shared" si="76"/>
        <v>35</v>
      </c>
      <c r="L172" s="166">
        <v>0.28000000000000003</v>
      </c>
      <c r="M172" s="161" t="s">
        <v>555</v>
      </c>
      <c r="N172" s="167">
        <v>42803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8">
        <v>74</v>
      </c>
      <c r="B173" s="159">
        <v>42660</v>
      </c>
      <c r="C173" s="159"/>
      <c r="D173" s="160" t="s">
        <v>444</v>
      </c>
      <c r="E173" s="161" t="s">
        <v>585</v>
      </c>
      <c r="F173" s="162">
        <v>114</v>
      </c>
      <c r="G173" s="161"/>
      <c r="H173" s="161">
        <v>145</v>
      </c>
      <c r="I173" s="163">
        <v>145</v>
      </c>
      <c r="J173" s="164" t="s">
        <v>643</v>
      </c>
      <c r="K173" s="165">
        <f t="shared" si="76"/>
        <v>31</v>
      </c>
      <c r="L173" s="166">
        <f>K173/F173</f>
        <v>0.27192982456140352</v>
      </c>
      <c r="M173" s="161" t="s">
        <v>555</v>
      </c>
      <c r="N173" s="167">
        <v>42859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8">
        <v>75</v>
      </c>
      <c r="B174" s="159">
        <v>42660</v>
      </c>
      <c r="C174" s="159"/>
      <c r="D174" s="160" t="s">
        <v>691</v>
      </c>
      <c r="E174" s="161" t="s">
        <v>585</v>
      </c>
      <c r="F174" s="162">
        <v>212</v>
      </c>
      <c r="G174" s="161"/>
      <c r="H174" s="161">
        <v>280</v>
      </c>
      <c r="I174" s="163">
        <v>276</v>
      </c>
      <c r="J174" s="164" t="s">
        <v>692</v>
      </c>
      <c r="K174" s="165">
        <f t="shared" si="76"/>
        <v>68</v>
      </c>
      <c r="L174" s="166">
        <f>K174/F174</f>
        <v>0.32075471698113206</v>
      </c>
      <c r="M174" s="161" t="s">
        <v>555</v>
      </c>
      <c r="N174" s="167">
        <v>42858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8">
        <v>76</v>
      </c>
      <c r="B175" s="159">
        <v>42678</v>
      </c>
      <c r="C175" s="159"/>
      <c r="D175" s="160" t="s">
        <v>434</v>
      </c>
      <c r="E175" s="161" t="s">
        <v>585</v>
      </c>
      <c r="F175" s="162">
        <v>155</v>
      </c>
      <c r="G175" s="161"/>
      <c r="H175" s="161">
        <v>210</v>
      </c>
      <c r="I175" s="163">
        <v>210</v>
      </c>
      <c r="J175" s="164" t="s">
        <v>693</v>
      </c>
      <c r="K175" s="165">
        <f t="shared" si="76"/>
        <v>55</v>
      </c>
      <c r="L175" s="166">
        <f>K175/F175</f>
        <v>0.35483870967741937</v>
      </c>
      <c r="M175" s="161" t="s">
        <v>555</v>
      </c>
      <c r="N175" s="167">
        <v>42944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8">
        <v>77</v>
      </c>
      <c r="B176" s="169">
        <v>42710</v>
      </c>
      <c r="C176" s="169"/>
      <c r="D176" s="170" t="s">
        <v>694</v>
      </c>
      <c r="E176" s="171" t="s">
        <v>585</v>
      </c>
      <c r="F176" s="172">
        <v>150.5</v>
      </c>
      <c r="G176" s="172"/>
      <c r="H176" s="173">
        <v>72.5</v>
      </c>
      <c r="I176" s="173">
        <v>174</v>
      </c>
      <c r="J176" s="174" t="s">
        <v>695</v>
      </c>
      <c r="K176" s="175">
        <v>-78</v>
      </c>
      <c r="L176" s="176">
        <v>-0.51827242524916906</v>
      </c>
      <c r="M176" s="172" t="s">
        <v>567</v>
      </c>
      <c r="N176" s="169">
        <v>43333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8">
        <v>78</v>
      </c>
      <c r="B177" s="159">
        <v>42712</v>
      </c>
      <c r="C177" s="159"/>
      <c r="D177" s="160" t="s">
        <v>696</v>
      </c>
      <c r="E177" s="161" t="s">
        <v>585</v>
      </c>
      <c r="F177" s="162">
        <v>380</v>
      </c>
      <c r="G177" s="161"/>
      <c r="H177" s="161">
        <v>478</v>
      </c>
      <c r="I177" s="163">
        <v>468</v>
      </c>
      <c r="J177" s="164" t="s">
        <v>643</v>
      </c>
      <c r="K177" s="165">
        <f>H177-F177</f>
        <v>98</v>
      </c>
      <c r="L177" s="166">
        <f>K177/F177</f>
        <v>0.25789473684210529</v>
      </c>
      <c r="M177" s="161" t="s">
        <v>555</v>
      </c>
      <c r="N177" s="167">
        <v>43025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8">
        <v>79</v>
      </c>
      <c r="B178" s="159">
        <v>42734</v>
      </c>
      <c r="C178" s="159"/>
      <c r="D178" s="160" t="s">
        <v>108</v>
      </c>
      <c r="E178" s="161" t="s">
        <v>585</v>
      </c>
      <c r="F178" s="162">
        <v>305</v>
      </c>
      <c r="G178" s="161"/>
      <c r="H178" s="161">
        <v>375</v>
      </c>
      <c r="I178" s="163">
        <v>375</v>
      </c>
      <c r="J178" s="164" t="s">
        <v>643</v>
      </c>
      <c r="K178" s="165">
        <f>H178-F178</f>
        <v>70</v>
      </c>
      <c r="L178" s="166">
        <f>K178/F178</f>
        <v>0.22950819672131148</v>
      </c>
      <c r="M178" s="161" t="s">
        <v>555</v>
      </c>
      <c r="N178" s="167">
        <v>42768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8">
        <v>80</v>
      </c>
      <c r="B179" s="159">
        <v>42739</v>
      </c>
      <c r="C179" s="159"/>
      <c r="D179" s="160" t="s">
        <v>94</v>
      </c>
      <c r="E179" s="161" t="s">
        <v>585</v>
      </c>
      <c r="F179" s="162">
        <v>99.5</v>
      </c>
      <c r="G179" s="161"/>
      <c r="H179" s="161">
        <v>158</v>
      </c>
      <c r="I179" s="163">
        <v>158</v>
      </c>
      <c r="J179" s="164" t="s">
        <v>643</v>
      </c>
      <c r="K179" s="165">
        <f>H179-F179</f>
        <v>58.5</v>
      </c>
      <c r="L179" s="166">
        <f>K179/F179</f>
        <v>0.5879396984924623</v>
      </c>
      <c r="M179" s="161" t="s">
        <v>555</v>
      </c>
      <c r="N179" s="167">
        <v>42898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8">
        <v>81</v>
      </c>
      <c r="B180" s="159">
        <v>42739</v>
      </c>
      <c r="C180" s="159"/>
      <c r="D180" s="160" t="s">
        <v>94</v>
      </c>
      <c r="E180" s="161" t="s">
        <v>585</v>
      </c>
      <c r="F180" s="162">
        <v>99.5</v>
      </c>
      <c r="G180" s="161"/>
      <c r="H180" s="161">
        <v>158</v>
      </c>
      <c r="I180" s="163">
        <v>158</v>
      </c>
      <c r="J180" s="164" t="s">
        <v>643</v>
      </c>
      <c r="K180" s="165">
        <v>58.5</v>
      </c>
      <c r="L180" s="166">
        <v>0.58793969849246197</v>
      </c>
      <c r="M180" s="161" t="s">
        <v>555</v>
      </c>
      <c r="N180" s="167">
        <v>42898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8">
        <v>82</v>
      </c>
      <c r="B181" s="159">
        <v>42786</v>
      </c>
      <c r="C181" s="159"/>
      <c r="D181" s="160" t="s">
        <v>184</v>
      </c>
      <c r="E181" s="161" t="s">
        <v>585</v>
      </c>
      <c r="F181" s="162">
        <v>140.5</v>
      </c>
      <c r="G181" s="161"/>
      <c r="H181" s="161">
        <v>220</v>
      </c>
      <c r="I181" s="163">
        <v>220</v>
      </c>
      <c r="J181" s="164" t="s">
        <v>643</v>
      </c>
      <c r="K181" s="165">
        <f>H181-F181</f>
        <v>79.5</v>
      </c>
      <c r="L181" s="166">
        <f>K181/F181</f>
        <v>0.5658362989323843</v>
      </c>
      <c r="M181" s="161" t="s">
        <v>555</v>
      </c>
      <c r="N181" s="167">
        <v>42864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8">
        <v>83</v>
      </c>
      <c r="B182" s="159">
        <v>42786</v>
      </c>
      <c r="C182" s="159"/>
      <c r="D182" s="160" t="s">
        <v>697</v>
      </c>
      <c r="E182" s="161" t="s">
        <v>585</v>
      </c>
      <c r="F182" s="162">
        <v>202.5</v>
      </c>
      <c r="G182" s="161"/>
      <c r="H182" s="161">
        <v>234</v>
      </c>
      <c r="I182" s="163">
        <v>234</v>
      </c>
      <c r="J182" s="164" t="s">
        <v>643</v>
      </c>
      <c r="K182" s="165">
        <v>31.5</v>
      </c>
      <c r="L182" s="166">
        <v>0.155555555555556</v>
      </c>
      <c r="M182" s="161" t="s">
        <v>555</v>
      </c>
      <c r="N182" s="167">
        <v>42836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8">
        <v>84</v>
      </c>
      <c r="B183" s="159">
        <v>42818</v>
      </c>
      <c r="C183" s="159"/>
      <c r="D183" s="160" t="s">
        <v>698</v>
      </c>
      <c r="E183" s="161" t="s">
        <v>585</v>
      </c>
      <c r="F183" s="162">
        <v>300.5</v>
      </c>
      <c r="G183" s="161"/>
      <c r="H183" s="161">
        <v>417.5</v>
      </c>
      <c r="I183" s="163">
        <v>420</v>
      </c>
      <c r="J183" s="164" t="s">
        <v>699</v>
      </c>
      <c r="K183" s="165">
        <f>H183-F183</f>
        <v>117</v>
      </c>
      <c r="L183" s="166">
        <f>K183/F183</f>
        <v>0.38935108153078202</v>
      </c>
      <c r="M183" s="161" t="s">
        <v>555</v>
      </c>
      <c r="N183" s="167">
        <v>43070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8">
        <v>85</v>
      </c>
      <c r="B184" s="159">
        <v>42818</v>
      </c>
      <c r="C184" s="159"/>
      <c r="D184" s="160" t="s">
        <v>673</v>
      </c>
      <c r="E184" s="161" t="s">
        <v>585</v>
      </c>
      <c r="F184" s="162">
        <v>850</v>
      </c>
      <c r="G184" s="161"/>
      <c r="H184" s="161">
        <v>1042.5</v>
      </c>
      <c r="I184" s="163">
        <v>1023</v>
      </c>
      <c r="J184" s="164" t="s">
        <v>700</v>
      </c>
      <c r="K184" s="165">
        <v>192.5</v>
      </c>
      <c r="L184" s="166">
        <v>0.22647058823529401</v>
      </c>
      <c r="M184" s="161" t="s">
        <v>555</v>
      </c>
      <c r="N184" s="167">
        <v>42830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8">
        <v>86</v>
      </c>
      <c r="B185" s="159">
        <v>42830</v>
      </c>
      <c r="C185" s="159"/>
      <c r="D185" s="160" t="s">
        <v>463</v>
      </c>
      <c r="E185" s="161" t="s">
        <v>585</v>
      </c>
      <c r="F185" s="162">
        <v>785</v>
      </c>
      <c r="G185" s="161"/>
      <c r="H185" s="161">
        <v>930</v>
      </c>
      <c r="I185" s="163">
        <v>920</v>
      </c>
      <c r="J185" s="164" t="s">
        <v>701</v>
      </c>
      <c r="K185" s="165">
        <f>H185-F185</f>
        <v>145</v>
      </c>
      <c r="L185" s="166">
        <f>K185/F185</f>
        <v>0.18471337579617833</v>
      </c>
      <c r="M185" s="161" t="s">
        <v>555</v>
      </c>
      <c r="N185" s="167">
        <v>42976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68">
        <v>87</v>
      </c>
      <c r="B186" s="169">
        <v>42831</v>
      </c>
      <c r="C186" s="169"/>
      <c r="D186" s="170" t="s">
        <v>702</v>
      </c>
      <c r="E186" s="171" t="s">
        <v>585</v>
      </c>
      <c r="F186" s="172">
        <v>40</v>
      </c>
      <c r="G186" s="172"/>
      <c r="H186" s="173">
        <v>13.1</v>
      </c>
      <c r="I186" s="173">
        <v>60</v>
      </c>
      <c r="J186" s="174" t="s">
        <v>703</v>
      </c>
      <c r="K186" s="175">
        <v>-26.9</v>
      </c>
      <c r="L186" s="176">
        <v>-0.67249999999999999</v>
      </c>
      <c r="M186" s="172" t="s">
        <v>567</v>
      </c>
      <c r="N186" s="169">
        <v>43138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8">
        <v>88</v>
      </c>
      <c r="B187" s="159">
        <v>42837</v>
      </c>
      <c r="C187" s="159"/>
      <c r="D187" s="160" t="s">
        <v>93</v>
      </c>
      <c r="E187" s="161" t="s">
        <v>585</v>
      </c>
      <c r="F187" s="162">
        <v>289.5</v>
      </c>
      <c r="G187" s="161"/>
      <c r="H187" s="161">
        <v>354</v>
      </c>
      <c r="I187" s="163">
        <v>360</v>
      </c>
      <c r="J187" s="164" t="s">
        <v>704</v>
      </c>
      <c r="K187" s="165">
        <f t="shared" ref="K187:K195" si="77">H187-F187</f>
        <v>64.5</v>
      </c>
      <c r="L187" s="166">
        <f t="shared" ref="L187:L195" si="78">K187/F187</f>
        <v>0.22279792746113988</v>
      </c>
      <c r="M187" s="161" t="s">
        <v>555</v>
      </c>
      <c r="N187" s="167">
        <v>43040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8">
        <v>89</v>
      </c>
      <c r="B188" s="159">
        <v>42845</v>
      </c>
      <c r="C188" s="159"/>
      <c r="D188" s="160" t="s">
        <v>410</v>
      </c>
      <c r="E188" s="161" t="s">
        <v>585</v>
      </c>
      <c r="F188" s="162">
        <v>700</v>
      </c>
      <c r="G188" s="161"/>
      <c r="H188" s="161">
        <v>840</v>
      </c>
      <c r="I188" s="163">
        <v>840</v>
      </c>
      <c r="J188" s="164" t="s">
        <v>705</v>
      </c>
      <c r="K188" s="165">
        <f t="shared" si="77"/>
        <v>140</v>
      </c>
      <c r="L188" s="166">
        <f t="shared" si="78"/>
        <v>0.2</v>
      </c>
      <c r="M188" s="161" t="s">
        <v>555</v>
      </c>
      <c r="N188" s="167">
        <v>42893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8">
        <v>90</v>
      </c>
      <c r="B189" s="159">
        <v>42887</v>
      </c>
      <c r="C189" s="159"/>
      <c r="D189" s="160" t="s">
        <v>706</v>
      </c>
      <c r="E189" s="161" t="s">
        <v>585</v>
      </c>
      <c r="F189" s="162">
        <v>130</v>
      </c>
      <c r="G189" s="161"/>
      <c r="H189" s="161">
        <v>144.25</v>
      </c>
      <c r="I189" s="163">
        <v>170</v>
      </c>
      <c r="J189" s="164" t="s">
        <v>707</v>
      </c>
      <c r="K189" s="165">
        <f t="shared" si="77"/>
        <v>14.25</v>
      </c>
      <c r="L189" s="166">
        <f t="shared" si="78"/>
        <v>0.10961538461538461</v>
      </c>
      <c r="M189" s="161" t="s">
        <v>555</v>
      </c>
      <c r="N189" s="167">
        <v>43675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8">
        <v>91</v>
      </c>
      <c r="B190" s="159">
        <v>42901</v>
      </c>
      <c r="C190" s="159"/>
      <c r="D190" s="160" t="s">
        <v>708</v>
      </c>
      <c r="E190" s="161" t="s">
        <v>585</v>
      </c>
      <c r="F190" s="162">
        <v>214.5</v>
      </c>
      <c r="G190" s="161"/>
      <c r="H190" s="161">
        <v>262</v>
      </c>
      <c r="I190" s="163">
        <v>262</v>
      </c>
      <c r="J190" s="164" t="s">
        <v>709</v>
      </c>
      <c r="K190" s="165">
        <f t="shared" si="77"/>
        <v>47.5</v>
      </c>
      <c r="L190" s="166">
        <f t="shared" si="78"/>
        <v>0.22144522144522144</v>
      </c>
      <c r="M190" s="161" t="s">
        <v>555</v>
      </c>
      <c r="N190" s="167">
        <v>42977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9">
        <v>92</v>
      </c>
      <c r="B191" s="190">
        <v>42933</v>
      </c>
      <c r="C191" s="190"/>
      <c r="D191" s="191" t="s">
        <v>710</v>
      </c>
      <c r="E191" s="192" t="s">
        <v>585</v>
      </c>
      <c r="F191" s="193">
        <v>370</v>
      </c>
      <c r="G191" s="192"/>
      <c r="H191" s="192">
        <v>447.5</v>
      </c>
      <c r="I191" s="194">
        <v>450</v>
      </c>
      <c r="J191" s="195" t="s">
        <v>643</v>
      </c>
      <c r="K191" s="165">
        <f t="shared" si="77"/>
        <v>77.5</v>
      </c>
      <c r="L191" s="196">
        <f t="shared" si="78"/>
        <v>0.20945945945945946</v>
      </c>
      <c r="M191" s="192" t="s">
        <v>555</v>
      </c>
      <c r="N191" s="197">
        <v>43035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9">
        <v>93</v>
      </c>
      <c r="B192" s="190">
        <v>42943</v>
      </c>
      <c r="C192" s="190"/>
      <c r="D192" s="191" t="s">
        <v>182</v>
      </c>
      <c r="E192" s="192" t="s">
        <v>585</v>
      </c>
      <c r="F192" s="193">
        <v>657.5</v>
      </c>
      <c r="G192" s="192"/>
      <c r="H192" s="192">
        <v>825</v>
      </c>
      <c r="I192" s="194">
        <v>820</v>
      </c>
      <c r="J192" s="195" t="s">
        <v>643</v>
      </c>
      <c r="K192" s="165">
        <f t="shared" si="77"/>
        <v>167.5</v>
      </c>
      <c r="L192" s="196">
        <f t="shared" si="78"/>
        <v>0.25475285171102663</v>
      </c>
      <c r="M192" s="192" t="s">
        <v>555</v>
      </c>
      <c r="N192" s="197">
        <v>43090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8">
        <v>94</v>
      </c>
      <c r="B193" s="159">
        <v>42964</v>
      </c>
      <c r="C193" s="159"/>
      <c r="D193" s="160" t="s">
        <v>353</v>
      </c>
      <c r="E193" s="161" t="s">
        <v>585</v>
      </c>
      <c r="F193" s="162">
        <v>605</v>
      </c>
      <c r="G193" s="161"/>
      <c r="H193" s="161">
        <v>750</v>
      </c>
      <c r="I193" s="163">
        <v>750</v>
      </c>
      <c r="J193" s="164" t="s">
        <v>701</v>
      </c>
      <c r="K193" s="165">
        <f t="shared" si="77"/>
        <v>145</v>
      </c>
      <c r="L193" s="166">
        <f t="shared" si="78"/>
        <v>0.23966942148760331</v>
      </c>
      <c r="M193" s="161" t="s">
        <v>555</v>
      </c>
      <c r="N193" s="167">
        <v>43027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68">
        <v>95</v>
      </c>
      <c r="B194" s="169">
        <v>42979</v>
      </c>
      <c r="C194" s="169"/>
      <c r="D194" s="177" t="s">
        <v>711</v>
      </c>
      <c r="E194" s="172" t="s">
        <v>585</v>
      </c>
      <c r="F194" s="172">
        <v>255</v>
      </c>
      <c r="G194" s="173"/>
      <c r="H194" s="173">
        <v>217.25</v>
      </c>
      <c r="I194" s="173">
        <v>320</v>
      </c>
      <c r="J194" s="174" t="s">
        <v>712</v>
      </c>
      <c r="K194" s="175">
        <f t="shared" si="77"/>
        <v>-37.75</v>
      </c>
      <c r="L194" s="178">
        <f t="shared" si="78"/>
        <v>-0.14803921568627451</v>
      </c>
      <c r="M194" s="172" t="s">
        <v>567</v>
      </c>
      <c r="N194" s="169">
        <v>43661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8">
        <v>96</v>
      </c>
      <c r="B195" s="159">
        <v>42997</v>
      </c>
      <c r="C195" s="159"/>
      <c r="D195" s="160" t="s">
        <v>713</v>
      </c>
      <c r="E195" s="161" t="s">
        <v>585</v>
      </c>
      <c r="F195" s="162">
        <v>215</v>
      </c>
      <c r="G195" s="161"/>
      <c r="H195" s="161">
        <v>258</v>
      </c>
      <c r="I195" s="163">
        <v>258</v>
      </c>
      <c r="J195" s="164" t="s">
        <v>643</v>
      </c>
      <c r="K195" s="165">
        <f t="shared" si="77"/>
        <v>43</v>
      </c>
      <c r="L195" s="166">
        <f t="shared" si="78"/>
        <v>0.2</v>
      </c>
      <c r="M195" s="161" t="s">
        <v>555</v>
      </c>
      <c r="N195" s="167">
        <v>43040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8">
        <v>97</v>
      </c>
      <c r="B196" s="159">
        <v>42997</v>
      </c>
      <c r="C196" s="159"/>
      <c r="D196" s="160" t="s">
        <v>713</v>
      </c>
      <c r="E196" s="161" t="s">
        <v>585</v>
      </c>
      <c r="F196" s="162">
        <v>215</v>
      </c>
      <c r="G196" s="161"/>
      <c r="H196" s="161">
        <v>258</v>
      </c>
      <c r="I196" s="163">
        <v>258</v>
      </c>
      <c r="J196" s="195" t="s">
        <v>643</v>
      </c>
      <c r="K196" s="165">
        <v>43</v>
      </c>
      <c r="L196" s="166">
        <v>0.2</v>
      </c>
      <c r="M196" s="161" t="s">
        <v>555</v>
      </c>
      <c r="N196" s="167">
        <v>43040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98</v>
      </c>
      <c r="B197" s="190">
        <v>42998</v>
      </c>
      <c r="C197" s="190"/>
      <c r="D197" s="191" t="s">
        <v>714</v>
      </c>
      <c r="E197" s="192" t="s">
        <v>585</v>
      </c>
      <c r="F197" s="162">
        <v>75</v>
      </c>
      <c r="G197" s="192"/>
      <c r="H197" s="192">
        <v>90</v>
      </c>
      <c r="I197" s="194">
        <v>90</v>
      </c>
      <c r="J197" s="164" t="s">
        <v>715</v>
      </c>
      <c r="K197" s="165">
        <f t="shared" ref="K197:K202" si="79">H197-F197</f>
        <v>15</v>
      </c>
      <c r="L197" s="166">
        <f t="shared" ref="L197:L202" si="80">K197/F197</f>
        <v>0.2</v>
      </c>
      <c r="M197" s="161" t="s">
        <v>555</v>
      </c>
      <c r="N197" s="167">
        <v>43019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99</v>
      </c>
      <c r="B198" s="190">
        <v>43011</v>
      </c>
      <c r="C198" s="190"/>
      <c r="D198" s="191" t="s">
        <v>569</v>
      </c>
      <c r="E198" s="192" t="s">
        <v>585</v>
      </c>
      <c r="F198" s="193">
        <v>315</v>
      </c>
      <c r="G198" s="192"/>
      <c r="H198" s="192">
        <v>392</v>
      </c>
      <c r="I198" s="194">
        <v>384</v>
      </c>
      <c r="J198" s="195" t="s">
        <v>716</v>
      </c>
      <c r="K198" s="165">
        <f t="shared" si="79"/>
        <v>77</v>
      </c>
      <c r="L198" s="196">
        <f t="shared" si="80"/>
        <v>0.24444444444444444</v>
      </c>
      <c r="M198" s="192" t="s">
        <v>555</v>
      </c>
      <c r="N198" s="197">
        <v>43017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100</v>
      </c>
      <c r="B199" s="190">
        <v>43013</v>
      </c>
      <c r="C199" s="190"/>
      <c r="D199" s="191" t="s">
        <v>439</v>
      </c>
      <c r="E199" s="192" t="s">
        <v>585</v>
      </c>
      <c r="F199" s="193">
        <v>145</v>
      </c>
      <c r="G199" s="192"/>
      <c r="H199" s="192">
        <v>179</v>
      </c>
      <c r="I199" s="194">
        <v>180</v>
      </c>
      <c r="J199" s="195" t="s">
        <v>717</v>
      </c>
      <c r="K199" s="165">
        <f t="shared" si="79"/>
        <v>34</v>
      </c>
      <c r="L199" s="196">
        <f t="shared" si="80"/>
        <v>0.23448275862068965</v>
      </c>
      <c r="M199" s="192" t="s">
        <v>555</v>
      </c>
      <c r="N199" s="197">
        <v>43025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101</v>
      </c>
      <c r="B200" s="190">
        <v>43014</v>
      </c>
      <c r="C200" s="190"/>
      <c r="D200" s="191" t="s">
        <v>328</v>
      </c>
      <c r="E200" s="192" t="s">
        <v>585</v>
      </c>
      <c r="F200" s="193">
        <v>256</v>
      </c>
      <c r="G200" s="192"/>
      <c r="H200" s="192">
        <v>323</v>
      </c>
      <c r="I200" s="194">
        <v>320</v>
      </c>
      <c r="J200" s="195" t="s">
        <v>643</v>
      </c>
      <c r="K200" s="165">
        <f t="shared" si="79"/>
        <v>67</v>
      </c>
      <c r="L200" s="196">
        <f t="shared" si="80"/>
        <v>0.26171875</v>
      </c>
      <c r="M200" s="192" t="s">
        <v>555</v>
      </c>
      <c r="N200" s="197">
        <v>43067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102</v>
      </c>
      <c r="B201" s="190">
        <v>43017</v>
      </c>
      <c r="C201" s="190"/>
      <c r="D201" s="191" t="s">
        <v>343</v>
      </c>
      <c r="E201" s="192" t="s">
        <v>585</v>
      </c>
      <c r="F201" s="193">
        <v>137.5</v>
      </c>
      <c r="G201" s="192"/>
      <c r="H201" s="192">
        <v>184</v>
      </c>
      <c r="I201" s="194">
        <v>183</v>
      </c>
      <c r="J201" s="195" t="s">
        <v>718</v>
      </c>
      <c r="K201" s="165">
        <f t="shared" si="79"/>
        <v>46.5</v>
      </c>
      <c r="L201" s="196">
        <f t="shared" si="80"/>
        <v>0.33818181818181819</v>
      </c>
      <c r="M201" s="192" t="s">
        <v>555</v>
      </c>
      <c r="N201" s="197">
        <v>43108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103</v>
      </c>
      <c r="B202" s="190">
        <v>43018</v>
      </c>
      <c r="C202" s="190"/>
      <c r="D202" s="191" t="s">
        <v>719</v>
      </c>
      <c r="E202" s="192" t="s">
        <v>585</v>
      </c>
      <c r="F202" s="193">
        <v>125.5</v>
      </c>
      <c r="G202" s="192"/>
      <c r="H202" s="192">
        <v>158</v>
      </c>
      <c r="I202" s="194">
        <v>155</v>
      </c>
      <c r="J202" s="195" t="s">
        <v>720</v>
      </c>
      <c r="K202" s="165">
        <f t="shared" si="79"/>
        <v>32.5</v>
      </c>
      <c r="L202" s="196">
        <f t="shared" si="80"/>
        <v>0.25896414342629481</v>
      </c>
      <c r="M202" s="192" t="s">
        <v>555</v>
      </c>
      <c r="N202" s="197">
        <v>43067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104</v>
      </c>
      <c r="B203" s="190">
        <v>43018</v>
      </c>
      <c r="C203" s="190"/>
      <c r="D203" s="191" t="s">
        <v>721</v>
      </c>
      <c r="E203" s="192" t="s">
        <v>585</v>
      </c>
      <c r="F203" s="193">
        <v>895</v>
      </c>
      <c r="G203" s="192"/>
      <c r="H203" s="192">
        <v>1122.5</v>
      </c>
      <c r="I203" s="194">
        <v>1078</v>
      </c>
      <c r="J203" s="195" t="s">
        <v>722</v>
      </c>
      <c r="K203" s="165">
        <v>227.5</v>
      </c>
      <c r="L203" s="196">
        <v>0.25418994413407803</v>
      </c>
      <c r="M203" s="192" t="s">
        <v>555</v>
      </c>
      <c r="N203" s="197">
        <v>43117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105</v>
      </c>
      <c r="B204" s="190">
        <v>43020</v>
      </c>
      <c r="C204" s="190"/>
      <c r="D204" s="191" t="s">
        <v>337</v>
      </c>
      <c r="E204" s="192" t="s">
        <v>585</v>
      </c>
      <c r="F204" s="193">
        <v>525</v>
      </c>
      <c r="G204" s="192"/>
      <c r="H204" s="192">
        <v>629</v>
      </c>
      <c r="I204" s="194">
        <v>629</v>
      </c>
      <c r="J204" s="195" t="s">
        <v>643</v>
      </c>
      <c r="K204" s="165">
        <v>104</v>
      </c>
      <c r="L204" s="196">
        <v>0.19809523809523799</v>
      </c>
      <c r="M204" s="192" t="s">
        <v>555</v>
      </c>
      <c r="N204" s="197">
        <v>43119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106</v>
      </c>
      <c r="B205" s="190">
        <v>43046</v>
      </c>
      <c r="C205" s="190"/>
      <c r="D205" s="191" t="s">
        <v>376</v>
      </c>
      <c r="E205" s="192" t="s">
        <v>585</v>
      </c>
      <c r="F205" s="193">
        <v>740</v>
      </c>
      <c r="G205" s="192"/>
      <c r="H205" s="192">
        <v>892.5</v>
      </c>
      <c r="I205" s="194">
        <v>900</v>
      </c>
      <c r="J205" s="195" t="s">
        <v>723</v>
      </c>
      <c r="K205" s="165">
        <f>H205-F205</f>
        <v>152.5</v>
      </c>
      <c r="L205" s="196">
        <f>K205/F205</f>
        <v>0.20608108108108109</v>
      </c>
      <c r="M205" s="192" t="s">
        <v>555</v>
      </c>
      <c r="N205" s="197">
        <v>43052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8">
        <v>107</v>
      </c>
      <c r="B206" s="159">
        <v>43073</v>
      </c>
      <c r="C206" s="159"/>
      <c r="D206" s="160" t="s">
        <v>724</v>
      </c>
      <c r="E206" s="161" t="s">
        <v>585</v>
      </c>
      <c r="F206" s="162">
        <v>118.5</v>
      </c>
      <c r="G206" s="161"/>
      <c r="H206" s="161">
        <v>143.5</v>
      </c>
      <c r="I206" s="163">
        <v>145</v>
      </c>
      <c r="J206" s="164" t="s">
        <v>576</v>
      </c>
      <c r="K206" s="165">
        <f>H206-F206</f>
        <v>25</v>
      </c>
      <c r="L206" s="166">
        <f>K206/F206</f>
        <v>0.2109704641350211</v>
      </c>
      <c r="M206" s="161" t="s">
        <v>555</v>
      </c>
      <c r="N206" s="167">
        <v>43097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68">
        <v>108</v>
      </c>
      <c r="B207" s="169">
        <v>43090</v>
      </c>
      <c r="C207" s="169"/>
      <c r="D207" s="170" t="s">
        <v>415</v>
      </c>
      <c r="E207" s="171" t="s">
        <v>585</v>
      </c>
      <c r="F207" s="172">
        <v>715</v>
      </c>
      <c r="G207" s="172"/>
      <c r="H207" s="173">
        <v>500</v>
      </c>
      <c r="I207" s="173">
        <v>872</v>
      </c>
      <c r="J207" s="174" t="s">
        <v>725</v>
      </c>
      <c r="K207" s="175">
        <f>H207-F207</f>
        <v>-215</v>
      </c>
      <c r="L207" s="176">
        <f>K207/F207</f>
        <v>-0.30069930069930068</v>
      </c>
      <c r="M207" s="172" t="s">
        <v>567</v>
      </c>
      <c r="N207" s="169">
        <v>43670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8">
        <v>109</v>
      </c>
      <c r="B208" s="159">
        <v>43098</v>
      </c>
      <c r="C208" s="159"/>
      <c r="D208" s="160" t="s">
        <v>569</v>
      </c>
      <c r="E208" s="161" t="s">
        <v>585</v>
      </c>
      <c r="F208" s="162">
        <v>435</v>
      </c>
      <c r="G208" s="161"/>
      <c r="H208" s="161">
        <v>542.5</v>
      </c>
      <c r="I208" s="163">
        <v>539</v>
      </c>
      <c r="J208" s="164" t="s">
        <v>643</v>
      </c>
      <c r="K208" s="165">
        <v>107.5</v>
      </c>
      <c r="L208" s="166">
        <v>0.247126436781609</v>
      </c>
      <c r="M208" s="161" t="s">
        <v>555</v>
      </c>
      <c r="N208" s="167">
        <v>43206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8">
        <v>110</v>
      </c>
      <c r="B209" s="159">
        <v>43098</v>
      </c>
      <c r="C209" s="159"/>
      <c r="D209" s="160" t="s">
        <v>527</v>
      </c>
      <c r="E209" s="161" t="s">
        <v>585</v>
      </c>
      <c r="F209" s="162">
        <v>885</v>
      </c>
      <c r="G209" s="161"/>
      <c r="H209" s="161">
        <v>1090</v>
      </c>
      <c r="I209" s="163">
        <v>1084</v>
      </c>
      <c r="J209" s="164" t="s">
        <v>643</v>
      </c>
      <c r="K209" s="165">
        <v>205</v>
      </c>
      <c r="L209" s="166">
        <v>0.23163841807909599</v>
      </c>
      <c r="M209" s="161" t="s">
        <v>555</v>
      </c>
      <c r="N209" s="167">
        <v>43213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8">
        <v>111</v>
      </c>
      <c r="B210" s="199">
        <v>43192</v>
      </c>
      <c r="C210" s="199"/>
      <c r="D210" s="177" t="s">
        <v>726</v>
      </c>
      <c r="E210" s="172" t="s">
        <v>585</v>
      </c>
      <c r="F210" s="200">
        <v>478.5</v>
      </c>
      <c r="G210" s="172"/>
      <c r="H210" s="172">
        <v>442</v>
      </c>
      <c r="I210" s="173">
        <v>613</v>
      </c>
      <c r="J210" s="174" t="s">
        <v>727</v>
      </c>
      <c r="K210" s="175">
        <f>H210-F210</f>
        <v>-36.5</v>
      </c>
      <c r="L210" s="176">
        <f>K210/F210</f>
        <v>-7.6280041797283177E-2</v>
      </c>
      <c r="M210" s="172" t="s">
        <v>567</v>
      </c>
      <c r="N210" s="169">
        <v>43762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68">
        <v>112</v>
      </c>
      <c r="B211" s="169">
        <v>43194</v>
      </c>
      <c r="C211" s="169"/>
      <c r="D211" s="170" t="s">
        <v>728</v>
      </c>
      <c r="E211" s="171" t="s">
        <v>585</v>
      </c>
      <c r="F211" s="172">
        <f>141.5-7.3</f>
        <v>134.19999999999999</v>
      </c>
      <c r="G211" s="172"/>
      <c r="H211" s="173">
        <v>77</v>
      </c>
      <c r="I211" s="173">
        <v>180</v>
      </c>
      <c r="J211" s="174" t="s">
        <v>729</v>
      </c>
      <c r="K211" s="175">
        <f>H211-F211</f>
        <v>-57.199999999999989</v>
      </c>
      <c r="L211" s="176">
        <f>K211/F211</f>
        <v>-0.42622950819672129</v>
      </c>
      <c r="M211" s="172" t="s">
        <v>567</v>
      </c>
      <c r="N211" s="169">
        <v>43522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68">
        <v>113</v>
      </c>
      <c r="B212" s="169">
        <v>43209</v>
      </c>
      <c r="C212" s="169"/>
      <c r="D212" s="170" t="s">
        <v>730</v>
      </c>
      <c r="E212" s="171" t="s">
        <v>585</v>
      </c>
      <c r="F212" s="172">
        <v>430</v>
      </c>
      <c r="G212" s="172"/>
      <c r="H212" s="173">
        <v>220</v>
      </c>
      <c r="I212" s="173">
        <v>537</v>
      </c>
      <c r="J212" s="174" t="s">
        <v>731</v>
      </c>
      <c r="K212" s="175">
        <f>H212-F212</f>
        <v>-210</v>
      </c>
      <c r="L212" s="176">
        <f>K212/F212</f>
        <v>-0.48837209302325579</v>
      </c>
      <c r="M212" s="172" t="s">
        <v>567</v>
      </c>
      <c r="N212" s="169">
        <v>43252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114</v>
      </c>
      <c r="B213" s="190">
        <v>43220</v>
      </c>
      <c r="C213" s="190"/>
      <c r="D213" s="191" t="s">
        <v>377</v>
      </c>
      <c r="E213" s="192" t="s">
        <v>585</v>
      </c>
      <c r="F213" s="192">
        <v>153.5</v>
      </c>
      <c r="G213" s="192"/>
      <c r="H213" s="192">
        <v>196</v>
      </c>
      <c r="I213" s="194">
        <v>196</v>
      </c>
      <c r="J213" s="164" t="s">
        <v>732</v>
      </c>
      <c r="K213" s="165">
        <f>H213-F213</f>
        <v>42.5</v>
      </c>
      <c r="L213" s="166">
        <f>K213/F213</f>
        <v>0.27687296416938112</v>
      </c>
      <c r="M213" s="161" t="s">
        <v>555</v>
      </c>
      <c r="N213" s="167">
        <v>43605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68">
        <v>115</v>
      </c>
      <c r="B214" s="169">
        <v>43306</v>
      </c>
      <c r="C214" s="169"/>
      <c r="D214" s="170" t="s">
        <v>702</v>
      </c>
      <c r="E214" s="171" t="s">
        <v>585</v>
      </c>
      <c r="F214" s="172">
        <v>27.5</v>
      </c>
      <c r="G214" s="172"/>
      <c r="H214" s="173">
        <v>13.1</v>
      </c>
      <c r="I214" s="173">
        <v>60</v>
      </c>
      <c r="J214" s="174" t="s">
        <v>733</v>
      </c>
      <c r="K214" s="175">
        <v>-14.4</v>
      </c>
      <c r="L214" s="176">
        <v>-0.52363636363636401</v>
      </c>
      <c r="M214" s="172" t="s">
        <v>567</v>
      </c>
      <c r="N214" s="169">
        <v>43138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8">
        <v>116</v>
      </c>
      <c r="B215" s="199">
        <v>43318</v>
      </c>
      <c r="C215" s="199"/>
      <c r="D215" s="177" t="s">
        <v>734</v>
      </c>
      <c r="E215" s="172" t="s">
        <v>585</v>
      </c>
      <c r="F215" s="172">
        <v>148.5</v>
      </c>
      <c r="G215" s="172"/>
      <c r="H215" s="172">
        <v>102</v>
      </c>
      <c r="I215" s="173">
        <v>182</v>
      </c>
      <c r="J215" s="174" t="s">
        <v>735</v>
      </c>
      <c r="K215" s="175">
        <f>H215-F215</f>
        <v>-46.5</v>
      </c>
      <c r="L215" s="176">
        <f>K215/F215</f>
        <v>-0.31313131313131315</v>
      </c>
      <c r="M215" s="172" t="s">
        <v>567</v>
      </c>
      <c r="N215" s="169">
        <v>43661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8">
        <v>117</v>
      </c>
      <c r="B216" s="159">
        <v>43335</v>
      </c>
      <c r="C216" s="159"/>
      <c r="D216" s="160" t="s">
        <v>736</v>
      </c>
      <c r="E216" s="161" t="s">
        <v>585</v>
      </c>
      <c r="F216" s="192">
        <v>285</v>
      </c>
      <c r="G216" s="161"/>
      <c r="H216" s="161">
        <v>355</v>
      </c>
      <c r="I216" s="163">
        <v>364</v>
      </c>
      <c r="J216" s="164" t="s">
        <v>737</v>
      </c>
      <c r="K216" s="165">
        <v>70</v>
      </c>
      <c r="L216" s="166">
        <v>0.24561403508771901</v>
      </c>
      <c r="M216" s="161" t="s">
        <v>555</v>
      </c>
      <c r="N216" s="167">
        <v>43455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8">
        <v>118</v>
      </c>
      <c r="B217" s="159">
        <v>43341</v>
      </c>
      <c r="C217" s="159"/>
      <c r="D217" s="160" t="s">
        <v>365</v>
      </c>
      <c r="E217" s="161" t="s">
        <v>585</v>
      </c>
      <c r="F217" s="192">
        <v>525</v>
      </c>
      <c r="G217" s="161"/>
      <c r="H217" s="161">
        <v>585</v>
      </c>
      <c r="I217" s="163">
        <v>635</v>
      </c>
      <c r="J217" s="164" t="s">
        <v>738</v>
      </c>
      <c r="K217" s="165">
        <f t="shared" ref="K217:K234" si="81">H217-F217</f>
        <v>60</v>
      </c>
      <c r="L217" s="166">
        <f t="shared" ref="L217:L234" si="82">K217/F217</f>
        <v>0.11428571428571428</v>
      </c>
      <c r="M217" s="161" t="s">
        <v>555</v>
      </c>
      <c r="N217" s="167">
        <v>43662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8">
        <v>119</v>
      </c>
      <c r="B218" s="159">
        <v>43395</v>
      </c>
      <c r="C218" s="159"/>
      <c r="D218" s="160" t="s">
        <v>353</v>
      </c>
      <c r="E218" s="161" t="s">
        <v>585</v>
      </c>
      <c r="F218" s="192">
        <v>475</v>
      </c>
      <c r="G218" s="161"/>
      <c r="H218" s="161">
        <v>574</v>
      </c>
      <c r="I218" s="163">
        <v>570</v>
      </c>
      <c r="J218" s="164" t="s">
        <v>643</v>
      </c>
      <c r="K218" s="165">
        <f t="shared" si="81"/>
        <v>99</v>
      </c>
      <c r="L218" s="166">
        <f t="shared" si="82"/>
        <v>0.20842105263157895</v>
      </c>
      <c r="M218" s="161" t="s">
        <v>555</v>
      </c>
      <c r="N218" s="167">
        <v>43403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120</v>
      </c>
      <c r="B219" s="190">
        <v>43397</v>
      </c>
      <c r="C219" s="190"/>
      <c r="D219" s="191" t="s">
        <v>372</v>
      </c>
      <c r="E219" s="192" t="s">
        <v>585</v>
      </c>
      <c r="F219" s="192">
        <v>707.5</v>
      </c>
      <c r="G219" s="192"/>
      <c r="H219" s="192">
        <v>872</v>
      </c>
      <c r="I219" s="194">
        <v>872</v>
      </c>
      <c r="J219" s="195" t="s">
        <v>643</v>
      </c>
      <c r="K219" s="165">
        <f t="shared" si="81"/>
        <v>164.5</v>
      </c>
      <c r="L219" s="196">
        <f t="shared" si="82"/>
        <v>0.23250883392226149</v>
      </c>
      <c r="M219" s="192" t="s">
        <v>555</v>
      </c>
      <c r="N219" s="197">
        <v>43482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121</v>
      </c>
      <c r="B220" s="190">
        <v>43398</v>
      </c>
      <c r="C220" s="190"/>
      <c r="D220" s="191" t="s">
        <v>739</v>
      </c>
      <c r="E220" s="192" t="s">
        <v>585</v>
      </c>
      <c r="F220" s="192">
        <v>162</v>
      </c>
      <c r="G220" s="192"/>
      <c r="H220" s="192">
        <v>204</v>
      </c>
      <c r="I220" s="194">
        <v>209</v>
      </c>
      <c r="J220" s="195" t="s">
        <v>740</v>
      </c>
      <c r="K220" s="165">
        <f t="shared" si="81"/>
        <v>42</v>
      </c>
      <c r="L220" s="196">
        <f t="shared" si="82"/>
        <v>0.25925925925925924</v>
      </c>
      <c r="M220" s="192" t="s">
        <v>555</v>
      </c>
      <c r="N220" s="197">
        <v>43539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122</v>
      </c>
      <c r="B221" s="190">
        <v>43399</v>
      </c>
      <c r="C221" s="190"/>
      <c r="D221" s="191" t="s">
        <v>456</v>
      </c>
      <c r="E221" s="192" t="s">
        <v>585</v>
      </c>
      <c r="F221" s="192">
        <v>240</v>
      </c>
      <c r="G221" s="192"/>
      <c r="H221" s="192">
        <v>297</v>
      </c>
      <c r="I221" s="194">
        <v>297</v>
      </c>
      <c r="J221" s="195" t="s">
        <v>643</v>
      </c>
      <c r="K221" s="201">
        <f t="shared" si="81"/>
        <v>57</v>
      </c>
      <c r="L221" s="196">
        <f t="shared" si="82"/>
        <v>0.23749999999999999</v>
      </c>
      <c r="M221" s="192" t="s">
        <v>555</v>
      </c>
      <c r="N221" s="197">
        <v>43417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8">
        <v>123</v>
      </c>
      <c r="B222" s="159">
        <v>43439</v>
      </c>
      <c r="C222" s="159"/>
      <c r="D222" s="160" t="s">
        <v>741</v>
      </c>
      <c r="E222" s="161" t="s">
        <v>585</v>
      </c>
      <c r="F222" s="161">
        <v>202.5</v>
      </c>
      <c r="G222" s="161"/>
      <c r="H222" s="161">
        <v>255</v>
      </c>
      <c r="I222" s="163">
        <v>252</v>
      </c>
      <c r="J222" s="164" t="s">
        <v>643</v>
      </c>
      <c r="K222" s="165">
        <f t="shared" si="81"/>
        <v>52.5</v>
      </c>
      <c r="L222" s="166">
        <f t="shared" si="82"/>
        <v>0.25925925925925924</v>
      </c>
      <c r="M222" s="161" t="s">
        <v>555</v>
      </c>
      <c r="N222" s="167">
        <v>43542</v>
      </c>
      <c r="O222" s="1"/>
      <c r="P222" s="1"/>
      <c r="Q222" s="1"/>
      <c r="R222" s="6" t="s">
        <v>742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124</v>
      </c>
      <c r="B223" s="190">
        <v>43465</v>
      </c>
      <c r="C223" s="159"/>
      <c r="D223" s="191" t="s">
        <v>402</v>
      </c>
      <c r="E223" s="192" t="s">
        <v>585</v>
      </c>
      <c r="F223" s="192">
        <v>710</v>
      </c>
      <c r="G223" s="192"/>
      <c r="H223" s="192">
        <v>866</v>
      </c>
      <c r="I223" s="194">
        <v>866</v>
      </c>
      <c r="J223" s="195" t="s">
        <v>643</v>
      </c>
      <c r="K223" s="165">
        <f t="shared" si="81"/>
        <v>156</v>
      </c>
      <c r="L223" s="166">
        <f t="shared" si="82"/>
        <v>0.21971830985915494</v>
      </c>
      <c r="M223" s="161" t="s">
        <v>555</v>
      </c>
      <c r="N223" s="167">
        <v>43553</v>
      </c>
      <c r="O223" s="1"/>
      <c r="P223" s="1"/>
      <c r="Q223" s="1"/>
      <c r="R223" s="6" t="s">
        <v>742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125</v>
      </c>
      <c r="B224" s="190">
        <v>43522</v>
      </c>
      <c r="C224" s="190"/>
      <c r="D224" s="191" t="s">
        <v>152</v>
      </c>
      <c r="E224" s="192" t="s">
        <v>585</v>
      </c>
      <c r="F224" s="192">
        <v>337.25</v>
      </c>
      <c r="G224" s="192"/>
      <c r="H224" s="192">
        <v>398.5</v>
      </c>
      <c r="I224" s="194">
        <v>411</v>
      </c>
      <c r="J224" s="164" t="s">
        <v>743</v>
      </c>
      <c r="K224" s="165">
        <f t="shared" si="81"/>
        <v>61.25</v>
      </c>
      <c r="L224" s="166">
        <f t="shared" si="82"/>
        <v>0.1816160118606375</v>
      </c>
      <c r="M224" s="161" t="s">
        <v>555</v>
      </c>
      <c r="N224" s="167">
        <v>43760</v>
      </c>
      <c r="O224" s="1"/>
      <c r="P224" s="1"/>
      <c r="Q224" s="1"/>
      <c r="R224" s="6" t="s">
        <v>742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2">
        <v>126</v>
      </c>
      <c r="B225" s="203">
        <v>43559</v>
      </c>
      <c r="C225" s="203"/>
      <c r="D225" s="204" t="s">
        <v>744</v>
      </c>
      <c r="E225" s="205" t="s">
        <v>585</v>
      </c>
      <c r="F225" s="205">
        <v>130</v>
      </c>
      <c r="G225" s="205"/>
      <c r="H225" s="205">
        <v>65</v>
      </c>
      <c r="I225" s="206">
        <v>158</v>
      </c>
      <c r="J225" s="174" t="s">
        <v>745</v>
      </c>
      <c r="K225" s="175">
        <f t="shared" si="81"/>
        <v>-65</v>
      </c>
      <c r="L225" s="176">
        <f t="shared" si="82"/>
        <v>-0.5</v>
      </c>
      <c r="M225" s="172" t="s">
        <v>567</v>
      </c>
      <c r="N225" s="169">
        <v>43726</v>
      </c>
      <c r="O225" s="1"/>
      <c r="P225" s="1"/>
      <c r="Q225" s="1"/>
      <c r="R225" s="6" t="s">
        <v>746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127</v>
      </c>
      <c r="B226" s="190">
        <v>43017</v>
      </c>
      <c r="C226" s="190"/>
      <c r="D226" s="191" t="s">
        <v>184</v>
      </c>
      <c r="E226" s="192" t="s">
        <v>585</v>
      </c>
      <c r="F226" s="192">
        <v>141.5</v>
      </c>
      <c r="G226" s="192"/>
      <c r="H226" s="192">
        <v>183.5</v>
      </c>
      <c r="I226" s="194">
        <v>210</v>
      </c>
      <c r="J226" s="164" t="s">
        <v>740</v>
      </c>
      <c r="K226" s="165">
        <f t="shared" si="81"/>
        <v>42</v>
      </c>
      <c r="L226" s="166">
        <f t="shared" si="82"/>
        <v>0.29681978798586572</v>
      </c>
      <c r="M226" s="161" t="s">
        <v>555</v>
      </c>
      <c r="N226" s="167">
        <v>43042</v>
      </c>
      <c r="O226" s="1"/>
      <c r="P226" s="1"/>
      <c r="Q226" s="1"/>
      <c r="R226" s="6" t="s">
        <v>746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2">
        <v>128</v>
      </c>
      <c r="B227" s="203">
        <v>43074</v>
      </c>
      <c r="C227" s="203"/>
      <c r="D227" s="204" t="s">
        <v>747</v>
      </c>
      <c r="E227" s="205" t="s">
        <v>585</v>
      </c>
      <c r="F227" s="200">
        <v>172</v>
      </c>
      <c r="G227" s="205"/>
      <c r="H227" s="205">
        <v>155.25</v>
      </c>
      <c r="I227" s="206">
        <v>230</v>
      </c>
      <c r="J227" s="174" t="s">
        <v>748</v>
      </c>
      <c r="K227" s="175">
        <f t="shared" si="81"/>
        <v>-16.75</v>
      </c>
      <c r="L227" s="176">
        <f t="shared" si="82"/>
        <v>-9.7383720930232565E-2</v>
      </c>
      <c r="M227" s="172" t="s">
        <v>567</v>
      </c>
      <c r="N227" s="169">
        <v>43787</v>
      </c>
      <c r="O227" s="1"/>
      <c r="P227" s="1"/>
      <c r="Q227" s="1"/>
      <c r="R227" s="6" t="s">
        <v>746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129</v>
      </c>
      <c r="B228" s="190">
        <v>43398</v>
      </c>
      <c r="C228" s="190"/>
      <c r="D228" s="191" t="s">
        <v>107</v>
      </c>
      <c r="E228" s="192" t="s">
        <v>585</v>
      </c>
      <c r="F228" s="192">
        <v>698.5</v>
      </c>
      <c r="G228" s="192"/>
      <c r="H228" s="192">
        <v>890</v>
      </c>
      <c r="I228" s="194">
        <v>890</v>
      </c>
      <c r="J228" s="164" t="s">
        <v>814</v>
      </c>
      <c r="K228" s="165">
        <f t="shared" si="81"/>
        <v>191.5</v>
      </c>
      <c r="L228" s="166">
        <f t="shared" si="82"/>
        <v>0.27415891195418757</v>
      </c>
      <c r="M228" s="161" t="s">
        <v>555</v>
      </c>
      <c r="N228" s="167">
        <v>44328</v>
      </c>
      <c r="O228" s="1"/>
      <c r="P228" s="1"/>
      <c r="Q228" s="1"/>
      <c r="R228" s="6" t="s">
        <v>742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130</v>
      </c>
      <c r="B229" s="190">
        <v>42877</v>
      </c>
      <c r="C229" s="190"/>
      <c r="D229" s="191" t="s">
        <v>364</v>
      </c>
      <c r="E229" s="192" t="s">
        <v>585</v>
      </c>
      <c r="F229" s="192">
        <v>127.6</v>
      </c>
      <c r="G229" s="192"/>
      <c r="H229" s="192">
        <v>138</v>
      </c>
      <c r="I229" s="194">
        <v>190</v>
      </c>
      <c r="J229" s="164" t="s">
        <v>749</v>
      </c>
      <c r="K229" s="165">
        <f t="shared" si="81"/>
        <v>10.400000000000006</v>
      </c>
      <c r="L229" s="166">
        <f t="shared" si="82"/>
        <v>8.1504702194357417E-2</v>
      </c>
      <c r="M229" s="161" t="s">
        <v>555</v>
      </c>
      <c r="N229" s="167">
        <v>43774</v>
      </c>
      <c r="O229" s="1"/>
      <c r="P229" s="1"/>
      <c r="Q229" s="1"/>
      <c r="R229" s="6" t="s">
        <v>746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131</v>
      </c>
      <c r="B230" s="190">
        <v>43158</v>
      </c>
      <c r="C230" s="190"/>
      <c r="D230" s="191" t="s">
        <v>750</v>
      </c>
      <c r="E230" s="192" t="s">
        <v>585</v>
      </c>
      <c r="F230" s="192">
        <v>317</v>
      </c>
      <c r="G230" s="192"/>
      <c r="H230" s="192">
        <v>382.5</v>
      </c>
      <c r="I230" s="194">
        <v>398</v>
      </c>
      <c r="J230" s="164" t="s">
        <v>751</v>
      </c>
      <c r="K230" s="165">
        <f t="shared" si="81"/>
        <v>65.5</v>
      </c>
      <c r="L230" s="166">
        <f t="shared" si="82"/>
        <v>0.20662460567823343</v>
      </c>
      <c r="M230" s="161" t="s">
        <v>555</v>
      </c>
      <c r="N230" s="167">
        <v>44238</v>
      </c>
      <c r="O230" s="1"/>
      <c r="P230" s="1"/>
      <c r="Q230" s="1"/>
      <c r="R230" s="6" t="s">
        <v>746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2">
        <v>132</v>
      </c>
      <c r="B231" s="203">
        <v>43164</v>
      </c>
      <c r="C231" s="203"/>
      <c r="D231" s="204" t="s">
        <v>144</v>
      </c>
      <c r="E231" s="205" t="s">
        <v>585</v>
      </c>
      <c r="F231" s="200">
        <f>510-14.4</f>
        <v>495.6</v>
      </c>
      <c r="G231" s="205"/>
      <c r="H231" s="205">
        <v>350</v>
      </c>
      <c r="I231" s="206">
        <v>672</v>
      </c>
      <c r="J231" s="174" t="s">
        <v>752</v>
      </c>
      <c r="K231" s="175">
        <f t="shared" si="81"/>
        <v>-145.60000000000002</v>
      </c>
      <c r="L231" s="176">
        <f t="shared" si="82"/>
        <v>-0.29378531073446329</v>
      </c>
      <c r="M231" s="172" t="s">
        <v>567</v>
      </c>
      <c r="N231" s="169">
        <v>43887</v>
      </c>
      <c r="O231" s="1"/>
      <c r="P231" s="1"/>
      <c r="Q231" s="1"/>
      <c r="R231" s="6" t="s">
        <v>742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2">
        <v>133</v>
      </c>
      <c r="B232" s="203">
        <v>43237</v>
      </c>
      <c r="C232" s="203"/>
      <c r="D232" s="204" t="s">
        <v>448</v>
      </c>
      <c r="E232" s="205" t="s">
        <v>585</v>
      </c>
      <c r="F232" s="200">
        <v>230.3</v>
      </c>
      <c r="G232" s="205"/>
      <c r="H232" s="205">
        <v>102.5</v>
      </c>
      <c r="I232" s="206">
        <v>348</v>
      </c>
      <c r="J232" s="174" t="s">
        <v>753</v>
      </c>
      <c r="K232" s="175">
        <f t="shared" si="81"/>
        <v>-127.80000000000001</v>
      </c>
      <c r="L232" s="176">
        <f t="shared" si="82"/>
        <v>-0.55492835432045162</v>
      </c>
      <c r="M232" s="172" t="s">
        <v>567</v>
      </c>
      <c r="N232" s="169">
        <v>43896</v>
      </c>
      <c r="O232" s="1"/>
      <c r="P232" s="1"/>
      <c r="Q232" s="1"/>
      <c r="R232" s="6" t="s">
        <v>742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134</v>
      </c>
      <c r="B233" s="190">
        <v>43258</v>
      </c>
      <c r="C233" s="190"/>
      <c r="D233" s="191" t="s">
        <v>419</v>
      </c>
      <c r="E233" s="192" t="s">
        <v>585</v>
      </c>
      <c r="F233" s="192">
        <f>342.5-5.1</f>
        <v>337.4</v>
      </c>
      <c r="G233" s="192"/>
      <c r="H233" s="192">
        <v>412.5</v>
      </c>
      <c r="I233" s="194">
        <v>439</v>
      </c>
      <c r="J233" s="164" t="s">
        <v>754</v>
      </c>
      <c r="K233" s="165">
        <f t="shared" si="81"/>
        <v>75.100000000000023</v>
      </c>
      <c r="L233" s="166">
        <f t="shared" si="82"/>
        <v>0.22258446947243635</v>
      </c>
      <c r="M233" s="161" t="s">
        <v>555</v>
      </c>
      <c r="N233" s="167">
        <v>44230</v>
      </c>
      <c r="O233" s="1"/>
      <c r="P233" s="1"/>
      <c r="Q233" s="1"/>
      <c r="R233" s="6" t="s">
        <v>746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3">
        <v>135</v>
      </c>
      <c r="B234" s="182">
        <v>43285</v>
      </c>
      <c r="C234" s="182"/>
      <c r="D234" s="183" t="s">
        <v>55</v>
      </c>
      <c r="E234" s="184" t="s">
        <v>585</v>
      </c>
      <c r="F234" s="184">
        <f>127.5-5.53</f>
        <v>121.97</v>
      </c>
      <c r="G234" s="185"/>
      <c r="H234" s="185">
        <v>122.5</v>
      </c>
      <c r="I234" s="185">
        <v>170</v>
      </c>
      <c r="J234" s="186" t="s">
        <v>782</v>
      </c>
      <c r="K234" s="187">
        <f t="shared" si="81"/>
        <v>0.53000000000000114</v>
      </c>
      <c r="L234" s="188">
        <f t="shared" si="82"/>
        <v>4.3453308190538747E-3</v>
      </c>
      <c r="M234" s="184" t="s">
        <v>676</v>
      </c>
      <c r="N234" s="182">
        <v>44431</v>
      </c>
      <c r="O234" s="1"/>
      <c r="P234" s="1"/>
      <c r="Q234" s="1"/>
      <c r="R234" s="6" t="s">
        <v>742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2">
        <v>136</v>
      </c>
      <c r="B235" s="203">
        <v>43294</v>
      </c>
      <c r="C235" s="203"/>
      <c r="D235" s="204" t="s">
        <v>355</v>
      </c>
      <c r="E235" s="205" t="s">
        <v>585</v>
      </c>
      <c r="F235" s="200">
        <v>46.5</v>
      </c>
      <c r="G235" s="205"/>
      <c r="H235" s="205">
        <v>17</v>
      </c>
      <c r="I235" s="206">
        <v>59</v>
      </c>
      <c r="J235" s="174" t="s">
        <v>755</v>
      </c>
      <c r="K235" s="175">
        <f t="shared" ref="K235:K243" si="83">H235-F235</f>
        <v>-29.5</v>
      </c>
      <c r="L235" s="176">
        <f t="shared" ref="L235:L243" si="84">K235/F235</f>
        <v>-0.63440860215053763</v>
      </c>
      <c r="M235" s="172" t="s">
        <v>567</v>
      </c>
      <c r="N235" s="169">
        <v>43887</v>
      </c>
      <c r="O235" s="1"/>
      <c r="P235" s="1"/>
      <c r="Q235" s="1"/>
      <c r="R235" s="6" t="s">
        <v>742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137</v>
      </c>
      <c r="B236" s="190">
        <v>43396</v>
      </c>
      <c r="C236" s="190"/>
      <c r="D236" s="191" t="s">
        <v>404</v>
      </c>
      <c r="E236" s="192" t="s">
        <v>585</v>
      </c>
      <c r="F236" s="192">
        <v>156.5</v>
      </c>
      <c r="G236" s="192"/>
      <c r="H236" s="192">
        <v>207.5</v>
      </c>
      <c r="I236" s="194">
        <v>191</v>
      </c>
      <c r="J236" s="164" t="s">
        <v>643</v>
      </c>
      <c r="K236" s="165">
        <f t="shared" si="83"/>
        <v>51</v>
      </c>
      <c r="L236" s="166">
        <f t="shared" si="84"/>
        <v>0.32587859424920129</v>
      </c>
      <c r="M236" s="161" t="s">
        <v>555</v>
      </c>
      <c r="N236" s="167">
        <v>44369</v>
      </c>
      <c r="O236" s="1"/>
      <c r="P236" s="1"/>
      <c r="Q236" s="1"/>
      <c r="R236" s="6" t="s">
        <v>742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138</v>
      </c>
      <c r="B237" s="190">
        <v>43439</v>
      </c>
      <c r="C237" s="190"/>
      <c r="D237" s="191" t="s">
        <v>318</v>
      </c>
      <c r="E237" s="192" t="s">
        <v>585</v>
      </c>
      <c r="F237" s="192">
        <v>259.5</v>
      </c>
      <c r="G237" s="192"/>
      <c r="H237" s="192">
        <v>320</v>
      </c>
      <c r="I237" s="194">
        <v>320</v>
      </c>
      <c r="J237" s="164" t="s">
        <v>643</v>
      </c>
      <c r="K237" s="165">
        <f t="shared" si="83"/>
        <v>60.5</v>
      </c>
      <c r="L237" s="166">
        <f t="shared" si="84"/>
        <v>0.23314065510597304</v>
      </c>
      <c r="M237" s="161" t="s">
        <v>555</v>
      </c>
      <c r="N237" s="167">
        <v>44323</v>
      </c>
      <c r="O237" s="1"/>
      <c r="P237" s="1"/>
      <c r="Q237" s="1"/>
      <c r="R237" s="6" t="s">
        <v>742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2">
        <v>139</v>
      </c>
      <c r="B238" s="203">
        <v>43439</v>
      </c>
      <c r="C238" s="203"/>
      <c r="D238" s="204" t="s">
        <v>756</v>
      </c>
      <c r="E238" s="205" t="s">
        <v>585</v>
      </c>
      <c r="F238" s="205">
        <v>715</v>
      </c>
      <c r="G238" s="205"/>
      <c r="H238" s="205">
        <v>445</v>
      </c>
      <c r="I238" s="206">
        <v>840</v>
      </c>
      <c r="J238" s="174" t="s">
        <v>757</v>
      </c>
      <c r="K238" s="175">
        <f t="shared" si="83"/>
        <v>-270</v>
      </c>
      <c r="L238" s="176">
        <f t="shared" si="84"/>
        <v>-0.3776223776223776</v>
      </c>
      <c r="M238" s="172" t="s">
        <v>567</v>
      </c>
      <c r="N238" s="169">
        <v>43800</v>
      </c>
      <c r="O238" s="1"/>
      <c r="P238" s="1"/>
      <c r="Q238" s="1"/>
      <c r="R238" s="6" t="s">
        <v>742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9">
        <v>140</v>
      </c>
      <c r="B239" s="190">
        <v>43469</v>
      </c>
      <c r="C239" s="190"/>
      <c r="D239" s="191" t="s">
        <v>157</v>
      </c>
      <c r="E239" s="192" t="s">
        <v>585</v>
      </c>
      <c r="F239" s="192">
        <v>875</v>
      </c>
      <c r="G239" s="192"/>
      <c r="H239" s="192">
        <v>1165</v>
      </c>
      <c r="I239" s="194">
        <v>1185</v>
      </c>
      <c r="J239" s="164" t="s">
        <v>758</v>
      </c>
      <c r="K239" s="165">
        <f t="shared" si="83"/>
        <v>290</v>
      </c>
      <c r="L239" s="166">
        <f t="shared" si="84"/>
        <v>0.33142857142857141</v>
      </c>
      <c r="M239" s="161" t="s">
        <v>555</v>
      </c>
      <c r="N239" s="167">
        <v>43847</v>
      </c>
      <c r="O239" s="1"/>
      <c r="P239" s="1"/>
      <c r="Q239" s="1"/>
      <c r="R239" s="6" t="s">
        <v>742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141</v>
      </c>
      <c r="B240" s="190">
        <v>43559</v>
      </c>
      <c r="C240" s="190"/>
      <c r="D240" s="191" t="s">
        <v>334</v>
      </c>
      <c r="E240" s="192" t="s">
        <v>585</v>
      </c>
      <c r="F240" s="192">
        <f>387-14.63</f>
        <v>372.37</v>
      </c>
      <c r="G240" s="192"/>
      <c r="H240" s="192">
        <v>490</v>
      </c>
      <c r="I240" s="194">
        <v>490</v>
      </c>
      <c r="J240" s="164" t="s">
        <v>643</v>
      </c>
      <c r="K240" s="165">
        <f t="shared" si="83"/>
        <v>117.63</v>
      </c>
      <c r="L240" s="166">
        <f t="shared" si="84"/>
        <v>0.31589548030185027</v>
      </c>
      <c r="M240" s="161" t="s">
        <v>555</v>
      </c>
      <c r="N240" s="167">
        <v>43850</v>
      </c>
      <c r="O240" s="1"/>
      <c r="P240" s="1"/>
      <c r="Q240" s="1"/>
      <c r="R240" s="6" t="s">
        <v>742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2">
        <v>142</v>
      </c>
      <c r="B241" s="203">
        <v>43578</v>
      </c>
      <c r="C241" s="203"/>
      <c r="D241" s="204" t="s">
        <v>759</v>
      </c>
      <c r="E241" s="205" t="s">
        <v>557</v>
      </c>
      <c r="F241" s="205">
        <v>220</v>
      </c>
      <c r="G241" s="205"/>
      <c r="H241" s="205">
        <v>127.5</v>
      </c>
      <c r="I241" s="206">
        <v>284</v>
      </c>
      <c r="J241" s="174" t="s">
        <v>760</v>
      </c>
      <c r="K241" s="175">
        <f t="shared" si="83"/>
        <v>-92.5</v>
      </c>
      <c r="L241" s="176">
        <f t="shared" si="84"/>
        <v>-0.42045454545454547</v>
      </c>
      <c r="M241" s="172" t="s">
        <v>567</v>
      </c>
      <c r="N241" s="169">
        <v>43896</v>
      </c>
      <c r="O241" s="1"/>
      <c r="P241" s="1"/>
      <c r="Q241" s="1"/>
      <c r="R241" s="6" t="s">
        <v>742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9">
        <v>143</v>
      </c>
      <c r="B242" s="190">
        <v>43622</v>
      </c>
      <c r="C242" s="190"/>
      <c r="D242" s="191" t="s">
        <v>457</v>
      </c>
      <c r="E242" s="192" t="s">
        <v>557</v>
      </c>
      <c r="F242" s="192">
        <v>332.8</v>
      </c>
      <c r="G242" s="192"/>
      <c r="H242" s="192">
        <v>405</v>
      </c>
      <c r="I242" s="194">
        <v>419</v>
      </c>
      <c r="J242" s="164" t="s">
        <v>761</v>
      </c>
      <c r="K242" s="165">
        <f t="shared" si="83"/>
        <v>72.199999999999989</v>
      </c>
      <c r="L242" s="166">
        <f t="shared" si="84"/>
        <v>0.21694711538461534</v>
      </c>
      <c r="M242" s="161" t="s">
        <v>555</v>
      </c>
      <c r="N242" s="167">
        <v>43860</v>
      </c>
      <c r="O242" s="1"/>
      <c r="P242" s="1"/>
      <c r="Q242" s="1"/>
      <c r="R242" s="6" t="s">
        <v>746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3">
        <v>144</v>
      </c>
      <c r="B243" s="182">
        <v>43641</v>
      </c>
      <c r="C243" s="182"/>
      <c r="D243" s="183" t="s">
        <v>150</v>
      </c>
      <c r="E243" s="184" t="s">
        <v>585</v>
      </c>
      <c r="F243" s="184">
        <v>386</v>
      </c>
      <c r="G243" s="185"/>
      <c r="H243" s="185">
        <v>395</v>
      </c>
      <c r="I243" s="185">
        <v>452</v>
      </c>
      <c r="J243" s="186" t="s">
        <v>762</v>
      </c>
      <c r="K243" s="187">
        <f t="shared" si="83"/>
        <v>9</v>
      </c>
      <c r="L243" s="188">
        <f t="shared" si="84"/>
        <v>2.3316062176165803E-2</v>
      </c>
      <c r="M243" s="184" t="s">
        <v>676</v>
      </c>
      <c r="N243" s="182">
        <v>43868</v>
      </c>
      <c r="O243" s="1"/>
      <c r="P243" s="1"/>
      <c r="Q243" s="1"/>
      <c r="R243" s="6" t="s">
        <v>746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3">
        <v>145</v>
      </c>
      <c r="B244" s="182">
        <v>43707</v>
      </c>
      <c r="C244" s="182"/>
      <c r="D244" s="183" t="s">
        <v>130</v>
      </c>
      <c r="E244" s="184" t="s">
        <v>585</v>
      </c>
      <c r="F244" s="184">
        <v>137.5</v>
      </c>
      <c r="G244" s="185"/>
      <c r="H244" s="185">
        <v>138.5</v>
      </c>
      <c r="I244" s="185">
        <v>190</v>
      </c>
      <c r="J244" s="186" t="s">
        <v>781</v>
      </c>
      <c r="K244" s="187">
        <f>H244-F244</f>
        <v>1</v>
      </c>
      <c r="L244" s="188">
        <f>K244/F244</f>
        <v>7.2727272727272727E-3</v>
      </c>
      <c r="M244" s="184" t="s">
        <v>676</v>
      </c>
      <c r="N244" s="182">
        <v>44432</v>
      </c>
      <c r="O244" s="1"/>
      <c r="P244" s="1"/>
      <c r="Q244" s="1"/>
      <c r="R244" s="6" t="s">
        <v>742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9">
        <v>146</v>
      </c>
      <c r="B245" s="190">
        <v>43731</v>
      </c>
      <c r="C245" s="190"/>
      <c r="D245" s="191" t="s">
        <v>412</v>
      </c>
      <c r="E245" s="192" t="s">
        <v>585</v>
      </c>
      <c r="F245" s="192">
        <v>235</v>
      </c>
      <c r="G245" s="192"/>
      <c r="H245" s="192">
        <v>295</v>
      </c>
      <c r="I245" s="194">
        <v>296</v>
      </c>
      <c r="J245" s="164" t="s">
        <v>763</v>
      </c>
      <c r="K245" s="165">
        <f t="shared" ref="K245:K251" si="85">H245-F245</f>
        <v>60</v>
      </c>
      <c r="L245" s="166">
        <f t="shared" ref="L245:L251" si="86">K245/F245</f>
        <v>0.25531914893617019</v>
      </c>
      <c r="M245" s="161" t="s">
        <v>555</v>
      </c>
      <c r="N245" s="167">
        <v>43844</v>
      </c>
      <c r="O245" s="1"/>
      <c r="P245" s="1"/>
      <c r="Q245" s="1"/>
      <c r="R245" s="6" t="s">
        <v>746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147</v>
      </c>
      <c r="B246" s="190">
        <v>43752</v>
      </c>
      <c r="C246" s="190"/>
      <c r="D246" s="191" t="s">
        <v>764</v>
      </c>
      <c r="E246" s="192" t="s">
        <v>585</v>
      </c>
      <c r="F246" s="192">
        <v>277.5</v>
      </c>
      <c r="G246" s="192"/>
      <c r="H246" s="192">
        <v>333</v>
      </c>
      <c r="I246" s="194">
        <v>333</v>
      </c>
      <c r="J246" s="164" t="s">
        <v>765</v>
      </c>
      <c r="K246" s="165">
        <f t="shared" si="85"/>
        <v>55.5</v>
      </c>
      <c r="L246" s="166">
        <f t="shared" si="86"/>
        <v>0.2</v>
      </c>
      <c r="M246" s="161" t="s">
        <v>555</v>
      </c>
      <c r="N246" s="167">
        <v>43846</v>
      </c>
      <c r="O246" s="1"/>
      <c r="P246" s="1"/>
      <c r="Q246" s="1"/>
      <c r="R246" s="6" t="s">
        <v>742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148</v>
      </c>
      <c r="B247" s="190">
        <v>43752</v>
      </c>
      <c r="C247" s="190"/>
      <c r="D247" s="191" t="s">
        <v>766</v>
      </c>
      <c r="E247" s="192" t="s">
        <v>585</v>
      </c>
      <c r="F247" s="192">
        <v>930</v>
      </c>
      <c r="G247" s="192"/>
      <c r="H247" s="192">
        <v>1165</v>
      </c>
      <c r="I247" s="194">
        <v>1200</v>
      </c>
      <c r="J247" s="164" t="s">
        <v>767</v>
      </c>
      <c r="K247" s="165">
        <f t="shared" si="85"/>
        <v>235</v>
      </c>
      <c r="L247" s="166">
        <f t="shared" si="86"/>
        <v>0.25268817204301075</v>
      </c>
      <c r="M247" s="161" t="s">
        <v>555</v>
      </c>
      <c r="N247" s="167">
        <v>43847</v>
      </c>
      <c r="O247" s="1"/>
      <c r="P247" s="1"/>
      <c r="Q247" s="1"/>
      <c r="R247" s="6" t="s">
        <v>746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9">
        <v>149</v>
      </c>
      <c r="B248" s="190">
        <v>43753</v>
      </c>
      <c r="C248" s="190"/>
      <c r="D248" s="191" t="s">
        <v>768</v>
      </c>
      <c r="E248" s="192" t="s">
        <v>585</v>
      </c>
      <c r="F248" s="162">
        <v>111</v>
      </c>
      <c r="G248" s="192"/>
      <c r="H248" s="192">
        <v>141</v>
      </c>
      <c r="I248" s="194">
        <v>141</v>
      </c>
      <c r="J248" s="164" t="s">
        <v>570</v>
      </c>
      <c r="K248" s="165">
        <f t="shared" si="85"/>
        <v>30</v>
      </c>
      <c r="L248" s="166">
        <f t="shared" si="86"/>
        <v>0.27027027027027029</v>
      </c>
      <c r="M248" s="161" t="s">
        <v>555</v>
      </c>
      <c r="N248" s="167">
        <v>44328</v>
      </c>
      <c r="O248" s="1"/>
      <c r="P248" s="1"/>
      <c r="Q248" s="1"/>
      <c r="R248" s="6" t="s">
        <v>746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9">
        <v>150</v>
      </c>
      <c r="B249" s="190">
        <v>43753</v>
      </c>
      <c r="C249" s="190"/>
      <c r="D249" s="191" t="s">
        <v>769</v>
      </c>
      <c r="E249" s="192" t="s">
        <v>585</v>
      </c>
      <c r="F249" s="162">
        <v>296</v>
      </c>
      <c r="G249" s="192"/>
      <c r="H249" s="192">
        <v>370</v>
      </c>
      <c r="I249" s="194">
        <v>370</v>
      </c>
      <c r="J249" s="164" t="s">
        <v>643</v>
      </c>
      <c r="K249" s="165">
        <f t="shared" si="85"/>
        <v>74</v>
      </c>
      <c r="L249" s="166">
        <f t="shared" si="86"/>
        <v>0.25</v>
      </c>
      <c r="M249" s="161" t="s">
        <v>555</v>
      </c>
      <c r="N249" s="167">
        <v>43853</v>
      </c>
      <c r="O249" s="1"/>
      <c r="P249" s="1"/>
      <c r="Q249" s="1"/>
      <c r="R249" s="6" t="s">
        <v>746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151</v>
      </c>
      <c r="B250" s="190">
        <v>43754</v>
      </c>
      <c r="C250" s="190"/>
      <c r="D250" s="191" t="s">
        <v>770</v>
      </c>
      <c r="E250" s="192" t="s">
        <v>585</v>
      </c>
      <c r="F250" s="162">
        <v>300</v>
      </c>
      <c r="G250" s="192"/>
      <c r="H250" s="192">
        <v>382.5</v>
      </c>
      <c r="I250" s="194">
        <v>344</v>
      </c>
      <c r="J250" s="164" t="s">
        <v>818</v>
      </c>
      <c r="K250" s="165">
        <f t="shared" si="85"/>
        <v>82.5</v>
      </c>
      <c r="L250" s="166">
        <f t="shared" si="86"/>
        <v>0.27500000000000002</v>
      </c>
      <c r="M250" s="161" t="s">
        <v>555</v>
      </c>
      <c r="N250" s="167">
        <v>44238</v>
      </c>
      <c r="O250" s="1"/>
      <c r="P250" s="1"/>
      <c r="Q250" s="1"/>
      <c r="R250" s="6" t="s">
        <v>746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152</v>
      </c>
      <c r="B251" s="190">
        <v>43832</v>
      </c>
      <c r="C251" s="190"/>
      <c r="D251" s="191" t="s">
        <v>771</v>
      </c>
      <c r="E251" s="192" t="s">
        <v>585</v>
      </c>
      <c r="F251" s="162">
        <v>495</v>
      </c>
      <c r="G251" s="192"/>
      <c r="H251" s="192">
        <v>595</v>
      </c>
      <c r="I251" s="194">
        <v>590</v>
      </c>
      <c r="J251" s="164" t="s">
        <v>817</v>
      </c>
      <c r="K251" s="165">
        <f t="shared" si="85"/>
        <v>100</v>
      </c>
      <c r="L251" s="166">
        <f t="shared" si="86"/>
        <v>0.20202020202020202</v>
      </c>
      <c r="M251" s="161" t="s">
        <v>555</v>
      </c>
      <c r="N251" s="167">
        <v>44589</v>
      </c>
      <c r="O251" s="1"/>
      <c r="P251" s="1"/>
      <c r="Q251" s="1"/>
      <c r="R251" s="6" t="s">
        <v>746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153</v>
      </c>
      <c r="B252" s="190">
        <v>43966</v>
      </c>
      <c r="C252" s="190"/>
      <c r="D252" s="191" t="s">
        <v>71</v>
      </c>
      <c r="E252" s="192" t="s">
        <v>585</v>
      </c>
      <c r="F252" s="162">
        <v>67.5</v>
      </c>
      <c r="G252" s="192"/>
      <c r="H252" s="192">
        <v>86</v>
      </c>
      <c r="I252" s="194">
        <v>86</v>
      </c>
      <c r="J252" s="164" t="s">
        <v>772</v>
      </c>
      <c r="K252" s="165">
        <f t="shared" ref="K252:K259" si="87">H252-F252</f>
        <v>18.5</v>
      </c>
      <c r="L252" s="166">
        <f t="shared" ref="L252:L259" si="88">K252/F252</f>
        <v>0.27407407407407408</v>
      </c>
      <c r="M252" s="161" t="s">
        <v>555</v>
      </c>
      <c r="N252" s="167">
        <v>44008</v>
      </c>
      <c r="O252" s="1"/>
      <c r="P252" s="1"/>
      <c r="Q252" s="1"/>
      <c r="R252" s="6" t="s">
        <v>746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154</v>
      </c>
      <c r="B253" s="190">
        <v>44035</v>
      </c>
      <c r="C253" s="190"/>
      <c r="D253" s="191" t="s">
        <v>456</v>
      </c>
      <c r="E253" s="192" t="s">
        <v>585</v>
      </c>
      <c r="F253" s="162">
        <v>231</v>
      </c>
      <c r="G253" s="192"/>
      <c r="H253" s="192">
        <v>281</v>
      </c>
      <c r="I253" s="194">
        <v>281</v>
      </c>
      <c r="J253" s="164" t="s">
        <v>643</v>
      </c>
      <c r="K253" s="165">
        <f t="shared" si="87"/>
        <v>50</v>
      </c>
      <c r="L253" s="166">
        <f t="shared" si="88"/>
        <v>0.21645021645021645</v>
      </c>
      <c r="M253" s="161" t="s">
        <v>555</v>
      </c>
      <c r="N253" s="167">
        <v>44358</v>
      </c>
      <c r="O253" s="1"/>
      <c r="P253" s="1"/>
      <c r="Q253" s="1"/>
      <c r="R253" s="6" t="s">
        <v>746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155</v>
      </c>
      <c r="B254" s="190">
        <v>44092</v>
      </c>
      <c r="C254" s="190"/>
      <c r="D254" s="191" t="s">
        <v>394</v>
      </c>
      <c r="E254" s="192" t="s">
        <v>585</v>
      </c>
      <c r="F254" s="192">
        <v>206</v>
      </c>
      <c r="G254" s="192"/>
      <c r="H254" s="192">
        <v>248</v>
      </c>
      <c r="I254" s="194">
        <v>248</v>
      </c>
      <c r="J254" s="164" t="s">
        <v>643</v>
      </c>
      <c r="K254" s="165">
        <f t="shared" si="87"/>
        <v>42</v>
      </c>
      <c r="L254" s="166">
        <f t="shared" si="88"/>
        <v>0.20388349514563106</v>
      </c>
      <c r="M254" s="161" t="s">
        <v>555</v>
      </c>
      <c r="N254" s="167">
        <v>44214</v>
      </c>
      <c r="O254" s="1"/>
      <c r="P254" s="1"/>
      <c r="Q254" s="1"/>
      <c r="R254" s="6" t="s">
        <v>746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156</v>
      </c>
      <c r="B255" s="190">
        <v>44140</v>
      </c>
      <c r="C255" s="190"/>
      <c r="D255" s="191" t="s">
        <v>394</v>
      </c>
      <c r="E255" s="192" t="s">
        <v>585</v>
      </c>
      <c r="F255" s="192">
        <v>182.5</v>
      </c>
      <c r="G255" s="192"/>
      <c r="H255" s="192">
        <v>248</v>
      </c>
      <c r="I255" s="194">
        <v>248</v>
      </c>
      <c r="J255" s="164" t="s">
        <v>643</v>
      </c>
      <c r="K255" s="165">
        <f t="shared" si="87"/>
        <v>65.5</v>
      </c>
      <c r="L255" s="166">
        <f t="shared" si="88"/>
        <v>0.35890410958904112</v>
      </c>
      <c r="M255" s="161" t="s">
        <v>555</v>
      </c>
      <c r="N255" s="167">
        <v>44214</v>
      </c>
      <c r="O255" s="1"/>
      <c r="P255" s="1"/>
      <c r="Q255" s="1"/>
      <c r="R255" s="6" t="s">
        <v>746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9">
        <v>157</v>
      </c>
      <c r="B256" s="190">
        <v>44140</v>
      </c>
      <c r="C256" s="190"/>
      <c r="D256" s="191" t="s">
        <v>318</v>
      </c>
      <c r="E256" s="192" t="s">
        <v>585</v>
      </c>
      <c r="F256" s="192">
        <v>247.5</v>
      </c>
      <c r="G256" s="192"/>
      <c r="H256" s="192">
        <v>320</v>
      </c>
      <c r="I256" s="194">
        <v>320</v>
      </c>
      <c r="J256" s="164" t="s">
        <v>643</v>
      </c>
      <c r="K256" s="165">
        <f t="shared" si="87"/>
        <v>72.5</v>
      </c>
      <c r="L256" s="166">
        <f t="shared" si="88"/>
        <v>0.29292929292929293</v>
      </c>
      <c r="M256" s="161" t="s">
        <v>555</v>
      </c>
      <c r="N256" s="167">
        <v>44323</v>
      </c>
      <c r="O256" s="1"/>
      <c r="P256" s="1"/>
      <c r="Q256" s="1"/>
      <c r="R256" s="6" t="s">
        <v>746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9">
        <v>158</v>
      </c>
      <c r="B257" s="190">
        <v>44140</v>
      </c>
      <c r="C257" s="190"/>
      <c r="D257" s="191" t="s">
        <v>270</v>
      </c>
      <c r="E257" s="192" t="s">
        <v>585</v>
      </c>
      <c r="F257" s="162">
        <v>925</v>
      </c>
      <c r="G257" s="192"/>
      <c r="H257" s="192">
        <v>1095</v>
      </c>
      <c r="I257" s="194">
        <v>1093</v>
      </c>
      <c r="J257" s="164" t="s">
        <v>773</v>
      </c>
      <c r="K257" s="165">
        <f t="shared" si="87"/>
        <v>170</v>
      </c>
      <c r="L257" s="166">
        <f t="shared" si="88"/>
        <v>0.18378378378378379</v>
      </c>
      <c r="M257" s="161" t="s">
        <v>555</v>
      </c>
      <c r="N257" s="167">
        <v>44201</v>
      </c>
      <c r="O257" s="1"/>
      <c r="P257" s="1"/>
      <c r="Q257" s="1"/>
      <c r="R257" s="6" t="s">
        <v>746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9">
        <v>159</v>
      </c>
      <c r="B258" s="190">
        <v>44140</v>
      </c>
      <c r="C258" s="190"/>
      <c r="D258" s="191" t="s">
        <v>334</v>
      </c>
      <c r="E258" s="192" t="s">
        <v>585</v>
      </c>
      <c r="F258" s="162">
        <v>332.5</v>
      </c>
      <c r="G258" s="192"/>
      <c r="H258" s="192">
        <v>393</v>
      </c>
      <c r="I258" s="194">
        <v>406</v>
      </c>
      <c r="J258" s="164" t="s">
        <v>774</v>
      </c>
      <c r="K258" s="165">
        <f t="shared" si="87"/>
        <v>60.5</v>
      </c>
      <c r="L258" s="166">
        <f t="shared" si="88"/>
        <v>0.18195488721804512</v>
      </c>
      <c r="M258" s="161" t="s">
        <v>555</v>
      </c>
      <c r="N258" s="167">
        <v>44256</v>
      </c>
      <c r="O258" s="1"/>
      <c r="P258" s="1"/>
      <c r="Q258" s="1"/>
      <c r="R258" s="6" t="s">
        <v>746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160</v>
      </c>
      <c r="B259" s="190">
        <v>44141</v>
      </c>
      <c r="C259" s="190"/>
      <c r="D259" s="191" t="s">
        <v>456</v>
      </c>
      <c r="E259" s="192" t="s">
        <v>585</v>
      </c>
      <c r="F259" s="162">
        <v>231</v>
      </c>
      <c r="G259" s="192"/>
      <c r="H259" s="192">
        <v>281</v>
      </c>
      <c r="I259" s="194">
        <v>281</v>
      </c>
      <c r="J259" s="164" t="s">
        <v>643</v>
      </c>
      <c r="K259" s="165">
        <f t="shared" si="87"/>
        <v>50</v>
      </c>
      <c r="L259" s="166">
        <f t="shared" si="88"/>
        <v>0.21645021645021645</v>
      </c>
      <c r="M259" s="161" t="s">
        <v>555</v>
      </c>
      <c r="N259" s="167">
        <v>44358</v>
      </c>
      <c r="O259" s="1"/>
      <c r="P259" s="1"/>
      <c r="Q259" s="1"/>
      <c r="R259" s="6" t="s">
        <v>746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5">
        <v>161</v>
      </c>
      <c r="B260" s="208">
        <v>44187</v>
      </c>
      <c r="C260" s="208"/>
      <c r="D260" s="209" t="s">
        <v>431</v>
      </c>
      <c r="E260" s="53" t="s">
        <v>585</v>
      </c>
      <c r="F260" s="210" t="s">
        <v>775</v>
      </c>
      <c r="G260" s="53"/>
      <c r="H260" s="53"/>
      <c r="I260" s="211">
        <v>239</v>
      </c>
      <c r="J260" s="207" t="s">
        <v>558</v>
      </c>
      <c r="K260" s="207"/>
      <c r="L260" s="212"/>
      <c r="M260" s="213"/>
      <c r="N260" s="214"/>
      <c r="O260" s="1"/>
      <c r="P260" s="1"/>
      <c r="Q260" s="1"/>
      <c r="R260" s="6" t="s">
        <v>746</v>
      </c>
    </row>
    <row r="261" spans="1:26" ht="12.75" customHeight="1">
      <c r="A261" s="189">
        <v>162</v>
      </c>
      <c r="B261" s="190">
        <v>44258</v>
      </c>
      <c r="C261" s="190"/>
      <c r="D261" s="191" t="s">
        <v>771</v>
      </c>
      <c r="E261" s="192" t="s">
        <v>585</v>
      </c>
      <c r="F261" s="162">
        <v>495</v>
      </c>
      <c r="G261" s="192"/>
      <c r="H261" s="192">
        <v>595</v>
      </c>
      <c r="I261" s="194">
        <v>590</v>
      </c>
      <c r="J261" s="164" t="s">
        <v>817</v>
      </c>
      <c r="K261" s="165">
        <f t="shared" ref="K261:K268" si="89">H261-F261</f>
        <v>100</v>
      </c>
      <c r="L261" s="166">
        <f t="shared" ref="L261:L268" si="90">K261/F261</f>
        <v>0.20202020202020202</v>
      </c>
      <c r="M261" s="161" t="s">
        <v>555</v>
      </c>
      <c r="N261" s="167">
        <v>44589</v>
      </c>
      <c r="O261" s="1"/>
      <c r="P261" s="1"/>
      <c r="R261" s="6" t="s">
        <v>746</v>
      </c>
    </row>
    <row r="262" spans="1:26" ht="12.75" customHeight="1">
      <c r="A262" s="189">
        <v>163</v>
      </c>
      <c r="B262" s="190">
        <v>44274</v>
      </c>
      <c r="C262" s="190"/>
      <c r="D262" s="191" t="s">
        <v>334</v>
      </c>
      <c r="E262" s="192" t="s">
        <v>585</v>
      </c>
      <c r="F262" s="162">
        <v>355</v>
      </c>
      <c r="G262" s="192"/>
      <c r="H262" s="192">
        <v>422.5</v>
      </c>
      <c r="I262" s="194">
        <v>420</v>
      </c>
      <c r="J262" s="164" t="s">
        <v>776</v>
      </c>
      <c r="K262" s="165">
        <f t="shared" si="89"/>
        <v>67.5</v>
      </c>
      <c r="L262" s="166">
        <f t="shared" si="90"/>
        <v>0.19014084507042253</v>
      </c>
      <c r="M262" s="161" t="s">
        <v>555</v>
      </c>
      <c r="N262" s="167">
        <v>44361</v>
      </c>
      <c r="O262" s="1"/>
      <c r="R262" s="216" t="s">
        <v>746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9">
        <v>164</v>
      </c>
      <c r="B263" s="190">
        <v>44295</v>
      </c>
      <c r="C263" s="190"/>
      <c r="D263" s="191" t="s">
        <v>777</v>
      </c>
      <c r="E263" s="192" t="s">
        <v>585</v>
      </c>
      <c r="F263" s="162">
        <v>555</v>
      </c>
      <c r="G263" s="192"/>
      <c r="H263" s="192">
        <v>663</v>
      </c>
      <c r="I263" s="194">
        <v>663</v>
      </c>
      <c r="J263" s="164" t="s">
        <v>778</v>
      </c>
      <c r="K263" s="165">
        <f t="shared" si="89"/>
        <v>108</v>
      </c>
      <c r="L263" s="166">
        <f t="shared" si="90"/>
        <v>0.19459459459459461</v>
      </c>
      <c r="M263" s="161" t="s">
        <v>555</v>
      </c>
      <c r="N263" s="167">
        <v>44321</v>
      </c>
      <c r="O263" s="1"/>
      <c r="P263" s="1"/>
      <c r="Q263" s="1"/>
      <c r="R263" s="216" t="s">
        <v>746</v>
      </c>
    </row>
    <row r="264" spans="1:26" ht="12.75" customHeight="1">
      <c r="A264" s="189">
        <v>165</v>
      </c>
      <c r="B264" s="190">
        <v>44308</v>
      </c>
      <c r="C264" s="190"/>
      <c r="D264" s="191" t="s">
        <v>364</v>
      </c>
      <c r="E264" s="192" t="s">
        <v>585</v>
      </c>
      <c r="F264" s="162">
        <v>126.5</v>
      </c>
      <c r="G264" s="192"/>
      <c r="H264" s="192">
        <v>155</v>
      </c>
      <c r="I264" s="194">
        <v>155</v>
      </c>
      <c r="J264" s="164" t="s">
        <v>643</v>
      </c>
      <c r="K264" s="165">
        <f t="shared" si="89"/>
        <v>28.5</v>
      </c>
      <c r="L264" s="166">
        <f t="shared" si="90"/>
        <v>0.22529644268774704</v>
      </c>
      <c r="M264" s="161" t="s">
        <v>555</v>
      </c>
      <c r="N264" s="167">
        <v>44362</v>
      </c>
      <c r="O264" s="1"/>
      <c r="R264" s="216" t="s">
        <v>746</v>
      </c>
    </row>
    <row r="265" spans="1:26" ht="12.75" customHeight="1">
      <c r="A265" s="245">
        <v>166</v>
      </c>
      <c r="B265" s="246">
        <v>44368</v>
      </c>
      <c r="C265" s="246"/>
      <c r="D265" s="247" t="s">
        <v>382</v>
      </c>
      <c r="E265" s="248" t="s">
        <v>585</v>
      </c>
      <c r="F265" s="249">
        <v>287.5</v>
      </c>
      <c r="G265" s="248"/>
      <c r="H265" s="248">
        <v>245</v>
      </c>
      <c r="I265" s="250">
        <v>344</v>
      </c>
      <c r="J265" s="174" t="s">
        <v>812</v>
      </c>
      <c r="K265" s="175">
        <f t="shared" si="89"/>
        <v>-42.5</v>
      </c>
      <c r="L265" s="176">
        <f t="shared" si="90"/>
        <v>-0.14782608695652175</v>
      </c>
      <c r="M265" s="172" t="s">
        <v>567</v>
      </c>
      <c r="N265" s="169">
        <v>44508</v>
      </c>
      <c r="O265" s="1"/>
      <c r="R265" s="216" t="s">
        <v>746</v>
      </c>
    </row>
    <row r="266" spans="1:26" ht="12.75" customHeight="1">
      <c r="A266" s="189">
        <v>167</v>
      </c>
      <c r="B266" s="190">
        <v>44368</v>
      </c>
      <c r="C266" s="190"/>
      <c r="D266" s="191" t="s">
        <v>456</v>
      </c>
      <c r="E266" s="192" t="s">
        <v>585</v>
      </c>
      <c r="F266" s="162">
        <v>241</v>
      </c>
      <c r="G266" s="192"/>
      <c r="H266" s="192">
        <v>298</v>
      </c>
      <c r="I266" s="194">
        <v>320</v>
      </c>
      <c r="J266" s="164" t="s">
        <v>643</v>
      </c>
      <c r="K266" s="165">
        <f t="shared" si="89"/>
        <v>57</v>
      </c>
      <c r="L266" s="166">
        <f t="shared" si="90"/>
        <v>0.23651452282157676</v>
      </c>
      <c r="M266" s="161" t="s">
        <v>555</v>
      </c>
      <c r="N266" s="167">
        <v>44802</v>
      </c>
      <c r="O266" s="41"/>
      <c r="R266" s="216" t="s">
        <v>746</v>
      </c>
    </row>
    <row r="267" spans="1:26" ht="12.75" customHeight="1">
      <c r="A267" s="189">
        <v>168</v>
      </c>
      <c r="B267" s="190">
        <v>44406</v>
      </c>
      <c r="C267" s="190"/>
      <c r="D267" s="191" t="s">
        <v>364</v>
      </c>
      <c r="E267" s="192" t="s">
        <v>585</v>
      </c>
      <c r="F267" s="162">
        <v>162.5</v>
      </c>
      <c r="G267" s="192"/>
      <c r="H267" s="192">
        <v>200</v>
      </c>
      <c r="I267" s="194">
        <v>200</v>
      </c>
      <c r="J267" s="164" t="s">
        <v>643</v>
      </c>
      <c r="K267" s="165">
        <f t="shared" si="89"/>
        <v>37.5</v>
      </c>
      <c r="L267" s="166">
        <f t="shared" si="90"/>
        <v>0.23076923076923078</v>
      </c>
      <c r="M267" s="161" t="s">
        <v>555</v>
      </c>
      <c r="N267" s="167">
        <v>44802</v>
      </c>
      <c r="O267" s="1"/>
      <c r="R267" s="216" t="s">
        <v>746</v>
      </c>
    </row>
    <row r="268" spans="1:26" ht="12.75" customHeight="1">
      <c r="A268" s="189">
        <v>169</v>
      </c>
      <c r="B268" s="190">
        <v>44462</v>
      </c>
      <c r="C268" s="190"/>
      <c r="D268" s="191" t="s">
        <v>783</v>
      </c>
      <c r="E268" s="192" t="s">
        <v>585</v>
      </c>
      <c r="F268" s="162">
        <v>1235</v>
      </c>
      <c r="G268" s="192"/>
      <c r="H268" s="192">
        <v>1505</v>
      </c>
      <c r="I268" s="194">
        <v>1500</v>
      </c>
      <c r="J268" s="164" t="s">
        <v>643</v>
      </c>
      <c r="K268" s="165">
        <f t="shared" si="89"/>
        <v>270</v>
      </c>
      <c r="L268" s="166">
        <f t="shared" si="90"/>
        <v>0.21862348178137653</v>
      </c>
      <c r="M268" s="161" t="s">
        <v>555</v>
      </c>
      <c r="N268" s="167">
        <v>44564</v>
      </c>
      <c r="O268" s="1"/>
      <c r="R268" s="216" t="s">
        <v>746</v>
      </c>
    </row>
    <row r="269" spans="1:26" ht="12.75" customHeight="1">
      <c r="A269" s="229">
        <v>170</v>
      </c>
      <c r="B269" s="230">
        <v>44480</v>
      </c>
      <c r="C269" s="230"/>
      <c r="D269" s="231" t="s">
        <v>785</v>
      </c>
      <c r="E269" s="232" t="s">
        <v>585</v>
      </c>
      <c r="F269" s="233" t="s">
        <v>789</v>
      </c>
      <c r="G269" s="232"/>
      <c r="H269" s="232"/>
      <c r="I269" s="232">
        <v>145</v>
      </c>
      <c r="J269" s="234" t="s">
        <v>558</v>
      </c>
      <c r="K269" s="229"/>
      <c r="L269" s="230"/>
      <c r="M269" s="230"/>
      <c r="N269" s="231"/>
      <c r="O269" s="41"/>
      <c r="R269" s="216" t="s">
        <v>746</v>
      </c>
    </row>
    <row r="270" spans="1:26" ht="12.75" customHeight="1">
      <c r="A270" s="235">
        <v>171</v>
      </c>
      <c r="B270" s="236">
        <v>44481</v>
      </c>
      <c r="C270" s="236"/>
      <c r="D270" s="237" t="s">
        <v>259</v>
      </c>
      <c r="E270" s="238" t="s">
        <v>585</v>
      </c>
      <c r="F270" s="239" t="s">
        <v>787</v>
      </c>
      <c r="G270" s="238"/>
      <c r="H270" s="238"/>
      <c r="I270" s="238">
        <v>380</v>
      </c>
      <c r="J270" s="240" t="s">
        <v>558</v>
      </c>
      <c r="K270" s="235"/>
      <c r="L270" s="236"/>
      <c r="M270" s="236"/>
      <c r="N270" s="237"/>
      <c r="O270" s="41"/>
      <c r="R270" s="216" t="s">
        <v>746</v>
      </c>
    </row>
    <row r="271" spans="1:26" ht="12.75" customHeight="1">
      <c r="A271" s="235">
        <v>172</v>
      </c>
      <c r="B271" s="236">
        <v>44481</v>
      </c>
      <c r="C271" s="236"/>
      <c r="D271" s="237" t="s">
        <v>389</v>
      </c>
      <c r="E271" s="238" t="s">
        <v>585</v>
      </c>
      <c r="F271" s="239" t="s">
        <v>788</v>
      </c>
      <c r="G271" s="238"/>
      <c r="H271" s="238"/>
      <c r="I271" s="238">
        <v>56</v>
      </c>
      <c r="J271" s="240" t="s">
        <v>558</v>
      </c>
      <c r="K271" s="235"/>
      <c r="L271" s="236"/>
      <c r="M271" s="236"/>
      <c r="N271" s="237"/>
      <c r="O271" s="41"/>
      <c r="R271" s="216"/>
    </row>
    <row r="272" spans="1:26" ht="12.75" customHeight="1">
      <c r="A272" s="189">
        <v>173</v>
      </c>
      <c r="B272" s="190">
        <v>44551</v>
      </c>
      <c r="C272" s="190"/>
      <c r="D272" s="191" t="s">
        <v>118</v>
      </c>
      <c r="E272" s="192" t="s">
        <v>585</v>
      </c>
      <c r="F272" s="162">
        <v>2300</v>
      </c>
      <c r="G272" s="192"/>
      <c r="H272" s="192">
        <f>(2820+2200)/2</f>
        <v>2510</v>
      </c>
      <c r="I272" s="194">
        <v>3000</v>
      </c>
      <c r="J272" s="164" t="s">
        <v>826</v>
      </c>
      <c r="K272" s="165">
        <f>H272-F272</f>
        <v>210</v>
      </c>
      <c r="L272" s="166">
        <f>K272/F272</f>
        <v>9.1304347826086957E-2</v>
      </c>
      <c r="M272" s="161" t="s">
        <v>555</v>
      </c>
      <c r="N272" s="167">
        <v>44649</v>
      </c>
      <c r="O272" s="1"/>
      <c r="R272" s="216"/>
    </row>
    <row r="273" spans="1:18" ht="12.75" customHeight="1">
      <c r="A273" s="241">
        <v>174</v>
      </c>
      <c r="B273" s="236">
        <v>44606</v>
      </c>
      <c r="C273" s="241"/>
      <c r="D273" s="241" t="s">
        <v>410</v>
      </c>
      <c r="E273" s="238" t="s">
        <v>585</v>
      </c>
      <c r="F273" s="238" t="s">
        <v>820</v>
      </c>
      <c r="G273" s="238"/>
      <c r="H273" s="238"/>
      <c r="I273" s="238">
        <v>764</v>
      </c>
      <c r="J273" s="238" t="s">
        <v>558</v>
      </c>
      <c r="K273" s="238"/>
      <c r="L273" s="238"/>
      <c r="M273" s="238"/>
      <c r="N273" s="241"/>
      <c r="O273" s="41"/>
      <c r="R273" s="216"/>
    </row>
    <row r="274" spans="1:18" ht="12.75" customHeight="1">
      <c r="A274" s="241">
        <v>175</v>
      </c>
      <c r="B274" s="236">
        <v>44613</v>
      </c>
      <c r="C274" s="241"/>
      <c r="D274" s="241" t="s">
        <v>783</v>
      </c>
      <c r="E274" s="238" t="s">
        <v>585</v>
      </c>
      <c r="F274" s="238" t="s">
        <v>821</v>
      </c>
      <c r="G274" s="238"/>
      <c r="H274" s="238"/>
      <c r="I274" s="238">
        <v>1510</v>
      </c>
      <c r="J274" s="238" t="s">
        <v>558</v>
      </c>
      <c r="K274" s="238"/>
      <c r="L274" s="238"/>
      <c r="M274" s="238"/>
      <c r="N274" s="241"/>
      <c r="O274" s="41"/>
      <c r="R274" s="216"/>
    </row>
    <row r="275" spans="1:18" ht="12.75" customHeight="1">
      <c r="A275">
        <v>176</v>
      </c>
      <c r="B275" s="236">
        <v>44670</v>
      </c>
      <c r="C275" s="236"/>
      <c r="D275" s="241" t="s">
        <v>519</v>
      </c>
      <c r="E275" s="287" t="s">
        <v>585</v>
      </c>
      <c r="F275" s="238" t="s">
        <v>828</v>
      </c>
      <c r="G275" s="238"/>
      <c r="H275" s="238"/>
      <c r="I275" s="238">
        <v>553</v>
      </c>
      <c r="J275" s="238" t="s">
        <v>558</v>
      </c>
      <c r="K275" s="238"/>
      <c r="L275" s="238"/>
      <c r="M275" s="238"/>
      <c r="N275" s="238"/>
      <c r="O275" s="41"/>
      <c r="R275" s="216"/>
    </row>
    <row r="276" spans="1:18" ht="12.75" customHeight="1">
      <c r="A276" s="189">
        <v>177</v>
      </c>
      <c r="B276" s="190">
        <v>44746</v>
      </c>
      <c r="C276" s="190"/>
      <c r="D276" s="191" t="s">
        <v>863</v>
      </c>
      <c r="E276" s="192" t="s">
        <v>585</v>
      </c>
      <c r="F276" s="162">
        <v>207.5</v>
      </c>
      <c r="G276" s="192"/>
      <c r="H276" s="192">
        <v>254</v>
      </c>
      <c r="I276" s="194">
        <v>254</v>
      </c>
      <c r="J276" s="164" t="s">
        <v>643</v>
      </c>
      <c r="K276" s="165">
        <f>H276-F276</f>
        <v>46.5</v>
      </c>
      <c r="L276" s="166">
        <f>K276/F276</f>
        <v>0.22409638554216868</v>
      </c>
      <c r="M276" s="161" t="s">
        <v>555</v>
      </c>
      <c r="N276" s="167">
        <v>44792</v>
      </c>
      <c r="O276" s="1"/>
      <c r="R276" s="216"/>
    </row>
    <row r="277" spans="1:18" ht="12.75" customHeight="1">
      <c r="A277" s="215">
        <v>178</v>
      </c>
      <c r="B277" s="236">
        <v>44775</v>
      </c>
      <c r="D277" s="326" t="s">
        <v>458</v>
      </c>
      <c r="E277" s="325" t="s">
        <v>585</v>
      </c>
      <c r="F277" s="238" t="s">
        <v>864</v>
      </c>
      <c r="G277" s="238"/>
      <c r="H277" s="238"/>
      <c r="I277" s="238">
        <v>38</v>
      </c>
      <c r="J277" s="238" t="s">
        <v>558</v>
      </c>
      <c r="K277" s="238"/>
      <c r="L277" s="238"/>
      <c r="M277" s="238"/>
      <c r="N277" s="238"/>
      <c r="O277" s="41"/>
      <c r="R277" s="56"/>
    </row>
    <row r="278" spans="1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1:18" ht="12.75" customHeight="1">
      <c r="B279" s="217" t="s">
        <v>779</v>
      </c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1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1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1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1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1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A286" s="218"/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A287" s="218"/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A288" s="53"/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</sheetData>
  <autoFilter ref="R1:R284" xr:uid="{00000000-0009-0000-0000-000005000000}"/>
  <hyperlinks>
    <hyperlink ref="M5" location="Main!A1" display="Back To Main Page" xr:uid="{00000000-0004-0000-0500-000000000000}"/>
  </hyperlinks>
  <pageMargins left="0.7" right="0.7" top="0.75" bottom="0.75" header="0.3" footer="0.3"/>
  <pageSetup orientation="portrait" r:id="rId1"/>
  <ignoredErrors>
    <ignoredError sqref="K77 K80 L3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2019-09-05T08:25:00Z</cp:lastPrinted>
  <dcterms:created xsi:type="dcterms:W3CDTF">2015-06-08T02:34:00Z</dcterms:created>
  <dcterms:modified xsi:type="dcterms:W3CDTF">2022-09-09T19:18:16Z</dcterms:modified>
</cp:coreProperties>
</file>