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F&amp;O)'!$R$1:$R$269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9" i="7"/>
  <c r="L59"/>
  <c r="L43"/>
  <c r="M43" l="1"/>
  <c r="K43"/>
  <c r="M68"/>
  <c r="K68"/>
  <c r="L47"/>
  <c r="K47"/>
  <c r="M47" s="1"/>
  <c r="L11" l="1"/>
  <c r="K11"/>
  <c r="L18"/>
  <c r="K18"/>
  <c r="L19"/>
  <c r="K19"/>
  <c r="L41"/>
  <c r="K41"/>
  <c r="L35"/>
  <c r="K35"/>
  <c r="L34"/>
  <c r="K34"/>
  <c r="L20"/>
  <c r="K20"/>
  <c r="M20" s="1"/>
  <c r="L39"/>
  <c r="K39"/>
  <c r="M19" l="1"/>
  <c r="M39"/>
  <c r="M35"/>
  <c r="M11"/>
  <c r="M18"/>
  <c r="M41"/>
  <c r="M34"/>
  <c r="L13"/>
  <c r="K13"/>
  <c r="L17"/>
  <c r="K17"/>
  <c r="L42"/>
  <c r="K42"/>
  <c r="L37"/>
  <c r="K37"/>
  <c r="L38"/>
  <c r="K38"/>
  <c r="L33"/>
  <c r="K33"/>
  <c r="L32"/>
  <c r="K32"/>
  <c r="M33" l="1"/>
  <c r="M17"/>
  <c r="M42"/>
  <c r="M38"/>
  <c r="M13"/>
  <c r="M37"/>
  <c r="M32"/>
  <c r="L36"/>
  <c r="K36"/>
  <c r="L16"/>
  <c r="K16"/>
  <c r="M36" l="1"/>
  <c r="M16"/>
  <c r="L14" l="1"/>
  <c r="K14"/>
  <c r="M14" l="1"/>
  <c r="L10"/>
  <c r="L12"/>
  <c r="K12"/>
  <c r="K10"/>
  <c r="M10" l="1"/>
  <c r="M12"/>
  <c r="K237" l="1"/>
  <c r="L237" s="1"/>
  <c r="M7" l="1"/>
  <c r="F225" l="1"/>
  <c r="K226"/>
  <c r="L226" s="1"/>
  <c r="K217"/>
  <c r="L217" s="1"/>
  <c r="K220"/>
  <c r="L220" s="1"/>
  <c r="K228" l="1"/>
  <c r="L228" s="1"/>
  <c r="F219"/>
  <c r="F218"/>
  <c r="F216"/>
  <c r="K216" s="1"/>
  <c r="L216" s="1"/>
  <c r="F196"/>
  <c r="F148"/>
  <c r="K227" l="1"/>
  <c r="L227" s="1"/>
  <c r="K225"/>
  <c r="L225" s="1"/>
  <c r="K231"/>
  <c r="L231" s="1"/>
  <c r="K232"/>
  <c r="L232" s="1"/>
  <c r="K224"/>
  <c r="L224" s="1"/>
  <c r="K234"/>
  <c r="L234" s="1"/>
  <c r="K230"/>
  <c r="L230" s="1"/>
  <c r="K223" l="1"/>
  <c r="L223" s="1"/>
  <c r="K212"/>
  <c r="L212" s="1"/>
  <c r="K214"/>
  <c r="L214" s="1"/>
  <c r="K211"/>
  <c r="L211" s="1"/>
  <c r="K213"/>
  <c r="L213" s="1"/>
  <c r="K142"/>
  <c r="L142" s="1"/>
  <c r="K195"/>
  <c r="L195" s="1"/>
  <c r="K209"/>
  <c r="L209" s="1"/>
  <c r="K210"/>
  <c r="L210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0"/>
  <c r="L200" s="1"/>
  <c r="K198"/>
  <c r="L198" s="1"/>
  <c r="K197"/>
  <c r="L197" s="1"/>
  <c r="K196"/>
  <c r="L196" s="1"/>
  <c r="K192"/>
  <c r="L192" s="1"/>
  <c r="K191"/>
  <c r="L191" s="1"/>
  <c r="K190"/>
  <c r="L190" s="1"/>
  <c r="K187"/>
  <c r="L187" s="1"/>
  <c r="K186"/>
  <c r="L186" s="1"/>
  <c r="K185"/>
  <c r="L185" s="1"/>
  <c r="K184"/>
  <c r="L184" s="1"/>
  <c r="K183"/>
  <c r="L183" s="1"/>
  <c r="K182"/>
  <c r="L182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0"/>
  <c r="L170" s="1"/>
  <c r="K168"/>
  <c r="L168" s="1"/>
  <c r="K166"/>
  <c r="L166" s="1"/>
  <c r="K164"/>
  <c r="L164" s="1"/>
  <c r="K163"/>
  <c r="L163" s="1"/>
  <c r="K162"/>
  <c r="L162" s="1"/>
  <c r="K160"/>
  <c r="L160" s="1"/>
  <c r="K159"/>
  <c r="L159" s="1"/>
  <c r="K158"/>
  <c r="L158" s="1"/>
  <c r="K157"/>
  <c r="K156"/>
  <c r="L156" s="1"/>
  <c r="K155"/>
  <c r="L155" s="1"/>
  <c r="K153"/>
  <c r="L153" s="1"/>
  <c r="K152"/>
  <c r="L152" s="1"/>
  <c r="K151"/>
  <c r="L151" s="1"/>
  <c r="K150"/>
  <c r="L150" s="1"/>
  <c r="K149"/>
  <c r="L149" s="1"/>
  <c r="K148"/>
  <c r="L148" s="1"/>
  <c r="H147"/>
  <c r="K147" s="1"/>
  <c r="L147" s="1"/>
  <c r="K144"/>
  <c r="L144" s="1"/>
  <c r="K143"/>
  <c r="L143" s="1"/>
  <c r="K141"/>
  <c r="L141" s="1"/>
  <c r="K140"/>
  <c r="L140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H113"/>
  <c r="K113" s="1"/>
  <c r="L113" s="1"/>
  <c r="F112"/>
  <c r="K112" s="1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D7" i="6"/>
  <c r="K6" i="4"/>
  <c r="K6" i="3"/>
  <c r="L6" i="2"/>
</calcChain>
</file>

<file path=xl/sharedStrings.xml><?xml version="1.0" encoding="utf-8"?>
<sst xmlns="http://schemas.openxmlformats.org/spreadsheetml/2006/main" count="7447" uniqueCount="3777">
  <si>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</si>
  <si>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</si>
  <si>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</si>
  <si>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</si>
  <si>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</si>
  <si>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</si>
  <si>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</si>
  <si>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</si>
  <si>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</si>
  <si>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</si>
  <si>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</si>
  <si>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</si>
  <si>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</si>
  <si>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</si>
  <si>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</si>
  <si>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</si>
  <si>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</si>
  <si>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</si>
  <si>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</si>
  <si>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</si>
  <si>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</si>
  <si>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</si>
  <si>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</si>
  <si>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</si>
  <si>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</si>
  <si>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</si>
  <si>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</si>
  <si>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</si>
  <si>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</si>
  <si>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</si>
  <si>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</si>
  <si>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</si>
  <si>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</si>
  <si>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</si>
  <si>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</si>
  <si>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</si>
  <si>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</si>
  <si>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</si>
  <si>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</si>
  <si>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</si>
  <si>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</si>
  <si>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</si>
  <si>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</si>
  <si>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</si>
  <si>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</si>
  <si>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</si>
  <si>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</si>
  <si>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</si>
  <si>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</si>
  <si>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</si>
  <si>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</si>
  <si>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</si>
  <si>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</si>
  <si>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</si>
  <si>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</si>
  <si>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</si>
  <si>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</si>
  <si>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</si>
  <si>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</si>
  <si>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</si>
  <si>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</si>
  <si>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</si>
  <si>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</si>
  <si>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</si>
  <si>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</si>
  <si>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</si>
  <si>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</si>
  <si>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</si>
  <si>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</si>
  <si>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</si>
  <si>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</si>
  <si>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</si>
  <si>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</si>
  <si>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</si>
  <si>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</si>
  <si>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</si>
  <si>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</si>
  <si>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</si>
  <si>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</si>
  <si>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</si>
  <si>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</si>
  <si>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</si>
  <si>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</si>
  <si>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</si>
  <si>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</si>
  <si>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</si>
  <si>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</si>
  <si>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</si>
  <si>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</si>
  <si>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</si>
  <si>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</si>
  <si>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</si>
  <si>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</si>
  <si>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</si>
  <si>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</si>
  <si>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</si>
  <si>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</si>
  <si>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</si>
  <si>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</si>
  <si>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</si>
  <si>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</si>
  <si>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</si>
  <si>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</si>
  <si>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</si>
  <si>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</si>
  <si>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</si>
  <si>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</si>
  <si>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</si>
  <si>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</si>
  <si>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</si>
  <si>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</si>
  <si>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</si>
  <si>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</si>
  <si>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</si>
  <si>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</si>
  <si>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</si>
  <si>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</si>
  <si>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</si>
  <si>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</si>
  <si>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</si>
  <si>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</si>
  <si>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</si>
  <si>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</si>
  <si>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</si>
  <si>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</si>
  <si>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</si>
  <si>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</si>
  <si>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</si>
  <si>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</si>
  <si>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</si>
  <si>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</si>
  <si>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</si>
  <si>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</si>
  <si>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</si>
  <si>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</si>
  <si>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</si>
  <si>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</si>
  <si>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</si>
  <si>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</si>
  <si>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</si>
  <si>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</si>
  <si>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</si>
  <si>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</si>
  <si>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</si>
  <si>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</si>
  <si>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</si>
  <si>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</si>
  <si>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</si>
  <si>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</si>
  <si>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</si>
  <si>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</si>
  <si>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</si>
  <si>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</si>
  <si>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</si>
  <si>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</si>
  <si>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</si>
  <si>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</si>
  <si>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</si>
  <si>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</si>
  <si>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</si>
  <si>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</si>
  <si>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</si>
  <si>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</si>
  <si>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</si>
  <si>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</si>
  <si>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</si>
  <si>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</si>
  <si>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</si>
  <si>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</si>
  <si>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</si>
  <si>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</si>
  <si>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</si>
  <si>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</si>
  <si>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</si>
  <si>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</si>
  <si>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</si>
  <si>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</si>
  <si>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</si>
  <si>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</si>
  <si>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</si>
  <si>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</si>
  <si>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</si>
  <si>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</si>
  <si>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</si>
  <si>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</si>
  <si>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</si>
  <si>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</si>
  <si>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</si>
  <si>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</si>
  <si>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</si>
  <si>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</si>
  <si>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</si>
  <si>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</si>
  <si>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</si>
  <si>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</si>
  <si>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</si>
  <si>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</si>
  <si>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</si>
  <si>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</si>
  <si>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</si>
  <si>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</si>
  <si>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</si>
  <si>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</si>
  <si>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</si>
  <si>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</si>
  <si>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</si>
  <si>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</si>
  <si>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</si>
  <si>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</si>
  <si>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</si>
  <si>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</si>
  <si>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</si>
  <si>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</si>
  <si>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</si>
  <si>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</si>
  <si>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</si>
  <si>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</si>
  <si>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</si>
  <si>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</si>
  <si>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</si>
  <si>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</si>
  <si>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</si>
  <si>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</si>
  <si>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</si>
  <si>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</si>
  <si>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</si>
  <si>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</si>
  <si>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</si>
  <si>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</si>
  <si>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</si>
  <si>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</si>
  <si>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</si>
  <si>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</si>
  <si>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</si>
  <si>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</si>
  <si>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</si>
  <si>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</si>
  <si>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</si>
  <si>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</si>
  <si>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</si>
  <si>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</si>
  <si>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</si>
  <si>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</si>
  <si>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</si>
  <si>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</si>
  <si>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</si>
  <si>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</si>
  <si>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</si>
  <si>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</si>
  <si>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</si>
  <si>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</si>
  <si>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</si>
  <si>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</si>
  <si>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</si>
  <si>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</si>
  <si>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</si>
  <si>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</si>
  <si>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</si>
  <si>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</si>
  <si>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</si>
  <si>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</si>
  <si>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</si>
  <si>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</si>
  <si>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</si>
  <si>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</si>
  <si>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</si>
  <si>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</si>
  <si>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</si>
  <si>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</si>
  <si>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</si>
  <si>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</si>
  <si>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</si>
  <si>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</si>
  <si>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</si>
  <si>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</si>
  <si>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</si>
  <si>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</si>
  <si>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</si>
  <si>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</si>
  <si>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</si>
  <si>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</si>
  <si>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</si>
  <si>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</si>
  <si>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</si>
  <si>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</si>
  <si>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</si>
  <si>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</si>
  <si>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</si>
  <si>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</si>
  <si>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</si>
  <si>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</si>
  <si>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</si>
  <si>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</si>
  <si>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</si>
  <si>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</si>
  <si>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</si>
  <si>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</si>
  <si>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</si>
  <si>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</si>
  <si>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</si>
  <si>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</si>
  <si>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</si>
  <si>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</si>
  <si>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</si>
  <si>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</si>
  <si>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</si>
  <si>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</si>
  <si>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</si>
  <si>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</si>
  <si>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</si>
  <si>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</si>
  <si>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</si>
  <si>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</si>
  <si>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</si>
  <si>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</si>
  <si>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</si>
  <si>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</si>
  <si>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</si>
  <si>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</si>
  <si>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</si>
  <si>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</si>
  <si>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</si>
  <si>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</si>
  <si>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</si>
  <si>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</si>
  <si>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</si>
  <si>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</si>
  <si>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</si>
  <si>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</si>
  <si>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</si>
  <si>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</si>
  <si>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</si>
  <si>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</si>
  <si>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</si>
  <si>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</si>
  <si>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</si>
  <si>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</si>
  <si>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</si>
  <si>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</si>
  <si>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</si>
  <si>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</si>
  <si>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</si>
  <si>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</si>
  <si>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</si>
  <si>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</si>
  <si>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</si>
  <si>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</si>
  <si>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</si>
  <si>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</si>
  <si>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</si>
  <si>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</si>
  <si>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</si>
  <si>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</si>
  <si>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</si>
  <si>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</si>
  <si>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</si>
  <si>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</si>
  <si>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</si>
  <si>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</si>
  <si>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</si>
  <si>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</si>
  <si>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</si>
  <si>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</si>
  <si>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</si>
  <si>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</si>
  <si>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</si>
  <si>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</si>
  <si>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</si>
  <si>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</si>
  <si>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</si>
  <si>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</si>
  <si>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</si>
  <si>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</si>
  <si>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</si>
  <si>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</si>
  <si>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</si>
  <si>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</si>
  <si>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</si>
  <si>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</si>
  <si>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</si>
  <si>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</si>
  <si>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</si>
  <si>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</si>
  <si>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</si>
  <si>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</si>
  <si>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</si>
  <si>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</si>
  <si>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</si>
  <si>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</si>
  <si>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</si>
  <si>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</si>
  <si>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</si>
  <si>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</si>
  <si>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</si>
  <si>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</si>
  <si>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</si>
  <si>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</si>
  <si>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</si>
  <si>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</si>
  <si>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</si>
  <si>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</si>
  <si>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</si>
  <si>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</si>
  <si>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</si>
  <si>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</si>
  <si>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</si>
  <si>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</si>
  <si>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</si>
  <si>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</si>
  <si>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</si>
  <si>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</si>
  <si>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</si>
  <si>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</si>
  <si>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</si>
  <si>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</si>
  <si>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</si>
  <si>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</si>
  <si>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</si>
  <si>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</si>
  <si>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</si>
  <si>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</si>
  <si>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</si>
  <si>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</si>
  <si>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</si>
  <si>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</si>
  <si>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</si>
  <si>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</si>
  <si>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</si>
  <si>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</si>
  <si>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</si>
  <si>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</si>
  <si>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</si>
  <si>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</si>
  <si>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</si>
  <si>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</si>
  <si>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</si>
  <si>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</si>
  <si>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</si>
  <si>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</si>
  <si>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</si>
  <si>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</si>
  <si>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</si>
  <si>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</si>
  <si>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</si>
  <si>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</si>
  <si>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</si>
  <si>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</si>
  <si>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</si>
  <si>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</si>
  <si>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</si>
  <si>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</si>
  <si>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</si>
  <si>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</si>
  <si>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</si>
  <si>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</si>
  <si>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</si>
  <si>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</si>
  <si>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</si>
  <si>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</si>
  <si>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</si>
  <si>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</si>
  <si>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</si>
  <si>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</si>
  <si>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</si>
  <si>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</si>
  <si>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</si>
  <si>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</si>
  <si>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</si>
  <si>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</si>
  <si>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</si>
  <si>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</si>
  <si>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</si>
  <si>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</si>
  <si>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</si>
  <si>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</si>
  <si>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</si>
  <si>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</si>
  <si>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</si>
  <si>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</si>
  <si>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</si>
  <si>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</si>
  <si>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</si>
  <si>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</si>
  <si>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</si>
  <si>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</si>
  <si>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</si>
  <si>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</si>
  <si>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</si>
  <si>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</si>
  <si>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</si>
  <si>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</si>
  <si>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</si>
  <si>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</si>
  <si>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</si>
  <si>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</si>
  <si>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</si>
  <si>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</si>
  <si>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</si>
  <si>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</si>
  <si>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</si>
  <si>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</si>
  <si>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</si>
  <si>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</si>
  <si>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</si>
  <si>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</si>
  <si>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</si>
  <si>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</si>
  <si>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</si>
  <si>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</si>
  <si>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</si>
  <si>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</si>
  <si>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</si>
  <si>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</si>
  <si>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</si>
  <si>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</si>
  <si>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</si>
  <si>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</si>
  <si>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</si>
  <si>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</si>
  <si>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</si>
  <si>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</si>
  <si>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</si>
  <si>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</si>
  <si>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</si>
  <si>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</si>
  <si>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</si>
  <si>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</si>
  <si>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</si>
  <si>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</si>
  <si>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</si>
  <si>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</si>
  <si>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</si>
  <si>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</si>
  <si>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</si>
  <si>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</si>
  <si>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</si>
  <si>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</si>
  <si>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</si>
  <si>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</si>
  <si>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</si>
  <si>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</si>
  <si>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</si>
  <si>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</si>
  <si>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</si>
  <si>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</si>
  <si>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</si>
  <si>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</si>
  <si>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</si>
  <si>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</si>
  <si>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</si>
  <si>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</si>
  <si>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</si>
  <si>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</si>
  <si>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</si>
  <si>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</si>
  <si>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</si>
  <si>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</si>
  <si>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</si>
  <si>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</si>
  <si>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</si>
  <si>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</si>
  <si>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</si>
  <si>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</si>
  <si>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</si>
  <si>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</si>
  <si>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</si>
  <si>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</si>
  <si>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</si>
  <si>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</si>
  <si>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</si>
  <si>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</si>
  <si>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</si>
  <si>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</si>
  <si>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</si>
  <si>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</si>
  <si>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</si>
  <si>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</si>
  <si>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</si>
  <si>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</si>
  <si>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</si>
  <si>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</si>
  <si>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</si>
  <si>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</si>
  <si>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</si>
  <si>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</si>
  <si>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</si>
  <si>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</si>
  <si>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</si>
  <si>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</si>
  <si>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</si>
  <si>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</si>
  <si>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</si>
  <si>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</si>
  <si>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</si>
  <si>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</si>
  <si>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</si>
  <si>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</si>
  <si>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</si>
  <si>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</si>
  <si>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</si>
  <si>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</si>
  <si>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</si>
  <si>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</si>
  <si>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</si>
  <si>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</si>
  <si>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</si>
  <si>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</si>
  <si>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</si>
  <si>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</si>
  <si>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</si>
  <si>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</si>
  <si>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</si>
  <si>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</si>
  <si>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</si>
  <si>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</si>
  <si>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</si>
  <si>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</si>
  <si>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</si>
  <si>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</si>
  <si>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</si>
  <si>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</si>
  <si>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</si>
  <si>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</si>
  <si>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</si>
  <si>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</si>
  <si>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</si>
  <si>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</si>
  <si>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</si>
  <si>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</si>
  <si>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</si>
  <si>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</si>
  <si>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</si>
  <si>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</si>
  <si>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</si>
  <si>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</si>
  <si>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</si>
  <si>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</si>
  <si>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</si>
  <si>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</si>
  <si>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</si>
  <si>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</si>
  <si>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</si>
  <si>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</si>
  <si>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</si>
  <si>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</si>
  <si>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</si>
  <si>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</si>
  <si>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</si>
  <si>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</si>
  <si>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</si>
  <si>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</si>
  <si>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</si>
  <si>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</si>
  <si>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</si>
  <si>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</si>
  <si>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</si>
  <si>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</si>
  <si>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</si>
  <si>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</si>
  <si>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</si>
  <si>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</si>
  <si>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</si>
  <si>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</si>
  <si>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</si>
  <si>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</si>
  <si>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</si>
  <si>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</si>
  <si>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</si>
  <si>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</si>
  <si>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</si>
  <si>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</si>
  <si>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</si>
  <si>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</si>
  <si>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</si>
  <si>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</si>
  <si>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</si>
  <si>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</si>
  <si>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</si>
  <si>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</si>
  <si>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</si>
  <si>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</si>
  <si>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</si>
  <si>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</si>
  <si>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</si>
  <si>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</si>
  <si>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</si>
  <si>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</si>
  <si>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</si>
  <si>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</si>
  <si>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</si>
  <si>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</si>
  <si>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</si>
  <si>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</si>
  <si>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</si>
  <si>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</si>
  <si>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</si>
  <si>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</si>
  <si>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</si>
  <si>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</si>
  <si>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</si>
  <si>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</si>
  <si>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</si>
  <si>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</si>
  <si>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</si>
  <si>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</si>
  <si>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</si>
  <si>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</si>
  <si>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</si>
  <si>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</si>
  <si>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</si>
  <si>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</si>
  <si>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</si>
  <si>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</si>
  <si>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</si>
  <si>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</si>
  <si>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</si>
  <si>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</si>
  <si>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</si>
  <si>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</si>
  <si>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</si>
  <si>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</si>
  <si>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</si>
  <si>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</si>
  <si>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</si>
  <si>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</si>
  <si>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</si>
  <si>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</si>
  <si>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</si>
  <si>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</si>
  <si>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</si>
  <si>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</si>
  <si>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</si>
  <si>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</si>
  <si>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</si>
  <si>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</si>
  <si>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</si>
  <si>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</si>
  <si>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</si>
  <si>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</si>
  <si>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</si>
  <si>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</si>
  <si>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</si>
  <si>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</si>
  <si>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</si>
  <si>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</si>
  <si>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</si>
  <si>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</si>
  <si>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</si>
  <si>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</si>
  <si>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</si>
  <si>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</si>
  <si>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</si>
  <si>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</si>
  <si>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</si>
  <si>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</si>
  <si>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</si>
  <si>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</si>
  <si>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</si>
  <si>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</si>
  <si>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</si>
  <si>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</si>
  <si>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</si>
  <si>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</si>
  <si>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</si>
  <si>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</si>
  <si>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</si>
  <si>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</si>
  <si>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</si>
  <si>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</si>
  <si>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</si>
  <si>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</si>
  <si>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</si>
  <si>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</si>
  <si>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</si>
  <si>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</si>
  <si>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</si>
  <si>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</si>
  <si>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</si>
  <si>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</si>
  <si>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</si>
  <si>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</si>
  <si>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</si>
  <si>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</si>
  <si>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</si>
  <si>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</si>
  <si>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</si>
  <si>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</si>
  <si>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</si>
  <si>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</si>
  <si>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</si>
  <si>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</si>
  <si>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</si>
  <si>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</si>
  <si>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</si>
  <si>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</si>
  <si>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</si>
  <si>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</si>
  <si>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</si>
  <si>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</si>
  <si>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</si>
  <si>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</si>
  <si>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</si>
  <si>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</si>
  <si>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</si>
  <si>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</si>
  <si>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</si>
  <si>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</si>
  <si>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</si>
  <si>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</si>
  <si>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</si>
  <si>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</si>
  <si>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</si>
  <si>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</si>
  <si>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</si>
  <si>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</si>
  <si>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</si>
  <si>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</si>
  <si>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</si>
  <si>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</si>
  <si>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</si>
  <si>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</si>
  <si>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</si>
  <si>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</si>
  <si>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</si>
  <si>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</si>
  <si>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</si>
  <si>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</si>
  <si>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</si>
  <si>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</si>
  <si>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</si>
  <si>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</si>
  <si>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</si>
  <si>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</si>
  <si>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</si>
  <si>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</si>
  <si>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</si>
  <si>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</si>
  <si>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</si>
  <si>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</si>
  <si>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</si>
  <si>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</si>
  <si>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</si>
  <si>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</si>
  <si>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</si>
  <si>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</si>
  <si>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</si>
  <si>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</si>
  <si>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</si>
  <si>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</si>
  <si>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</si>
  <si>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</si>
  <si>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</si>
  <si>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</si>
  <si>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</si>
  <si>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</si>
  <si>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</si>
  <si>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</si>
  <si>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</si>
  <si>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</si>
  <si>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</si>
  <si>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</si>
  <si>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</si>
  <si>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</si>
  <si>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</si>
  <si>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</si>
  <si>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</si>
  <si>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</si>
  <si>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</si>
  <si>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</si>
  <si>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</si>
  <si>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</si>
  <si>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</si>
  <si>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</si>
  <si>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</si>
  <si>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</si>
  <si>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</si>
  <si>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</si>
  <si>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</si>
  <si>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</si>
  <si>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</si>
  <si>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</si>
  <si>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</si>
  <si>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</si>
  <si>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</si>
  <si>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</si>
  <si>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</si>
  <si>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</si>
  <si>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</si>
  <si>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</si>
  <si>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</si>
  <si>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</si>
  <si>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</si>
  <si>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</si>
  <si>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</si>
  <si>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</si>
  <si>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</si>
  <si>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</si>
  <si>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</si>
  <si>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</si>
  <si>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</si>
  <si>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</si>
  <si>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</si>
  <si>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</si>
  <si>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</si>
  <si>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</si>
  <si>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</si>
  <si>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</si>
  <si>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</si>
  <si>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</si>
  <si>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</si>
  <si>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</si>
  <si>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</si>
  <si>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</si>
  <si>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</si>
  <si>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</si>
  <si>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</si>
  <si>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</si>
  <si>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</si>
  <si>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</si>
  <si>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</si>
  <si>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</si>
  <si>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</si>
  <si>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</si>
  <si>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</si>
  <si>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</si>
  <si>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</si>
  <si>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</si>
  <si>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</si>
  <si>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</si>
  <si>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</si>
  <si>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</si>
  <si>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</si>
  <si>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</si>
  <si>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</si>
  <si>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</si>
  <si>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</si>
  <si>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</si>
  <si>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</si>
  <si>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</si>
  <si>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</si>
  <si>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</si>
  <si>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</si>
  <si>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</si>
  <si>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</si>
  <si>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</si>
  <si>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</si>
  <si>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</si>
  <si>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</si>
  <si>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</si>
  <si>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</si>
  <si>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</si>
  <si>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</si>
  <si>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</si>
  <si>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</si>
  <si>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</si>
  <si>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</si>
  <si>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</si>
  <si>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</si>
  <si>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</si>
  <si>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</si>
  <si>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</si>
  <si>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</si>
  <si>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</si>
  <si>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</si>
  <si>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</si>
  <si>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</si>
  <si>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</si>
  <si>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</si>
  <si>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</si>
  <si>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</si>
  <si>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</si>
  <si>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</si>
  <si>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</si>
  <si>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</si>
  <si>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</si>
  <si>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</si>
  <si>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</si>
  <si>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</si>
  <si>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</si>
  <si>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</si>
  <si>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</si>
  <si>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</si>
  <si>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</si>
  <si>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</si>
  <si>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</si>
  <si>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</si>
  <si>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</si>
  <si>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</si>
  <si>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</si>
  <si>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</si>
  <si>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</si>
  <si>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</si>
  <si>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</si>
  <si>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</si>
  <si>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</si>
  <si>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</si>
  <si>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</si>
  <si>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</si>
  <si>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</si>
  <si>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</si>
  <si>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</si>
  <si>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</si>
  <si>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</si>
  <si>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</si>
  <si>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</si>
  <si>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</si>
  <si>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</si>
  <si>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</si>
  <si>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</si>
  <si>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</si>
  <si>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</si>
  <si>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</si>
  <si>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</si>
  <si>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</si>
  <si>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</si>
  <si>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</si>
  <si>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</si>
  <si>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</si>
  <si>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</si>
  <si>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</si>
  <si>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</si>
  <si>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</si>
  <si>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</si>
  <si>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</si>
  <si>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</si>
  <si>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</si>
  <si>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</si>
  <si>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</si>
  <si>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</si>
  <si>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</si>
  <si>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</si>
  <si>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</si>
  <si>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</si>
  <si>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</si>
  <si>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</si>
  <si>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</si>
  <si>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</si>
  <si>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</si>
  <si>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</si>
  <si>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</si>
  <si>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</si>
  <si>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</si>
  <si>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</si>
  <si>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</si>
  <si>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</si>
  <si>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</si>
  <si>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</si>
  <si>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</si>
  <si>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</si>
  <si>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</si>
  <si>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</si>
  <si>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</si>
  <si>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</si>
  <si>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</si>
  <si>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</si>
  <si>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</si>
  <si>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</si>
  <si>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</si>
  <si>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</si>
  <si>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</si>
  <si>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</si>
  <si>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</si>
  <si>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</si>
  <si>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</si>
  <si>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</si>
  <si>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</si>
  <si>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</si>
  <si>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</si>
  <si>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</si>
  <si>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</si>
  <si>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</si>
  <si>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</si>
  <si>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</si>
  <si>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</si>
  <si>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</si>
  <si>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</si>
  <si>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</si>
  <si>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</si>
  <si>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</si>
  <si>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</si>
  <si>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</si>
  <si>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</si>
  <si>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</si>
  <si>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</si>
  <si>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</si>
  <si>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</si>
  <si>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</si>
  <si>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</si>
  <si>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</si>
  <si>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</si>
  <si>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</si>
  <si>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</si>
  <si>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</si>
  <si>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</si>
  <si>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</si>
  <si>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</si>
  <si>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</si>
  <si>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</si>
  <si>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</si>
  <si>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</si>
  <si>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</si>
  <si>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</si>
  <si>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</si>
  <si>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</si>
  <si>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</si>
  <si>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</si>
  <si>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</si>
  <si>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</si>
  <si>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</si>
  <si>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</si>
  <si>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</si>
  <si>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</si>
  <si>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</si>
  <si>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</si>
  <si>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</si>
  <si>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</si>
  <si>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</si>
  <si>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</si>
  <si>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</si>
  <si>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</si>
  <si>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</si>
  <si>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</si>
  <si>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</si>
  <si>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</si>
  <si>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</si>
  <si>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</si>
  <si>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</si>
  <si>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</si>
  <si>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</si>
  <si>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</si>
  <si>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</si>
  <si>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</si>
  <si>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</si>
  <si>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</si>
  <si>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</si>
  <si>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</si>
  <si>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</si>
  <si>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</si>
  <si>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</si>
  <si>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</si>
  <si>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</si>
  <si>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</si>
  <si>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</si>
  <si>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</si>
  <si>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</si>
  <si>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</si>
  <si>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</si>
  <si>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</si>
  <si>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</si>
  <si>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</si>
  <si>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</si>
  <si>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</si>
  <si>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</si>
  <si>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</si>
  <si>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</si>
  <si>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</si>
  <si>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</si>
  <si>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</si>
  <si>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</si>
  <si>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</si>
  <si>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</si>
  <si>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</si>
  <si>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</si>
  <si>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</si>
  <si>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</si>
  <si>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</si>
  <si>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</si>
  <si>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</si>
  <si>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</si>
  <si>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</si>
  <si>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</si>
  <si>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</si>
  <si>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</si>
  <si>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</si>
  <si>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</si>
  <si>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</si>
  <si>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</si>
  <si>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</si>
  <si>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</si>
  <si>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</si>
  <si>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</si>
  <si>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</si>
  <si>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</si>
  <si>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</si>
  <si>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</si>
  <si>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</si>
  <si>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</si>
  <si>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</si>
  <si>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</si>
  <si>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</si>
  <si>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</si>
  <si>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</si>
  <si>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</si>
  <si>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</si>
  <si>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</si>
  <si>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</si>
  <si>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</si>
  <si>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</si>
  <si>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</si>
  <si>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</si>
  <si>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</si>
  <si>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</si>
  <si>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</si>
  <si>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</si>
  <si>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</si>
  <si>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</si>
  <si>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</si>
  <si>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</si>
  <si>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</si>
  <si>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</si>
  <si>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</si>
  <si>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</si>
  <si>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</si>
  <si>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</si>
  <si>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</si>
  <si>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</si>
  <si>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</si>
  <si>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</si>
  <si>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</si>
  <si>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</si>
  <si>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</si>
  <si>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</si>
  <si>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</si>
  <si>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</si>
  <si>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</si>
  <si>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</si>
  <si>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</si>
  <si>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</si>
  <si>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</si>
  <si>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</si>
  <si>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</si>
  <si>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</si>
  <si>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</si>
  <si>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</si>
  <si>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</si>
  <si>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</si>
  <si>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</si>
  <si>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</si>
  <si>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</si>
  <si>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</si>
  <si>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</si>
  <si>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</si>
  <si>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</si>
  <si>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</si>
  <si>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</si>
  <si>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</si>
  <si>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</si>
  <si>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</si>
  <si>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</si>
  <si>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</si>
  <si>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</si>
  <si>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</si>
  <si>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</si>
  <si>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</si>
  <si>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</si>
  <si>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</si>
  <si>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</si>
  <si>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</si>
  <si>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</si>
  <si>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</si>
  <si>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</si>
  <si>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</si>
  <si>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</si>
  <si>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</si>
  <si>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</si>
  <si>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</si>
  <si>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</si>
  <si>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</si>
  <si>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</si>
  <si>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</si>
  <si>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</si>
  <si>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</si>
  <si>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</si>
  <si>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</si>
  <si>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</si>
  <si>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</si>
  <si>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</si>
  <si>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</si>
  <si>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</si>
  <si>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</si>
  <si>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</si>
  <si>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</si>
  <si>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</si>
  <si>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</si>
  <si>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</si>
  <si>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</si>
  <si>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</si>
  <si>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</si>
  <si>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</si>
  <si>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</si>
  <si>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</si>
  <si>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</si>
  <si>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</si>
  <si>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</si>
  <si>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</si>
  <si>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</si>
  <si>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</si>
  <si>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</si>
  <si>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</si>
  <si>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</si>
  <si>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</si>
  <si>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</si>
  <si>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</si>
  <si>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</si>
  <si>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</si>
  <si>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</si>
  <si>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</si>
  <si>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</si>
  <si>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</si>
  <si>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</si>
  <si>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</si>
  <si>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</si>
  <si>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</si>
  <si>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</si>
  <si>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</si>
  <si>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</si>
  <si>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</si>
  <si>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</si>
  <si>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</si>
  <si>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</si>
  <si>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</si>
  <si>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</si>
  <si>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</si>
  <si>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</si>
  <si>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</si>
  <si>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</si>
  <si>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</si>
  <si>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</si>
  <si>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</si>
  <si>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</si>
  <si>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</si>
  <si>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</si>
  <si>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</si>
  <si>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</si>
  <si>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</si>
  <si>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</si>
  <si>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</si>
  <si>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</si>
  <si>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</si>
  <si>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</si>
  <si>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</si>
  <si>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</si>
  <si>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</si>
  <si>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</si>
  <si>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</si>
  <si>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</si>
  <si>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</si>
  <si>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</si>
  <si>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</si>
  <si>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</si>
  <si>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</si>
  <si>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</si>
  <si>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</si>
  <si>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</si>
  <si>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</si>
  <si>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</si>
  <si>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</si>
  <si>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</si>
  <si>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</si>
  <si>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</si>
  <si>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</si>
  <si>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</si>
  <si>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</si>
  <si>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</si>
  <si>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</si>
  <si>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</si>
  <si>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</si>
  <si>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</si>
  <si>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</si>
  <si>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</si>
  <si>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</si>
  <si>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</si>
  <si>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</si>
  <si>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</si>
  <si>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</si>
  <si>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</si>
  <si>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</si>
  <si>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</si>
  <si>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</si>
  <si>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</si>
  <si>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</si>
  <si>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</si>
  <si>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</si>
  <si>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</si>
  <si>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</si>
  <si>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</si>
  <si>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</si>
  <si>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</si>
  <si>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</si>
  <si>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</si>
  <si>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</si>
  <si>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</si>
  <si>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</si>
  <si>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</si>
  <si>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</si>
  <si>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</si>
  <si>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</si>
  <si>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</si>
  <si>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</si>
  <si>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</si>
  <si>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</si>
  <si>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</si>
  <si>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</si>
  <si>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</si>
  <si>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</si>
  <si>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</si>
  <si>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</si>
  <si>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</si>
  <si>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</si>
  <si>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</si>
  <si>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</si>
  <si>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</si>
  <si>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</si>
  <si>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</si>
  <si>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</si>
  <si>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</si>
  <si>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</si>
  <si>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</si>
  <si>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</si>
  <si>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</si>
  <si>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</si>
  <si>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</si>
  <si>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</si>
  <si>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</si>
  <si>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</si>
  <si>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</si>
  <si>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</si>
  <si>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</si>
  <si>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</si>
  <si>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</si>
  <si>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</si>
  <si>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</si>
  <si>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</si>
  <si>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</si>
  <si>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</si>
  <si>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</si>
  <si>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</si>
  <si>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</si>
  <si>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</si>
  <si>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</si>
  <si>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</si>
  <si>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</si>
  <si>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</si>
  <si>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</si>
  <si>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</si>
  <si>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</si>
  <si>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</si>
  <si>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</si>
  <si>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</si>
  <si>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</si>
  <si>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</si>
  <si>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</si>
  <si>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</si>
  <si>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</si>
  <si>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</si>
  <si>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</si>
  <si>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</si>
  <si>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</si>
  <si>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</si>
  <si>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</si>
  <si>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</si>
  <si>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</si>
  <si>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</si>
  <si>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</si>
  <si>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</si>
  <si>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</si>
  <si>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</si>
  <si>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</si>
  <si>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</si>
  <si>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</si>
  <si>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</si>
  <si>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</si>
  <si>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</si>
  <si>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</si>
  <si>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</si>
  <si>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</si>
  <si>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</si>
  <si>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</si>
  <si>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</si>
  <si>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</si>
  <si>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</si>
  <si>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</si>
  <si>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</si>
  <si>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</si>
  <si>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</si>
  <si>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</si>
  <si>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</si>
  <si>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</si>
  <si>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</si>
  <si>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</si>
  <si>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</si>
  <si>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</si>
  <si>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</si>
  <si>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</si>
  <si>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</si>
  <si>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</si>
  <si>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</si>
  <si>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</si>
  <si>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</si>
  <si>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</si>
  <si>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</si>
  <si>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</si>
  <si>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</si>
  <si>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</si>
  <si>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</si>
  <si>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</si>
  <si>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</si>
  <si>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</si>
  <si>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</si>
  <si>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</si>
  <si>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</si>
  <si>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</si>
  <si>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</si>
  <si>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</si>
  <si>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</si>
  <si>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</si>
  <si>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</si>
  <si>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</si>
  <si>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</si>
  <si>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</si>
  <si>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</si>
  <si>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</si>
  <si>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</si>
  <si>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</si>
  <si>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</si>
  <si>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</si>
  <si>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</si>
  <si>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</si>
  <si>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</si>
  <si>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</si>
  <si>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</si>
  <si>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</si>
  <si>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</si>
  <si>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</si>
  <si>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</si>
  <si>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</si>
  <si>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</si>
  <si>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</si>
  <si>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</si>
  <si>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</si>
  <si>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</si>
  <si>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</si>
  <si>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</si>
  <si>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</si>
  <si>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</si>
  <si>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</si>
  <si>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</si>
  <si>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</si>
  <si>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</si>
  <si>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</si>
  <si>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</si>
  <si>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</si>
  <si>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</si>
  <si>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</si>
  <si>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</si>
  <si>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</si>
  <si>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</si>
  <si>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</si>
  <si>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</si>
  <si>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</si>
  <si>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</si>
  <si>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</si>
  <si>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</si>
  <si>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</si>
  <si>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</si>
  <si>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</si>
  <si>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</si>
  <si>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</si>
  <si>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</si>
  <si>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</si>
  <si>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</si>
  <si>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</si>
  <si>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</si>
  <si>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</si>
  <si>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</si>
  <si>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</si>
  <si>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</si>
  <si>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</si>
  <si>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</si>
  <si>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</si>
  <si>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</si>
  <si>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</si>
  <si>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</si>
  <si>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</si>
  <si>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</si>
  <si>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</si>
  <si>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</si>
  <si>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</si>
  <si>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</si>
  <si>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</si>
  <si>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</si>
  <si>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</si>
  <si>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</si>
  <si>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</si>
  <si>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</si>
  <si>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</si>
  <si>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</si>
  <si>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</si>
  <si>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</si>
  <si>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</si>
  <si>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</si>
  <si>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</si>
  <si>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</si>
  <si>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</si>
  <si>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</si>
  <si>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</si>
  <si>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</si>
  <si>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</si>
  <si>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</si>
  <si>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</si>
  <si>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</si>
  <si>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</si>
  <si>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</si>
  <si>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</si>
  <si>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</si>
  <si>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</si>
  <si>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</si>
  <si>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</si>
  <si>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</si>
  <si>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</si>
  <si>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</si>
  <si>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</si>
  <si>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</si>
  <si>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</si>
  <si>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</si>
  <si>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</si>
  <si>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</si>
  <si>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</si>
  <si>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</si>
  <si>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</si>
  <si>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</si>
  <si>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</si>
  <si>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</si>
  <si>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</si>
  <si>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</si>
  <si>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</si>
  <si>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</si>
  <si>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</si>
  <si>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</si>
  <si>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</si>
  <si>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</si>
  <si>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</si>
  <si>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</si>
  <si>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</si>
  <si>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</si>
  <si>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</si>
  <si>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</si>
  <si>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</si>
  <si>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</si>
  <si>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</si>
  <si>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</si>
  <si>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</si>
  <si>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</si>
  <si>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</si>
  <si>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</si>
  <si>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</si>
  <si>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</si>
  <si>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</si>
  <si>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</si>
  <si>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</si>
  <si>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</si>
  <si>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</si>
  <si>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</si>
  <si>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</si>
  <si>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</si>
  <si>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</si>
  <si>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</si>
  <si>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</si>
  <si>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</si>
  <si>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</si>
  <si>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</si>
  <si>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</si>
  <si>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</si>
  <si>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</si>
  <si>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</si>
  <si>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</si>
  <si>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</si>
  <si>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</si>
  <si>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</si>
  <si>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</si>
  <si>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</si>
  <si>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</si>
  <si>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</si>
  <si>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</si>
  <si>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</si>
  <si>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</si>
  <si>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</si>
  <si>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</si>
  <si>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</si>
  <si>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</si>
  <si>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</si>
  <si>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</si>
  <si>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</si>
  <si>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</si>
  <si>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</si>
  <si>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</si>
  <si>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</si>
  <si>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</si>
  <si>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</si>
  <si>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</si>
  <si>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</si>
  <si>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</si>
  <si>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</si>
  <si>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</si>
  <si>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</si>
  <si>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</si>
  <si>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</si>
  <si>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</si>
  <si>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</si>
  <si>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</si>
  <si>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</si>
  <si>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</si>
  <si>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</si>
  <si>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</si>
  <si>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</si>
  <si>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</si>
  <si>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</si>
  <si>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</si>
  <si>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</si>
  <si>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</si>
  <si>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</si>
  <si>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</si>
  <si>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</si>
  <si>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</si>
  <si>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</si>
  <si>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</si>
  <si>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</si>
  <si>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</si>
  <si>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</si>
  <si>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</si>
  <si>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</si>
  <si>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</si>
  <si>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</si>
  <si>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</si>
  <si>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</si>
  <si>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</si>
  <si>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</si>
  <si>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</si>
  <si>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</si>
  <si>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</si>
  <si>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</si>
  <si>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</si>
  <si>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</si>
  <si>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</si>
  <si>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</si>
  <si>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</si>
  <si>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</si>
  <si>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</si>
  <si>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</si>
  <si>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</si>
  <si>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</si>
  <si>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</si>
  <si>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</si>
  <si>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</si>
  <si>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</si>
  <si>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</si>
  <si>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</si>
  <si>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</si>
  <si>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</si>
  <si>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</si>
  <si>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</si>
  <si>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</si>
  <si>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</si>
  <si>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</si>
  <si>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</si>
  <si>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</si>
  <si>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</si>
  <si>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</si>
  <si>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</si>
  <si>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</si>
  <si>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</si>
  <si>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</si>
  <si>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</si>
  <si>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</si>
  <si>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</si>
  <si>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</si>
  <si>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</si>
  <si>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</si>
  <si>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</si>
  <si>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</si>
  <si>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</si>
  <si>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</si>
  <si>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</si>
  <si>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</si>
  <si>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</si>
  <si>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</si>
  <si>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</si>
  <si>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</si>
  <si>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</si>
  <si>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</si>
  <si>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</si>
  <si>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</si>
  <si>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</si>
  <si>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</si>
  <si>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</si>
  <si>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</si>
  <si>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</si>
  <si>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</si>
  <si>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</si>
  <si>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</si>
  <si>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</si>
  <si>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</si>
  <si>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</si>
  <si>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</si>
  <si>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</si>
  <si>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</si>
  <si>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</si>
  <si>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</si>
  <si>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</si>
  <si>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</si>
  <si>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</si>
  <si>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</si>
  <si>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</si>
  <si>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</si>
  <si>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</si>
  <si>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</si>
  <si>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</si>
  <si>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</si>
  <si>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</si>
  <si>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</si>
  <si>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</si>
  <si>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</si>
  <si>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</si>
  <si>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</si>
  <si>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</si>
  <si>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</si>
  <si>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</si>
  <si>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</si>
  <si>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</si>
  <si>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</si>
  <si>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</si>
  <si>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</si>
  <si>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</si>
  <si>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</si>
  <si>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</si>
  <si>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</si>
  <si>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</si>
  <si>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</si>
  <si>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</si>
  <si>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</si>
  <si>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</si>
  <si>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</si>
  <si>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</si>
  <si>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</si>
  <si>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</si>
  <si>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</si>
  <si>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</si>
  <si>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</si>
  <si>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</si>
  <si>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</si>
  <si>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</si>
  <si>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</si>
  <si>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</si>
  <si>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</si>
  <si>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</si>
  <si>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</si>
  <si>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</si>
  <si>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</si>
  <si>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</si>
  <si>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</si>
  <si>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</si>
  <si>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</si>
  <si>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</si>
  <si>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</si>
  <si>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</si>
  <si>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</si>
  <si>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</si>
  <si>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</si>
  <si>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</si>
  <si>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</si>
  <si>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</si>
  <si>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</si>
  <si>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</si>
  <si>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</si>
  <si>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</si>
  <si>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</si>
  <si>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</si>
  <si>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</si>
  <si>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</si>
  <si>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</si>
  <si>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</si>
  <si>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</si>
  <si>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</si>
  <si>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</si>
  <si>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</si>
  <si>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</si>
  <si>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</si>
  <si>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</si>
  <si>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</si>
  <si>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</si>
  <si>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</si>
  <si>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</si>
  <si>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</si>
  <si>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</si>
  <si>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</si>
  <si>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</si>
  <si>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</si>
  <si>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</si>
  <si>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</si>
  <si>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</si>
  <si>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</si>
  <si>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</si>
  <si>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</si>
  <si>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</si>
  <si>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</si>
  <si>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</si>
  <si>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</si>
  <si>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</si>
  <si>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</si>
  <si>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</si>
  <si>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</si>
  <si>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</si>
  <si>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</si>
  <si>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</si>
  <si>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</si>
  <si>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</si>
  <si>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</si>
  <si>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</si>
  <si>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</si>
  <si>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</si>
  <si>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</si>
  <si>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</si>
  <si>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</si>
  <si>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</si>
  <si>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</si>
  <si>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</si>
  <si>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</si>
  <si>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</si>
  <si>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</si>
  <si>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</si>
  <si>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</si>
  <si>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</si>
  <si>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</si>
  <si>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</si>
  <si>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</si>
  <si>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</si>
  <si>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</si>
  <si>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</si>
  <si>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</si>
  <si>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</si>
  <si>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</si>
  <si>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</si>
  <si>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</si>
  <si>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</si>
  <si>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</si>
  <si>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</si>
  <si>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</si>
  <si>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</si>
  <si>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</si>
  <si>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</si>
  <si>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</si>
  <si>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</si>
  <si>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</si>
  <si>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</si>
  <si>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</si>
  <si>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</si>
  <si>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</si>
  <si>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</si>
  <si>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</si>
  <si>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</si>
  <si>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</si>
  <si>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</si>
  <si>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</si>
  <si>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</si>
  <si>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</si>
  <si>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</si>
  <si>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</si>
  <si>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</si>
  <si>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</si>
  <si>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</si>
  <si>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</si>
  <si>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</si>
  <si>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</si>
  <si>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</si>
  <si>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</si>
  <si>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</si>
  <si>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</si>
  <si>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</si>
  <si>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</si>
  <si>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</si>
  <si>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</si>
  <si>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</si>
  <si>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</si>
  <si>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</si>
  <si>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</si>
  <si>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</si>
  <si>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</si>
  <si>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</si>
  <si>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</si>
  <si>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</si>
  <si>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</si>
  <si>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</si>
  <si>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</si>
  <si>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</si>
  <si>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</si>
  <si>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</si>
  <si>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</si>
  <si>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</si>
  <si>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</si>
  <si>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</si>
  <si>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</si>
  <si>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</si>
  <si>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</si>
  <si>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</si>
  <si>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</si>
  <si>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</si>
  <si>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</si>
  <si>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</si>
  <si>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</si>
  <si>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</si>
  <si>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</si>
  <si>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</si>
  <si>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</si>
  <si>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</si>
  <si>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</si>
  <si>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</si>
  <si>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</si>
  <si>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</si>
  <si>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</si>
  <si>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</si>
  <si>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</si>
  <si>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</si>
  <si>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</si>
  <si>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</si>
  <si>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</si>
  <si>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</si>
  <si>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</si>
  <si>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</si>
  <si>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</si>
  <si>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</si>
  <si>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</si>
  <si>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</si>
  <si>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</si>
  <si>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</si>
  <si>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</si>
  <si>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</si>
  <si>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</si>
  <si>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</si>
  <si>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</si>
  <si>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</si>
  <si>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</si>
  <si>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</si>
  <si>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</si>
  <si>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</si>
  <si>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</si>
  <si>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</si>
  <si>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</si>
  <si>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</si>
  <si>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</si>
  <si>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</si>
  <si>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</si>
  <si>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</si>
  <si>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</si>
  <si>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</si>
  <si>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</si>
  <si>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</si>
  <si>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</si>
  <si>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</si>
  <si>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</si>
  <si>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</si>
  <si>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</si>
  <si>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</si>
  <si>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</si>
  <si>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</si>
  <si>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</si>
  <si>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</si>
  <si>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</si>
  <si>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</si>
  <si>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</si>
  <si>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</si>
  <si>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</si>
  <si>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</si>
  <si>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</si>
  <si>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</si>
  <si>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</si>
  <si>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</si>
  <si>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</si>
  <si>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</si>
  <si>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</si>
  <si>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</si>
  <si>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</si>
  <si>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</si>
  <si>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</si>
  <si>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</si>
  <si>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</si>
  <si>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</si>
  <si>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</si>
  <si>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</si>
  <si>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</si>
  <si>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</si>
  <si>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</si>
  <si>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</si>
  <si>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</si>
  <si>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</si>
  <si>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</si>
  <si>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</si>
  <si>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</si>
  <si>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</si>
  <si>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</si>
  <si>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</si>
  <si>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</si>
  <si>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</si>
  <si>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</si>
  <si>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</si>
  <si>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</si>
  <si>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</si>
  <si>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</si>
  <si>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</si>
  <si>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</si>
  <si>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</si>
  <si>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</si>
  <si>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</si>
  <si>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</si>
  <si>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</si>
  <si>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</si>
  <si>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</si>
  <si>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</si>
  <si>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</si>
  <si>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</si>
  <si>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</si>
  <si>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</si>
  <si>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</si>
  <si>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</si>
  <si>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</si>
  <si>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</si>
  <si>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</si>
  <si>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</si>
  <si>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</si>
  <si>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</si>
  <si>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</si>
  <si>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</si>
  <si>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</si>
  <si>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</si>
  <si>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</si>
  <si>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</si>
  <si>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</si>
  <si>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</si>
  <si>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</si>
  <si>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</si>
  <si>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</si>
  <si>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</si>
  <si>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</si>
  <si>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</si>
  <si>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</si>
  <si>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</si>
  <si>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</si>
  <si>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</si>
  <si>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</si>
  <si>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</si>
  <si>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</si>
  <si>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</si>
  <si>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</si>
  <si>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</si>
  <si>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</si>
  <si>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</si>
  <si>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</si>
  <si>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</si>
  <si>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</si>
  <si>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</si>
  <si>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</si>
  <si>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</si>
  <si>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</si>
  <si>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</si>
  <si>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</si>
  <si>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</si>
  <si>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</si>
  <si>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</si>
  <si>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</si>
  <si>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</si>
  <si>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</si>
  <si>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</si>
  <si>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</si>
  <si>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</si>
  <si>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</si>
  <si>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</si>
  <si>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</si>
  <si>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</si>
  <si>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</si>
  <si>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</si>
  <si>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</si>
  <si>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</si>
  <si>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</si>
  <si>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</si>
  <si>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</si>
  <si>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</si>
  <si>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</si>
  <si>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</si>
  <si>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</si>
  <si>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</si>
  <si>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</si>
  <si>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</si>
  <si>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</si>
  <si>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</si>
  <si>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</si>
  <si>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</si>
  <si>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</si>
  <si>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</si>
  <si>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</si>
  <si>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</si>
  <si>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</si>
  <si>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</si>
  <si>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</si>
  <si>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</si>
  <si>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</si>
  <si>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</si>
  <si>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</si>
  <si>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</si>
  <si>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</si>
  <si>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</si>
  <si>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</si>
  <si>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</si>
  <si>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</si>
  <si>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</si>
  <si>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</si>
  <si>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</si>
  <si>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</si>
  <si>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</si>
  <si>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</si>
  <si>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</si>
  <si>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</si>
  <si>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</si>
  <si>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</si>
  <si>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</si>
  <si>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</si>
  <si>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</si>
  <si>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</si>
  <si>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</si>
  <si>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</si>
  <si>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</si>
  <si>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</si>
  <si>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</si>
  <si>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</si>
  <si>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</si>
  <si>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</si>
  <si>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</si>
  <si>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</si>
  <si>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</si>
  <si>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</si>
  <si>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</si>
  <si>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</si>
  <si>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</si>
  <si>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</si>
  <si>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</si>
  <si>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</si>
  <si>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</si>
  <si>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</si>
  <si>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</si>
  <si>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</si>
  <si>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</si>
  <si>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</si>
  <si>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</si>
  <si>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</si>
  <si>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</si>
  <si>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</si>
  <si>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</si>
  <si>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</si>
  <si>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</si>
  <si>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</si>
  <si>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</si>
  <si>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</si>
  <si>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</si>
  <si>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</si>
  <si>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</si>
  <si>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</si>
  <si>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</si>
  <si>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</si>
  <si>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</si>
  <si>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</si>
  <si>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</si>
  <si>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</si>
  <si>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</si>
  <si>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</si>
  <si>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</si>
  <si>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</si>
  <si>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</si>
  <si>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</si>
  <si>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</si>
  <si>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</si>
  <si>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</si>
  <si>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</si>
  <si>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</si>
  <si>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</si>
  <si>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</si>
  <si>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</si>
  <si>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</si>
  <si>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</si>
  <si>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</si>
  <si>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</si>
  <si>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</si>
  <si>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</si>
  <si>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</si>
  <si>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</si>
  <si>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</si>
  <si>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</si>
  <si>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</si>
  <si>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</si>
  <si>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</si>
  <si>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</si>
  <si>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</si>
  <si>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</si>
  <si>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</si>
  <si>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</si>
  <si>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</si>
  <si>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</si>
  <si>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</si>
  <si>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</si>
  <si>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</si>
  <si>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</si>
  <si>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</si>
  <si>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</si>
  <si>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</si>
  <si>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</si>
  <si>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</si>
  <si>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</si>
  <si>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</si>
  <si>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</si>
  <si>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</si>
  <si>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</si>
  <si>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</si>
  <si>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</si>
  <si>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</si>
  <si>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</si>
  <si>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</si>
  <si>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</si>
  <si>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</si>
  <si>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</si>
  <si>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</si>
  <si>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</si>
  <si>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</si>
  <si>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</si>
  <si>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</si>
  <si>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</si>
  <si>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</si>
  <si>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</si>
  <si>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</si>
  <si>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</si>
  <si>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</si>
  <si>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</si>
  <si>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</si>
  <si>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</si>
  <si>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</si>
  <si>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</si>
  <si>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</si>
  <si>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</si>
  <si>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</si>
  <si>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</si>
  <si>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</si>
  <si>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</si>
  <si>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</si>
  <si>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</si>
  <si>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</si>
  <si>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</si>
  <si>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</si>
  <si>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</si>
  <si>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</si>
  <si>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</si>
  <si>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</si>
  <si>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</si>
  <si>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</si>
  <si>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</si>
  <si>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</si>
  <si>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</si>
  <si>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</si>
  <si>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</si>
  <si>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</si>
  <si>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</si>
  <si>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</si>
  <si>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</si>
  <si>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</si>
  <si>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</si>
  <si>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</si>
  <si>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</si>
  <si>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</si>
  <si>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</si>
  <si>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</si>
  <si>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</si>
  <si>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</si>
  <si>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</si>
  <si>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</si>
  <si>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</si>
  <si>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</si>
  <si>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</si>
  <si>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</si>
  <si>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</si>
  <si>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</si>
  <si>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</si>
  <si>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</si>
  <si>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</si>
  <si>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</si>
  <si>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</si>
  <si>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</si>
  <si>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</si>
  <si>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</si>
  <si>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</si>
  <si>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</si>
  <si>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</si>
  <si>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</si>
  <si>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</si>
  <si>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</si>
  <si>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</si>
  <si>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</si>
  <si>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</si>
  <si>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</si>
  <si>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</si>
  <si>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</si>
  <si>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</si>
  <si>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</si>
  <si>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</si>
  <si>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</si>
  <si>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</si>
  <si>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</si>
  <si>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</si>
  <si>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</si>
  <si>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</si>
  <si>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</si>
  <si>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</si>
  <si>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</si>
  <si>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</si>
  <si>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</si>
  <si>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</si>
  <si>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</si>
  <si>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</si>
  <si>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</si>
  <si>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</si>
  <si>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</si>
  <si>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</si>
  <si>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</si>
  <si>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</si>
  <si>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</si>
  <si>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</si>
  <si>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</si>
  <si>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</si>
  <si>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</si>
  <si>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</si>
  <si>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</si>
  <si>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</si>
  <si>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</si>
  <si>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</si>
  <si>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</si>
  <si>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</si>
  <si>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</si>
  <si>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</si>
  <si>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</si>
  <si>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</si>
  <si>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</si>
  <si>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</si>
  <si>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</si>
  <si>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</si>
  <si>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</si>
  <si>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</si>
  <si>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</si>
  <si>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</si>
  <si>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</si>
  <si>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</si>
  <si>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</si>
  <si>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</si>
  <si>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</si>
  <si>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</si>
  <si>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</si>
  <si>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</si>
  <si>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</si>
  <si>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</si>
  <si>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</si>
  <si>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</si>
  <si>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</si>
  <si>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</si>
  <si>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</si>
  <si>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</si>
  <si>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</si>
  <si>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</si>
  <si>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</si>
  <si>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</si>
  <si>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</si>
  <si>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</si>
  <si>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</si>
  <si>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</si>
  <si>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</si>
  <si>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</si>
  <si>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</si>
  <si>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</si>
  <si>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</si>
  <si>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</si>
  <si>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</si>
  <si>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</si>
  <si>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</si>
  <si>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</si>
  <si>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</si>
  <si>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</si>
  <si>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</si>
  <si>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</si>
  <si>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</si>
  <si>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</si>
  <si>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</si>
  <si>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</si>
  <si>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</si>
  <si>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</si>
  <si>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</si>
  <si>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</si>
  <si>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</si>
  <si>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</si>
  <si>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</si>
  <si>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</si>
  <si>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</si>
  <si>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</si>
  <si>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</si>
  <si>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</si>
  <si>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</si>
  <si>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</si>
  <si>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</si>
  <si>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</si>
  <si>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</si>
  <si>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</si>
  <si>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</si>
  <si>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</si>
  <si>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</si>
  <si>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</si>
  <si>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</si>
  <si>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</si>
  <si>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</si>
  <si>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</si>
  <si>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</si>
  <si>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</si>
  <si>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</si>
  <si>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</si>
  <si>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</si>
  <si>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</si>
  <si>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</si>
  <si>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</si>
  <si>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</si>
  <si>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</si>
  <si>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</si>
  <si>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</si>
  <si>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</si>
  <si>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</si>
  <si>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</si>
  <si>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</si>
  <si>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</si>
  <si>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</si>
  <si>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</si>
  <si>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</si>
  <si>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</si>
  <si>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</si>
  <si>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</si>
  <si>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</si>
  <si>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</si>
  <si>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</si>
  <si>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</si>
  <si>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</si>
  <si>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</si>
  <si>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</si>
  <si>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</si>
  <si>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</si>
  <si>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</si>
  <si>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</si>
  <si>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</si>
  <si>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</si>
  <si>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</si>
  <si>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</si>
  <si>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</si>
  <si>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</si>
  <si>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</si>
  <si>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</si>
  <si>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</si>
  <si>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</si>
  <si>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</si>
  <si>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</si>
  <si>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</si>
  <si>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</si>
  <si>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</si>
  <si>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</si>
  <si>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</si>
  <si>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</si>
  <si>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</si>
  <si>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</si>
  <si>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</si>
  <si>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</si>
  <si>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</si>
  <si>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</si>
  <si>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</si>
  <si>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</si>
  <si>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</si>
  <si>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</si>
  <si>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</si>
  <si>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</si>
  <si>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</si>
  <si>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</si>
  <si>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</si>
  <si>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</si>
  <si>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</si>
  <si>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</si>
  <si>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</si>
  <si>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</si>
  <si>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</si>
  <si>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</si>
  <si>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</si>
  <si>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</si>
  <si>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</si>
  <si>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</si>
  <si>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</si>
  <si>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</si>
  <si>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</si>
  <si>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</si>
  <si>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</si>
  <si>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</si>
  <si>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</si>
  <si>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</si>
  <si>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</si>
  <si>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</si>
  <si>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</si>
  <si>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</si>
  <si>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</si>
  <si>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</si>
  <si>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</si>
  <si>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</si>
  <si>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</si>
  <si>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</si>
  <si>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</si>
  <si>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</si>
  <si>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</si>
  <si>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</si>
  <si>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</si>
  <si>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</si>
  <si>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</si>
  <si>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</si>
  <si>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</si>
  <si>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</si>
  <si>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</si>
  <si>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</si>
  <si>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</si>
  <si>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</si>
  <si>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</si>
  <si>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</si>
  <si>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</si>
  <si>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</si>
  <si>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</si>
  <si>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</si>
  <si>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</si>
  <si>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</si>
  <si>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</si>
  <si>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</si>
  <si>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</si>
  <si>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</si>
  <si>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</si>
  <si>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</si>
  <si>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</si>
  <si>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</si>
  <si>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</si>
  <si>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</si>
  <si>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</si>
  <si>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</si>
  <si>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</si>
  <si>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</si>
  <si>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</si>
  <si>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</si>
  <si>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</si>
  <si>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</si>
  <si>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</si>
  <si>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</si>
  <si>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</si>
  <si>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</si>
  <si>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</si>
  <si>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</si>
  <si>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</si>
  <si>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</si>
  <si>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</si>
  <si>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</si>
  <si>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</si>
  <si>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</si>
  <si>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</si>
  <si>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</si>
  <si>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</si>
  <si>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</si>
  <si>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</si>
  <si>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</si>
  <si>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</si>
  <si>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</si>
  <si>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</si>
  <si>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</si>
  <si>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</si>
  <si>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</si>
  <si>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</si>
  <si>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</si>
  <si>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</si>
  <si>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</si>
  <si>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</si>
  <si>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</si>
  <si>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</si>
  <si>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</si>
  <si>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</si>
  <si>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</si>
  <si>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</si>
  <si>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</si>
  <si>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</si>
  <si>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</si>
  <si>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</si>
  <si>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</si>
  <si>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</si>
  <si>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</si>
  <si>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</si>
  <si>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</si>
  <si>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</si>
  <si>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</si>
  <si>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</si>
  <si>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</si>
  <si>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</si>
  <si>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</si>
  <si>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</si>
  <si>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</si>
  <si>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</si>
  <si>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</si>
  <si>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</si>
  <si>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</si>
  <si>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</si>
  <si>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</si>
  <si>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</si>
  <si>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</si>
  <si>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</si>
  <si>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</si>
  <si>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</si>
  <si>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</si>
  <si>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</si>
  <si>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</si>
  <si>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</si>
  <si>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</si>
  <si>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</si>
  <si>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</si>
  <si>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</si>
  <si>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</si>
  <si>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</si>
  <si>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</si>
  <si>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</si>
  <si>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</si>
  <si>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</si>
  <si>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</si>
  <si>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</si>
  <si>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</si>
  <si>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</si>
  <si>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</si>
  <si>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</si>
  <si>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</si>
  <si>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</si>
  <si>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</si>
  <si>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</si>
  <si>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</si>
  <si>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</si>
  <si>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</si>
  <si>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</si>
  <si>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</si>
  <si>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</si>
  <si>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</si>
  <si>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</si>
  <si>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</si>
  <si>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</si>
  <si>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</si>
  <si>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</si>
  <si>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</si>
  <si>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</si>
  <si>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</si>
  <si>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</si>
  <si>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</si>
  <si>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</si>
  <si>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</si>
  <si>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</si>
  <si>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</si>
  <si>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</si>
  <si>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</si>
  <si>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</si>
  <si>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</si>
  <si>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</si>
  <si>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</si>
  <si>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</si>
  <si>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</si>
  <si>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</si>
  <si>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</si>
  <si>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</si>
  <si>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</si>
  <si>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</si>
  <si>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</si>
  <si>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</si>
  <si>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</si>
  <si>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</si>
  <si>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</si>
  <si>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</si>
  <si>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</si>
  <si>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</si>
  <si>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</si>
  <si>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</si>
  <si>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</si>
  <si>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</si>
  <si>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</si>
  <si>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</si>
  <si>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</si>
  <si>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</si>
  <si>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</si>
  <si>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</si>
  <si>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</si>
  <si>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</si>
  <si>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</si>
  <si>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</si>
  <si>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</si>
  <si>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</si>
  <si>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</si>
  <si>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</si>
  <si>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</si>
  <si>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</si>
  <si>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</si>
  <si>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</si>
  <si>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</si>
  <si>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</si>
  <si>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</si>
  <si>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</si>
  <si>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</si>
  <si>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</si>
  <si>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</si>
  <si>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</si>
  <si>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</si>
  <si>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</si>
  <si>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</si>
  <si>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</si>
  <si>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</si>
  <si>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</si>
  <si>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</si>
  <si>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</si>
  <si>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</si>
  <si>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</si>
  <si>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</si>
  <si>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</si>
  <si>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</si>
  <si>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</si>
  <si>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</si>
  <si>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</si>
  <si>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</si>
  <si>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</si>
  <si>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</si>
  <si>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</si>
  <si>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</si>
  <si>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</si>
  <si>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</si>
  <si>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</si>
  <si>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</si>
  <si>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</si>
  <si>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</si>
  <si>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</si>
  <si>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</si>
  <si>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</si>
  <si>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</si>
  <si>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</si>
  <si>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</si>
  <si>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</si>
  <si>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</si>
  <si>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</si>
  <si>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</si>
  <si>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</si>
  <si>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</si>
  <si>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</si>
  <si>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</si>
  <si>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</si>
  <si>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</si>
  <si>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</si>
  <si>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</si>
  <si>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</si>
  <si>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</si>
  <si>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</si>
  <si>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</si>
  <si>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</si>
  <si>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</si>
  <si>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</si>
  <si>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</si>
  <si>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</si>
  <si>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</si>
  <si>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</si>
  <si>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</si>
  <si>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</si>
  <si>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</si>
  <si>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</si>
  <si>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</si>
  <si>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</si>
  <si>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</si>
  <si>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</si>
  <si>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</si>
  <si>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</si>
  <si>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</si>
  <si>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</si>
  <si>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</si>
  <si>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</si>
  <si>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</si>
  <si>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</si>
  <si>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</si>
  <si>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</si>
  <si>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</si>
  <si>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</si>
  <si>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</si>
  <si>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</si>
  <si>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</si>
  <si>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</si>
  <si>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</si>
  <si>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</si>
  <si>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</si>
  <si>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</si>
  <si>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</si>
  <si>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</si>
  <si>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</si>
  <si>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</si>
  <si>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</si>
  <si>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</si>
  <si>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</si>
  <si>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</si>
  <si>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</si>
  <si>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</si>
  <si>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</si>
  <si>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</si>
  <si>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</si>
  <si>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</si>
  <si>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</si>
  <si>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</si>
  <si>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</si>
  <si>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</si>
  <si>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</si>
  <si>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</si>
  <si>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</si>
  <si>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</si>
  <si>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</si>
  <si>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</si>
  <si>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</si>
  <si>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</si>
  <si>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</si>
  <si>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</si>
  <si>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</si>
  <si>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</si>
  <si>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</si>
  <si>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</si>
  <si>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</si>
  <si>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</si>
  <si>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</si>
  <si>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</si>
  <si>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</si>
  <si>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</si>
  <si>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</si>
  <si>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</si>
  <si>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</si>
  <si>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</si>
  <si>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</si>
  <si>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</si>
  <si>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</si>
  <si>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</si>
  <si>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</si>
  <si>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</si>
  <si>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</si>
  <si>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</si>
  <si>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</si>
  <si>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</si>
  <si>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</si>
  <si>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</si>
  <si>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</si>
  <si>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</si>
  <si>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</si>
  <si>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</si>
  <si>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</si>
  <si>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</si>
  <si>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</si>
  <si>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</si>
  <si>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</si>
  <si>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</si>
  <si>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</si>
  <si>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</si>
  <si>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</si>
  <si>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</si>
  <si>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</si>
  <si>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</si>
  <si>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</si>
  <si>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</si>
  <si>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</si>
  <si>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</si>
  <si>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</si>
  <si>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</si>
  <si>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</si>
  <si>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</si>
  <si>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</si>
  <si>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</si>
  <si>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</si>
  <si>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</si>
  <si>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</si>
  <si>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</si>
  <si>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</si>
  <si>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</si>
  <si>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</si>
  <si>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</si>
  <si>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</si>
  <si>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</si>
  <si>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</si>
  <si>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</si>
  <si>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</si>
  <si>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</si>
  <si>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</si>
  <si>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</si>
  <si>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</si>
  <si>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</si>
  <si>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</si>
  <si>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</si>
  <si>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</si>
  <si>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</si>
  <si>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</si>
  <si>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</si>
  <si>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</si>
  <si>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</si>
  <si>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</si>
  <si>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</si>
  <si>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</si>
  <si>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</si>
  <si>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</si>
  <si>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</si>
  <si>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</si>
  <si>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</si>
  <si>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</si>
  <si>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</si>
  <si>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</si>
  <si>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</si>
  <si>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</si>
  <si>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</si>
  <si>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</si>
  <si>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</si>
  <si>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</si>
  <si>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</si>
  <si>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</si>
  <si>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</si>
  <si>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</si>
  <si>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</si>
  <si>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</si>
  <si>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</si>
  <si>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</si>
  <si>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</si>
  <si>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</si>
  <si>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</si>
  <si>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</si>
  <si>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</si>
  <si>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</si>
  <si>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</si>
  <si>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</si>
  <si>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</si>
  <si>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</si>
  <si>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</si>
  <si>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</si>
  <si>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</si>
  <si>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</si>
  <si>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</si>
  <si>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</si>
  <si>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</si>
  <si>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</si>
  <si>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</si>
  <si>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</si>
  <si>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</si>
  <si>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</si>
  <si>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</si>
  <si>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</si>
  <si>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</si>
  <si>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</si>
  <si>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</si>
  <si>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</si>
  <si>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</si>
  <si>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</si>
  <si>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</si>
  <si>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</si>
  <si>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</si>
  <si>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</si>
  <si>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</si>
  <si>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</si>
  <si>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</si>
  <si>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</si>
  <si>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</si>
  <si>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</si>
  <si>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</si>
  <si>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</si>
  <si>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</si>
  <si>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</si>
  <si>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</si>
  <si>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</si>
  <si>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</si>
  <si>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</si>
  <si>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</si>
  <si>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</si>
  <si>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</si>
  <si>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</si>
  <si>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</si>
  <si>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</si>
  <si>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</si>
  <si>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</si>
  <si>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</si>
  <si>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</si>
  <si>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</si>
  <si>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</si>
  <si>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</si>
  <si>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</si>
  <si>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</si>
  <si>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</si>
  <si>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</si>
  <si>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</si>
  <si>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</si>
  <si>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</si>
  <si>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</si>
  <si>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</si>
  <si>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</si>
  <si>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</si>
  <si>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</si>
  <si>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</si>
  <si>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</si>
  <si>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</si>
  <si>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</si>
  <si>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</si>
  <si>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</si>
  <si>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</si>
  <si>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</si>
  <si>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</si>
  <si>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</si>
  <si>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</si>
  <si>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</si>
  <si>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</si>
  <si>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</si>
  <si>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</si>
  <si>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</si>
  <si>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</si>
  <si>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</si>
  <si>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</si>
  <si>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</si>
  <si>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</si>
  <si>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</si>
  <si>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</si>
  <si>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</si>
  <si>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</si>
  <si>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</si>
  <si>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</si>
  <si>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</si>
  <si>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</si>
  <si>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</si>
  <si>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</si>
  <si>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</si>
  <si>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</si>
  <si>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</si>
  <si>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</si>
  <si>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</si>
  <si>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</si>
  <si>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</si>
  <si>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</si>
  <si>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</si>
  <si>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</si>
  <si>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</si>
  <si>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</si>
  <si>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</si>
  <si>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</si>
  <si>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</si>
  <si>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</si>
  <si>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</si>
  <si>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</si>
  <si>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</si>
  <si>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</si>
  <si>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</si>
  <si>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</si>
  <si>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</si>
  <si>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</si>
  <si>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</si>
  <si>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</si>
  <si>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</si>
  <si>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</si>
  <si>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</si>
  <si>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</si>
  <si>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</si>
  <si>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</si>
  <si>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</si>
  <si>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</si>
  <si>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</si>
  <si>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</si>
  <si>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</si>
  <si>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</si>
  <si>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</si>
  <si>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</si>
  <si>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</si>
  <si>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</si>
  <si>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</si>
  <si>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</si>
  <si>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</si>
  <si>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</si>
  <si>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</si>
  <si>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</si>
  <si>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</si>
  <si>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</si>
  <si>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</si>
  <si>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</si>
  <si>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</si>
  <si>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</si>
  <si>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</si>
  <si>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</si>
  <si>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</si>
  <si>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</si>
  <si>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</si>
  <si>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</si>
  <si>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</si>
  <si>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</si>
  <si>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</si>
  <si>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</si>
  <si>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</si>
  <si>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</si>
  <si>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</si>
  <si>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</si>
  <si>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</si>
  <si>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</si>
  <si>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</si>
  <si>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</si>
  <si>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</si>
  <si>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</si>
  <si>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</si>
  <si>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</si>
  <si>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</si>
  <si>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</si>
  <si>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</si>
  <si>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</si>
  <si>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</si>
  <si>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</si>
  <si>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</si>
  <si>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</si>
  <si>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</si>
  <si>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</si>
  <si>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</si>
  <si>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</si>
  <si>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</si>
  <si>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</si>
  <si>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</si>
  <si>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</si>
  <si>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</si>
  <si>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</si>
  <si>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</si>
  <si>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</si>
  <si>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</si>
  <si>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</si>
  <si>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</si>
  <si>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</si>
  <si>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</si>
  <si>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</si>
  <si>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</si>
  <si>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</si>
  <si>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</si>
  <si>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</si>
  <si>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</si>
  <si>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</si>
  <si>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</si>
  <si>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</si>
  <si>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</si>
  <si>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</si>
  <si>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</si>
  <si>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</si>
  <si>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</si>
  <si>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</si>
  <si>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</si>
  <si>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</si>
  <si>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</si>
  <si>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</si>
  <si>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</si>
  <si>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</si>
  <si>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</si>
  <si>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</si>
  <si>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</si>
  <si>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</si>
  <si>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</si>
  <si>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</si>
  <si>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</si>
  <si>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</si>
  <si>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</si>
  <si>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</si>
  <si>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</si>
  <si>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</si>
  <si>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</si>
  <si>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</si>
  <si>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</si>
  <si>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</si>
  <si>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</si>
  <si>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</si>
  <si>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</si>
  <si>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</si>
  <si>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</si>
  <si>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</si>
  <si>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</si>
  <si>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</si>
  <si>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</si>
  <si>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</si>
  <si>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</si>
  <si>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</si>
  <si>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</si>
  <si>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</si>
  <si>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</si>
  <si>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</si>
  <si>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</si>
  <si>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</si>
  <si>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</si>
  <si>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</si>
  <si>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</si>
  <si>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</si>
  <si>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</si>
  <si>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</si>
  <si>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</si>
  <si>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</si>
  <si>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</si>
  <si>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</si>
  <si>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</si>
  <si>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</si>
  <si>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</si>
  <si>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</si>
  <si>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</si>
  <si>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</si>
  <si>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</si>
  <si>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</si>
  <si>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</si>
  <si>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</si>
  <si>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</si>
  <si>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</si>
  <si>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</si>
  <si>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</si>
  <si>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</si>
  <si>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</si>
  <si>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</si>
  <si>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</si>
  <si>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</si>
  <si>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</si>
  <si>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</si>
  <si>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</si>
  <si>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</si>
  <si>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</si>
  <si>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</si>
  <si>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</si>
  <si>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</si>
  <si>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</si>
  <si>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</si>
  <si>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</si>
  <si>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</si>
  <si>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</si>
  <si>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</si>
  <si>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</si>
  <si>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</si>
  <si>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</si>
  <si>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</si>
  <si>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</si>
  <si>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</si>
  <si>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</si>
  <si>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</si>
  <si>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</si>
  <si>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</si>
  <si>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</si>
  <si>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</si>
  <si>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</si>
  <si>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</si>
  <si>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</si>
  <si>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</si>
  <si>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</si>
  <si>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</si>
  <si>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</si>
  <si>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</si>
  <si>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</si>
  <si>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</si>
  <si>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</si>
  <si>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</si>
  <si>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</si>
  <si>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</si>
  <si>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</si>
  <si>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</si>
  <si>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</si>
  <si>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</si>
  <si>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</si>
  <si>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</si>
  <si>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</si>
  <si>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</si>
  <si>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</si>
  <si>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</si>
  <si>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</si>
  <si>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</si>
  <si>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</si>
  <si>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</si>
  <si>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</si>
  <si>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</si>
  <si>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</si>
  <si>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</si>
  <si>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</si>
  <si>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</si>
  <si>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</si>
  <si>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</si>
  <si>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</si>
  <si>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</si>
  <si>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</si>
  <si>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</si>
  <si>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</si>
  <si>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</si>
  <si>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</si>
  <si>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</si>
  <si>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</si>
  <si>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</si>
  <si>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</si>
  <si>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</si>
  <si>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</si>
  <si>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</si>
  <si>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</si>
  <si>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</si>
  <si>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</si>
  <si>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</si>
  <si>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</si>
  <si>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</si>
  <si>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</si>
  <si>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</si>
  <si>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</si>
  <si>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</si>
  <si>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</si>
  <si>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</si>
  <si>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</si>
  <si>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</si>
  <si>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</si>
  <si>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</si>
  <si>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</si>
  <si>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</si>
  <si>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</si>
  <si>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</si>
  <si>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</si>
  <si>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</si>
  <si>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</si>
  <si>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</si>
  <si>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</si>
  <si>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</si>
  <si>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</si>
  <si>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</si>
  <si>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</si>
  <si>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</si>
  <si>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</si>
  <si>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</si>
  <si>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</si>
  <si>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</si>
  <si>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</si>
  <si>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</si>
  <si>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</si>
  <si>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</si>
  <si>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</si>
  <si>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</si>
  <si>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</si>
  <si>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</si>
  <si>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</si>
  <si>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</si>
  <si>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</si>
  <si>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</si>
  <si>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</si>
  <si>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</si>
  <si>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</si>
  <si>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</si>
  <si>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</si>
  <si>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</si>
  <si>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</si>
  <si>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</si>
  <si>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</si>
  <si>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</si>
  <si>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</si>
  <si>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</si>
  <si>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</si>
  <si>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</si>
  <si>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</si>
  <si>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</si>
  <si>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</si>
  <si>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</si>
  <si>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</si>
  <si>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</si>
  <si>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</si>
  <si>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</si>
  <si>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</si>
  <si>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</si>
  <si>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</si>
  <si>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</si>
  <si>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</si>
  <si>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</si>
  <si>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</si>
  <si>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</si>
  <si>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</si>
  <si>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</si>
  <si>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</si>
  <si>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</si>
  <si>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</si>
  <si>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</si>
  <si>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</si>
  <si>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</si>
  <si>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</si>
  <si>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</si>
  <si>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</si>
  <si>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</si>
  <si>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</si>
  <si>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</si>
  <si>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</si>
  <si>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</si>
  <si>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</si>
  <si>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</si>
  <si>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</si>
  <si>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</si>
  <si>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</si>
  <si>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</si>
  <si>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</si>
  <si>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</si>
  <si>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</si>
  <si>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</si>
  <si>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</si>
  <si>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</si>
  <si>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</si>
  <si>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</si>
  <si>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</si>
  <si>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</si>
  <si>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</si>
  <si>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</si>
  <si>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</si>
  <si>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</si>
  <si>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</si>
  <si>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</si>
  <si>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</si>
  <si>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</si>
  <si>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</si>
  <si>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</si>
  <si>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</si>
  <si>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</si>
  <si>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</si>
  <si>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</si>
  <si>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</si>
  <si>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</si>
  <si>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</si>
  <si>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</si>
  <si>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</si>
  <si>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</si>
  <si>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</si>
  <si>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</si>
  <si>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</si>
  <si>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</si>
  <si>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</si>
  <si>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</si>
  <si>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</si>
  <si>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</si>
  <si>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</si>
  <si>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</si>
  <si>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</si>
  <si>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</si>
  <si>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</si>
  <si>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</si>
  <si>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</si>
  <si>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</si>
  <si>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</si>
  <si>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</si>
  <si>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</si>
  <si>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</si>
  <si>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</si>
  <si>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</si>
  <si>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</si>
  <si>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</si>
  <si>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</si>
  <si>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</si>
  <si>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</si>
  <si>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</si>
  <si>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</si>
  <si>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</si>
  <si>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</si>
  <si>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</si>
  <si>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</si>
  <si>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</si>
  <si>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</si>
  <si>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</si>
  <si>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</si>
  <si>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</si>
  <si>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</si>
  <si>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</si>
  <si>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</si>
  <si>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</si>
  <si>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</si>
  <si>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</si>
  <si>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</si>
  <si>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</si>
  <si>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</si>
  <si>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</si>
  <si>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</si>
  <si>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</si>
  <si>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</si>
  <si>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</si>
  <si>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</si>
  <si>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</si>
  <si>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</si>
  <si>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</si>
  <si>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</si>
  <si>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</si>
  <si>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</si>
  <si>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</si>
  <si>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</si>
  <si>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</si>
  <si>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</si>
  <si>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</si>
  <si>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</si>
  <si>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</si>
  <si>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</si>
  <si>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</si>
  <si>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</si>
  <si>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</si>
  <si>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</si>
  <si>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</si>
  <si>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</si>
  <si>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</si>
  <si>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</si>
  <si>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</si>
  <si>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</si>
  <si>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</si>
  <si>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</si>
  <si>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</si>
  <si>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</si>
  <si>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</si>
  <si>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</si>
  <si>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</si>
  <si>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</si>
  <si>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</si>
  <si>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</si>
  <si>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</si>
  <si>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</si>
  <si>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</si>
  <si>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</si>
  <si>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</si>
  <si>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</si>
  <si>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</si>
  <si>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</si>
  <si>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</si>
  <si>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</si>
  <si>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</si>
  <si>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</si>
  <si>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</si>
  <si>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</si>
  <si>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</si>
  <si>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</si>
  <si>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</si>
  <si>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</si>
  <si>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</si>
  <si>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</si>
  <si>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1400-1450</t>
  </si>
  <si>
    <t>1030-1070</t>
  </si>
  <si>
    <t>1080-1120</t>
  </si>
  <si>
    <t>Part Profit of Rs.40/-</t>
  </si>
  <si>
    <t>440-450</t>
  </si>
  <si>
    <t xml:space="preserve">CUMMINSIND </t>
  </si>
  <si>
    <t>Net Gain / Loss  %</t>
  </si>
  <si>
    <t>All charges</t>
  </si>
  <si>
    <t>80-84</t>
  </si>
  <si>
    <t>17000-17060</t>
  </si>
  <si>
    <t>18500-19000</t>
  </si>
  <si>
    <t>244-249</t>
  </si>
  <si>
    <t>*</t>
  </si>
  <si>
    <t>Loss of Rs.4.25/-</t>
  </si>
  <si>
    <t>575-580</t>
  </si>
  <si>
    <t>Buy&lt;&gt;</t>
  </si>
  <si>
    <t>Part Profit of Rs.48/-</t>
  </si>
  <si>
    <t>670-675</t>
  </si>
  <si>
    <t>AMBUJACEM AUG FUT</t>
  </si>
  <si>
    <t xml:space="preserve"> ITC 210 CE AUG</t>
  </si>
  <si>
    <t>Loss of Rs.1.25/-</t>
  </si>
  <si>
    <t>-4.25</t>
  </si>
  <si>
    <t>730-735</t>
  </si>
  <si>
    <t>Profit of Rs.12/-</t>
  </si>
  <si>
    <t xml:space="preserve">TCS </t>
  </si>
  <si>
    <t>1050-1060</t>
  </si>
  <si>
    <t>580-600</t>
  </si>
  <si>
    <t xml:space="preserve">Retail Research Technical Calls &amp; Fundamental Performance Report for the month of Aug-2020 </t>
  </si>
  <si>
    <t>4600-4650</t>
  </si>
  <si>
    <t>Profit of Rs.16.5/-</t>
  </si>
  <si>
    <t>Profit of Rs.16/-</t>
  </si>
  <si>
    <t>Profit of Rs.33/-</t>
  </si>
  <si>
    <t>Profit of Rs.52/-</t>
  </si>
  <si>
    <t>520-530</t>
  </si>
  <si>
    <t>2197-2203</t>
  </si>
  <si>
    <t>MARUTI 6000 PE AUG</t>
  </si>
  <si>
    <t>68-72</t>
  </si>
  <si>
    <t>5-6.0</t>
  </si>
  <si>
    <t>150-170</t>
  </si>
  <si>
    <t>Profit of Rs.5/-</t>
  </si>
  <si>
    <t>Profit of Rs.17/-</t>
  </si>
  <si>
    <t>385-380</t>
  </si>
  <si>
    <t>Profit of Rs.9.5/-</t>
  </si>
  <si>
    <t>Loss of Rs.11/-</t>
  </si>
  <si>
    <t>272.5-273.5</t>
  </si>
  <si>
    <t>Profit of Rs.24/-</t>
  </si>
  <si>
    <t>AMFL</t>
  </si>
  <si>
    <t>TOWER RESEARCH CAPITAL MARKETS INDIA PRIVATE LIMITED</t>
  </si>
  <si>
    <t>GSS Infotech Limited</t>
  </si>
  <si>
    <t>SPENCER-RE</t>
  </si>
  <si>
    <t>Spencer's Retail RE</t>
  </si>
  <si>
    <t>Profit of Rs.13/-</t>
  </si>
  <si>
    <t>Profit of Rs.105/-</t>
  </si>
  <si>
    <t>Profit of Rs.14/-</t>
  </si>
  <si>
    <t>Profit of Rs.32/-</t>
  </si>
  <si>
    <t>Part Profit of Rs.24/-</t>
  </si>
  <si>
    <t>Part Profit of Rs.36.5/-</t>
  </si>
  <si>
    <t>961-965</t>
  </si>
  <si>
    <t>1000-1010</t>
  </si>
  <si>
    <t>893-897</t>
  </si>
  <si>
    <t>1780-1800</t>
  </si>
  <si>
    <t>1950-2000</t>
  </si>
  <si>
    <t>3960-3990</t>
  </si>
  <si>
    <t>4400-4500</t>
  </si>
  <si>
    <t>952-962</t>
  </si>
  <si>
    <t>1050-1070</t>
  </si>
  <si>
    <t>4800-4900</t>
  </si>
  <si>
    <t>388-391</t>
  </si>
  <si>
    <t>Buy{}</t>
  </si>
  <si>
    <t>LOHIASEC</t>
  </si>
  <si>
    <t>LOHIA FISCAL MARKET PVT. LTD.</t>
  </si>
  <si>
    <t>Indiabulls Hsg Fin Ltd</t>
  </si>
  <si>
    <t>Profit of Rs.0.70/-</t>
  </si>
  <si>
    <t>Profit of Rs.130/-</t>
  </si>
  <si>
    <t>Loss of Rs.14/-</t>
  </si>
  <si>
    <t>NIFTY 11300 PE 27 AUG</t>
  </si>
  <si>
    <t>Nifty 11100 PE 27 AUG</t>
  </si>
  <si>
    <t>160-165</t>
  </si>
  <si>
    <t>93-97</t>
  </si>
  <si>
    <t>HEROMOTOCO AUG FUT</t>
  </si>
  <si>
    <t>2733-2736</t>
  </si>
  <si>
    <t>2800-2810</t>
  </si>
  <si>
    <t>ALEXANDER</t>
  </si>
  <si>
    <t>KAHAR NIKLESH KANAIYABHAI</t>
  </si>
  <si>
    <t>ROSHANI SUDARSHAN PALKAR</t>
  </si>
  <si>
    <t>BHAVIKA PARITOSH SHAH</t>
  </si>
  <si>
    <t>PRATIMA HIMANSHUBHAI SHAH</t>
  </si>
  <si>
    <t>ASHARI</t>
  </si>
  <si>
    <t>RAHUL MADHUKAR WARE</t>
  </si>
  <si>
    <t>MANOJKUMAR GUNVANTRAI SOMANI</t>
  </si>
  <si>
    <t>GGL</t>
  </si>
  <si>
    <t>BHARATKUMAR DHIRUBHAI RUPALA</t>
  </si>
  <si>
    <t>HKG</t>
  </si>
  <si>
    <t>DAYAL TAHILRAM PARWANI</t>
  </si>
  <si>
    <t>NAYAN SHANTILAL DESAI</t>
  </si>
  <si>
    <t>HDFC MUTUAL FUND</t>
  </si>
  <si>
    <t>SKALE MASTER FUND LTD</t>
  </si>
  <si>
    <t>ABU DHABI INVESTMENT AUTHORITY</t>
  </si>
  <si>
    <t>INOX BENEFIT TRUST</t>
  </si>
  <si>
    <t>KELENRG</t>
  </si>
  <si>
    <t>VIJAY ISHVARBHAI CHAUHAN</t>
  </si>
  <si>
    <t>LINKUP FINANCIAL CONSULTANTS PVT LTD02</t>
  </si>
  <si>
    <t>DHARMIK NITINBHAI CHAUHAN</t>
  </si>
  <si>
    <t>ANURUDHKUMAR BARELAL YADAV</t>
  </si>
  <si>
    <t>KEYUR V PARMAR</t>
  </si>
  <si>
    <t>SUMIT LAHA</t>
  </si>
  <si>
    <t>SUPRABHAT LAHA</t>
  </si>
  <si>
    <t>HENRY JOSEPH PAIS</t>
  </si>
  <si>
    <t>SUBRATA LAHA</t>
  </si>
  <si>
    <t>DHAVAL VINODBHAI GADANI</t>
  </si>
  <si>
    <t>HARSHADBHAI PANCHAL</t>
  </si>
  <si>
    <t>DIBAKAR LAHA</t>
  </si>
  <si>
    <t>SOURAV DAS</t>
  </si>
  <si>
    <t>UMA DUTTA</t>
  </si>
  <si>
    <t>JASHVANT SHAKYA</t>
  </si>
  <si>
    <t>LALARAM JAGANNATH RATHOD</t>
  </si>
  <si>
    <t>LIFE LINE MARKETING PVT LTD.</t>
  </si>
  <si>
    <t>SHANGAR</t>
  </si>
  <si>
    <t>PADMAVATI INVESTMENT</t>
  </si>
  <si>
    <t>SAMIRBHAI RASIKLAL SHAH</t>
  </si>
  <si>
    <t>PARAMOUNT TRADING</t>
  </si>
  <si>
    <t>TOYAMIND</t>
  </si>
  <si>
    <t>TALISMAN SECURITIES PRIVATE LIMITED</t>
  </si>
  <si>
    <t>TRANSCHEM</t>
  </si>
  <si>
    <t>SMIT CAPITAL SERVICES PRIVATE LIMITED</t>
  </si>
  <si>
    <t>JMS MINING PRIVATE LIMITED</t>
  </si>
  <si>
    <t>VMV</t>
  </si>
  <si>
    <t>RUSHIL SHAILESH PANDYA</t>
  </si>
  <si>
    <t>Atul Auto Limited</t>
  </si>
  <si>
    <t>DHARABEN M GHURIA</t>
  </si>
  <si>
    <t>DANGAR ANILBHAI VEJANADBHAI</t>
  </si>
  <si>
    <t>La Opala RG Limited</t>
  </si>
  <si>
    <t>PLUTUS WEALTH MANAGEMENT LLP</t>
  </si>
  <si>
    <t>RMDRIP</t>
  </si>
  <si>
    <t>R M Drip &amp; Sprink Sys Ltd</t>
  </si>
  <si>
    <t>GAUTAM CHAMPALAL VAISHNAV</t>
  </si>
  <si>
    <t>Sanco Industries Ltd.</t>
  </si>
  <si>
    <t>SACHIN GOVINDLAL MODI</t>
  </si>
  <si>
    <t>Consolidated Construction</t>
  </si>
  <si>
    <t>EASTSPRING INVESTMENTS INDIA INFRASTRUCTURE EQUITY OPEN LIMITED</t>
  </si>
  <si>
    <t>ELARA INDIA OPPORTUNITIES FUND LIMITED</t>
  </si>
  <si>
    <t>WESTBRIDGE CROSSOVER FUND LLC</t>
  </si>
  <si>
    <t>MAYANK  SINHA</t>
  </si>
  <si>
    <t>BNK CAPITAL MARKETS LTD.</t>
  </si>
  <si>
    <t>TEMBO</t>
  </si>
  <si>
    <t>Tembo Global Ind Ltd</t>
  </si>
  <si>
    <t>ARYAMAN CAPITAL MARKETS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</si>
</sst>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5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top"/>
    </xf>
    <xf numFmtId="0" fontId="6" fillId="58" borderId="37" xfId="0" applyFont="1" applyFill="1" applyBorder="1"/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0" fontId="0" fillId="0" borderId="37" xfId="0" applyFont="1" applyBorder="1"/>
    <xf numFmtId="164" fontId="0" fillId="49" borderId="37" xfId="0" applyNumberForma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0" fontId="0" fillId="60" borderId="37" xfId="0" applyFill="1" applyBorder="1"/>
    <xf numFmtId="0" fontId="47" fillId="60" borderId="37" xfId="0" applyFont="1" applyFill="1" applyBorder="1" applyAlignment="1">
      <alignment horizontal="center"/>
    </xf>
    <xf numFmtId="0" fontId="0" fillId="49" borderId="37" xfId="0" applyNumberFormat="1" applyFill="1" applyBorder="1" applyAlignment="1">
      <alignment horizontal="center" vertical="center"/>
    </xf>
    <xf numFmtId="43" fontId="6" fillId="49" borderId="37" xfId="160" applyFont="1" applyFill="1" applyBorder="1"/>
    <xf numFmtId="43" fontId="8" fillId="49" borderId="37" xfId="160" applyFont="1" applyFill="1" applyBorder="1" applyAlignment="1">
      <alignment horizontal="left" vertical="center"/>
    </xf>
    <xf numFmtId="43" fontId="47" fillId="49" borderId="37" xfId="160" applyFont="1" applyFill="1" applyBorder="1" applyAlignment="1">
      <alignment horizontal="center" vertical="top"/>
    </xf>
    <xf numFmtId="0" fontId="0" fillId="49" borderId="37" xfId="0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top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16" fontId="47" fillId="60" borderId="37" xfId="0" applyNumberFormat="1" applyFont="1" applyFill="1" applyBorder="1" applyAlignment="1">
      <alignment horizontal="center" vertical="center"/>
    </xf>
    <xf numFmtId="49" fontId="8" fillId="2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0" fillId="58" borderId="37" xfId="0" applyFont="1" applyFill="1" applyBorder="1" applyAlignment="1">
      <alignment horizontal="center" vertical="center"/>
    </xf>
    <xf numFmtId="169" fontId="8" fillId="58" borderId="37" xfId="0" applyNumberFormat="1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0" fillId="2" borderId="5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0" fillId="2" borderId="5" xfId="0" applyNumberFormat="1" applyFill="1" applyBorder="1" applyAlignment="1">
      <alignment horizontal="center" vertical="center"/>
    </xf>
    <xf numFmtId="165" fontId="0" fillId="2" borderId="38" xfId="0" applyNumberForma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153</xdr:row>
      <xdr:rowOff>56589</xdr:rowOff>
    </xdr:from>
    <xdr:to>
      <xdr:col>11</xdr:col>
      <xdr:colOff>368674</xdr:colOff>
      <xdr:row>167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3" sqref="C2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44055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5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3" sqref="E23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44055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39" t="s">
        <v>16</v>
      </c>
      <c r="B9" s="541" t="s">
        <v>17</v>
      </c>
      <c r="C9" s="541" t="s">
        <v>18</v>
      </c>
      <c r="D9" s="274" t="s">
        <v>19</v>
      </c>
      <c r="E9" s="274" t="s">
        <v>20</v>
      </c>
      <c r="F9" s="543" t="s">
        <v>21</v>
      </c>
      <c r="G9" s="544"/>
      <c r="H9" s="545"/>
      <c r="I9" s="543" t="s">
        <v>22</v>
      </c>
      <c r="J9" s="544"/>
      <c r="K9" s="545"/>
      <c r="L9" s="274"/>
      <c r="M9" s="281"/>
      <c r="N9" s="281"/>
      <c r="O9" s="281"/>
    </row>
    <row r="10" spans="1:15" ht="59.25" customHeight="1">
      <c r="A10" s="546"/>
      <c r="B10" s="547" t="s">
        <v>17</v>
      </c>
      <c r="C10" s="547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0" t="s">
        <v>34</v>
      </c>
      <c r="C11" s="277" t="s">
        <v>35</v>
      </c>
      <c r="D11" s="303">
        <v>22296.35</v>
      </c>
      <c r="E11" s="303">
        <v>22180.45</v>
      </c>
      <c r="F11" s="315">
        <v>22015.9</v>
      </c>
      <c r="G11" s="315">
        <v>21735.45</v>
      </c>
      <c r="H11" s="315">
        <v>21570.9</v>
      </c>
      <c r="I11" s="315">
        <v>22460.9</v>
      </c>
      <c r="J11" s="315">
        <v>22625.449999999997</v>
      </c>
      <c r="K11" s="315">
        <v>22905.9</v>
      </c>
      <c r="L11" s="302">
        <v>22345</v>
      </c>
      <c r="M11" s="302">
        <v>21900</v>
      </c>
      <c r="N11" s="319">
        <v>1580950</v>
      </c>
      <c r="O11" s="320">
        <v>0.14110938684182034</v>
      </c>
    </row>
    <row r="12" spans="1:15" ht="15">
      <c r="A12" s="277">
        <v>2</v>
      </c>
      <c r="B12" s="390" t="s">
        <v>34</v>
      </c>
      <c r="C12" s="277" t="s">
        <v>36</v>
      </c>
      <c r="D12" s="316">
        <v>11344.35</v>
      </c>
      <c r="E12" s="316">
        <v>11341.166666666666</v>
      </c>
      <c r="F12" s="317">
        <v>11305.583333333332</v>
      </c>
      <c r="G12" s="317">
        <v>11266.816666666666</v>
      </c>
      <c r="H12" s="317">
        <v>11231.233333333332</v>
      </c>
      <c r="I12" s="317">
        <v>11379.933333333332</v>
      </c>
      <c r="J12" s="317">
        <v>11415.516666666665</v>
      </c>
      <c r="K12" s="317">
        <v>11454.283333333333</v>
      </c>
      <c r="L12" s="304">
        <v>11376.75</v>
      </c>
      <c r="M12" s="304">
        <v>11302.4</v>
      </c>
      <c r="N12" s="319">
        <v>11367075</v>
      </c>
      <c r="O12" s="320">
        <v>-1.2191425144649612E-3</v>
      </c>
    </row>
    <row r="13" spans="1:15" ht="15">
      <c r="A13" s="277">
        <v>3</v>
      </c>
      <c r="B13" s="390" t="s">
        <v>37</v>
      </c>
      <c r="C13" s="277" t="s">
        <v>38</v>
      </c>
      <c r="D13" s="316">
        <v>1415.6</v>
      </c>
      <c r="E13" s="316">
        <v>1420.8500000000001</v>
      </c>
      <c r="F13" s="317">
        <v>1399.7500000000002</v>
      </c>
      <c r="G13" s="317">
        <v>1383.9</v>
      </c>
      <c r="H13" s="317">
        <v>1362.8000000000002</v>
      </c>
      <c r="I13" s="317">
        <v>1436.7000000000003</v>
      </c>
      <c r="J13" s="317">
        <v>1457.8000000000002</v>
      </c>
      <c r="K13" s="317">
        <v>1473.6500000000003</v>
      </c>
      <c r="L13" s="304">
        <v>1441.95</v>
      </c>
      <c r="M13" s="304">
        <v>1405</v>
      </c>
      <c r="N13" s="319">
        <v>2473000</v>
      </c>
      <c r="O13" s="320">
        <v>-2.9434850863422291E-2</v>
      </c>
    </row>
    <row r="14" spans="1:15" ht="15">
      <c r="A14" s="277">
        <v>4</v>
      </c>
      <c r="B14" s="390" t="s">
        <v>39</v>
      </c>
      <c r="C14" s="277" t="s">
        <v>40</v>
      </c>
      <c r="D14" s="316">
        <v>196.9</v>
      </c>
      <c r="E14" s="316">
        <v>197.41666666666666</v>
      </c>
      <c r="F14" s="317">
        <v>194.5333333333333</v>
      </c>
      <c r="G14" s="317">
        <v>192.16666666666666</v>
      </c>
      <c r="H14" s="317">
        <v>189.2833333333333</v>
      </c>
      <c r="I14" s="317">
        <v>199.7833333333333</v>
      </c>
      <c r="J14" s="317">
        <v>202.66666666666669</v>
      </c>
      <c r="K14" s="317">
        <v>205.0333333333333</v>
      </c>
      <c r="L14" s="304">
        <v>200.3</v>
      </c>
      <c r="M14" s="304">
        <v>195.05</v>
      </c>
      <c r="N14" s="319">
        <v>18496000</v>
      </c>
      <c r="O14" s="320">
        <v>-9.8501070663811561E-3</v>
      </c>
    </row>
    <row r="15" spans="1:15" ht="15">
      <c r="A15" s="277">
        <v>5</v>
      </c>
      <c r="B15" s="390" t="s">
        <v>39</v>
      </c>
      <c r="C15" s="277" t="s">
        <v>41</v>
      </c>
      <c r="D15" s="316">
        <v>336.8</v>
      </c>
      <c r="E15" s="316">
        <v>335.26666666666671</v>
      </c>
      <c r="F15" s="317">
        <v>332.43333333333339</v>
      </c>
      <c r="G15" s="317">
        <v>328.06666666666666</v>
      </c>
      <c r="H15" s="317">
        <v>325.23333333333335</v>
      </c>
      <c r="I15" s="317">
        <v>339.63333333333344</v>
      </c>
      <c r="J15" s="317">
        <v>342.46666666666681</v>
      </c>
      <c r="K15" s="317">
        <v>346.83333333333348</v>
      </c>
      <c r="L15" s="304">
        <v>338.1</v>
      </c>
      <c r="M15" s="304">
        <v>330.9</v>
      </c>
      <c r="N15" s="319">
        <v>32215000</v>
      </c>
      <c r="O15" s="320">
        <v>1.0666666666666666E-2</v>
      </c>
    </row>
    <row r="16" spans="1:15" ht="15">
      <c r="A16" s="277">
        <v>6</v>
      </c>
      <c r="B16" s="390" t="s">
        <v>44</v>
      </c>
      <c r="C16" s="277" t="s">
        <v>45</v>
      </c>
      <c r="D16" s="316">
        <v>744.05</v>
      </c>
      <c r="E16" s="316">
        <v>746.85</v>
      </c>
      <c r="F16" s="317">
        <v>737</v>
      </c>
      <c r="G16" s="317">
        <v>729.94999999999993</v>
      </c>
      <c r="H16" s="317">
        <v>720.09999999999991</v>
      </c>
      <c r="I16" s="317">
        <v>753.90000000000009</v>
      </c>
      <c r="J16" s="317">
        <v>763.75000000000023</v>
      </c>
      <c r="K16" s="317">
        <v>770.80000000000018</v>
      </c>
      <c r="L16" s="304">
        <v>756.7</v>
      </c>
      <c r="M16" s="304">
        <v>739.8</v>
      </c>
      <c r="N16" s="319">
        <v>1420000</v>
      </c>
      <c r="O16" s="320">
        <v>-6.5174456879525999E-2</v>
      </c>
    </row>
    <row r="17" spans="1:15" ht="15">
      <c r="A17" s="277">
        <v>7</v>
      </c>
      <c r="B17" s="390" t="s">
        <v>37</v>
      </c>
      <c r="C17" s="277" t="s">
        <v>46</v>
      </c>
      <c r="D17" s="316">
        <v>223.3</v>
      </c>
      <c r="E17" s="316">
        <v>224.88333333333333</v>
      </c>
      <c r="F17" s="317">
        <v>220.06666666666666</v>
      </c>
      <c r="G17" s="317">
        <v>216.83333333333334</v>
      </c>
      <c r="H17" s="317">
        <v>212.01666666666668</v>
      </c>
      <c r="I17" s="317">
        <v>228.11666666666665</v>
      </c>
      <c r="J17" s="317">
        <v>232.93333333333331</v>
      </c>
      <c r="K17" s="317">
        <v>236.16666666666663</v>
      </c>
      <c r="L17" s="304">
        <v>229.7</v>
      </c>
      <c r="M17" s="304">
        <v>221.65</v>
      </c>
      <c r="N17" s="319">
        <v>18123000</v>
      </c>
      <c r="O17" s="320">
        <v>3.335614095107766E-2</v>
      </c>
    </row>
    <row r="18" spans="1:15" ht="15">
      <c r="A18" s="277">
        <v>8</v>
      </c>
      <c r="B18" s="390" t="s">
        <v>39</v>
      </c>
      <c r="C18" s="277" t="s">
        <v>47</v>
      </c>
      <c r="D18" s="316">
        <v>1748.05</v>
      </c>
      <c r="E18" s="316">
        <v>1755.1833333333332</v>
      </c>
      <c r="F18" s="317">
        <v>1727.5166666666664</v>
      </c>
      <c r="G18" s="317">
        <v>1706.9833333333333</v>
      </c>
      <c r="H18" s="317">
        <v>1679.3166666666666</v>
      </c>
      <c r="I18" s="317">
        <v>1775.7166666666662</v>
      </c>
      <c r="J18" s="317">
        <v>1803.3833333333328</v>
      </c>
      <c r="K18" s="317">
        <v>1823.9166666666661</v>
      </c>
      <c r="L18" s="304">
        <v>1782.85</v>
      </c>
      <c r="M18" s="304">
        <v>1734.65</v>
      </c>
      <c r="N18" s="319">
        <v>1228500</v>
      </c>
      <c r="O18" s="320">
        <v>-6.8965517241379309E-2</v>
      </c>
    </row>
    <row r="19" spans="1:15" ht="15">
      <c r="A19" s="277">
        <v>9</v>
      </c>
      <c r="B19" s="390" t="s">
        <v>44</v>
      </c>
      <c r="C19" s="277" t="s">
        <v>48</v>
      </c>
      <c r="D19" s="316">
        <v>126.4</v>
      </c>
      <c r="E19" s="316">
        <v>127.08333333333333</v>
      </c>
      <c r="F19" s="317">
        <v>124.31666666666666</v>
      </c>
      <c r="G19" s="317">
        <v>122.23333333333333</v>
      </c>
      <c r="H19" s="317">
        <v>119.46666666666667</v>
      </c>
      <c r="I19" s="317">
        <v>129.16666666666666</v>
      </c>
      <c r="J19" s="317">
        <v>131.93333333333334</v>
      </c>
      <c r="K19" s="317">
        <v>134.01666666666665</v>
      </c>
      <c r="L19" s="304">
        <v>129.85</v>
      </c>
      <c r="M19" s="304">
        <v>125</v>
      </c>
      <c r="N19" s="319">
        <v>15990000</v>
      </c>
      <c r="O19" s="320">
        <v>-2.7372262773722629E-2</v>
      </c>
    </row>
    <row r="20" spans="1:15" ht="15">
      <c r="A20" s="277">
        <v>10</v>
      </c>
      <c r="B20" s="390" t="s">
        <v>44</v>
      </c>
      <c r="C20" s="277" t="s">
        <v>49</v>
      </c>
      <c r="D20" s="316">
        <v>52.4</v>
      </c>
      <c r="E20" s="316">
        <v>51.9</v>
      </c>
      <c r="F20" s="317">
        <v>51.199999999999996</v>
      </c>
      <c r="G20" s="317">
        <v>50</v>
      </c>
      <c r="H20" s="317">
        <v>49.3</v>
      </c>
      <c r="I20" s="317">
        <v>53.099999999999994</v>
      </c>
      <c r="J20" s="317">
        <v>53.8</v>
      </c>
      <c r="K20" s="317">
        <v>54.999999999999993</v>
      </c>
      <c r="L20" s="304">
        <v>52.6</v>
      </c>
      <c r="M20" s="304">
        <v>50.7</v>
      </c>
      <c r="N20" s="319">
        <v>52704000</v>
      </c>
      <c r="O20" s="320">
        <v>1.1967857753462129E-3</v>
      </c>
    </row>
    <row r="21" spans="1:15" ht="15">
      <c r="A21" s="277">
        <v>11</v>
      </c>
      <c r="B21" s="390" t="s">
        <v>50</v>
      </c>
      <c r="C21" s="277" t="s">
        <v>51</v>
      </c>
      <c r="D21" s="316">
        <v>1795.65</v>
      </c>
      <c r="E21" s="316">
        <v>1806.6666666666667</v>
      </c>
      <c r="F21" s="317">
        <v>1774.3333333333335</v>
      </c>
      <c r="G21" s="317">
        <v>1753.0166666666667</v>
      </c>
      <c r="H21" s="317">
        <v>1720.6833333333334</v>
      </c>
      <c r="I21" s="317">
        <v>1827.9833333333336</v>
      </c>
      <c r="J21" s="317">
        <v>1860.3166666666671</v>
      </c>
      <c r="K21" s="317">
        <v>1881.6333333333337</v>
      </c>
      <c r="L21" s="304">
        <v>1839</v>
      </c>
      <c r="M21" s="304">
        <v>1785.35</v>
      </c>
      <c r="N21" s="319">
        <v>4803300</v>
      </c>
      <c r="O21" s="320">
        <v>-3.7337662337662336E-2</v>
      </c>
    </row>
    <row r="22" spans="1:15" ht="15">
      <c r="A22" s="277">
        <v>12</v>
      </c>
      <c r="B22" s="390" t="s">
        <v>52</v>
      </c>
      <c r="C22" s="277" t="s">
        <v>53</v>
      </c>
      <c r="D22" s="316">
        <v>950.25</v>
      </c>
      <c r="E22" s="316">
        <v>950.69999999999993</v>
      </c>
      <c r="F22" s="317">
        <v>934.59999999999991</v>
      </c>
      <c r="G22" s="317">
        <v>918.94999999999993</v>
      </c>
      <c r="H22" s="317">
        <v>902.84999999999991</v>
      </c>
      <c r="I22" s="317">
        <v>966.34999999999991</v>
      </c>
      <c r="J22" s="317">
        <v>982.45</v>
      </c>
      <c r="K22" s="317">
        <v>998.09999999999991</v>
      </c>
      <c r="L22" s="304">
        <v>966.8</v>
      </c>
      <c r="M22" s="304">
        <v>935.05</v>
      </c>
      <c r="N22" s="319">
        <v>15917200</v>
      </c>
      <c r="O22" s="320">
        <v>2.700889112565006E-2</v>
      </c>
    </row>
    <row r="23" spans="1:15" ht="15">
      <c r="A23" s="277">
        <v>13</v>
      </c>
      <c r="B23" s="390" t="s">
        <v>54</v>
      </c>
      <c r="C23" s="277" t="s">
        <v>55</v>
      </c>
      <c r="D23" s="316">
        <v>450.35</v>
      </c>
      <c r="E23" s="316">
        <v>446.43333333333339</v>
      </c>
      <c r="F23" s="317">
        <v>440.51666666666677</v>
      </c>
      <c r="G23" s="317">
        <v>430.68333333333339</v>
      </c>
      <c r="H23" s="317">
        <v>424.76666666666677</v>
      </c>
      <c r="I23" s="317">
        <v>456.26666666666677</v>
      </c>
      <c r="J23" s="317">
        <v>462.18333333333339</v>
      </c>
      <c r="K23" s="317">
        <v>472.01666666666677</v>
      </c>
      <c r="L23" s="304">
        <v>452.35</v>
      </c>
      <c r="M23" s="304">
        <v>436.6</v>
      </c>
      <c r="N23" s="319">
        <v>56791200</v>
      </c>
      <c r="O23" s="320">
        <v>1.5993645477769908E-2</v>
      </c>
    </row>
    <row r="24" spans="1:15" ht="15">
      <c r="A24" s="277">
        <v>14</v>
      </c>
      <c r="B24" s="390" t="s">
        <v>44</v>
      </c>
      <c r="C24" s="277" t="s">
        <v>56</v>
      </c>
      <c r="D24" s="316">
        <v>3021.65</v>
      </c>
      <c r="E24" s="316">
        <v>3036.25</v>
      </c>
      <c r="F24" s="317">
        <v>2997.65</v>
      </c>
      <c r="G24" s="317">
        <v>2973.65</v>
      </c>
      <c r="H24" s="317">
        <v>2935.05</v>
      </c>
      <c r="I24" s="317">
        <v>3060.25</v>
      </c>
      <c r="J24" s="317">
        <v>3098.8500000000004</v>
      </c>
      <c r="K24" s="317">
        <v>3122.85</v>
      </c>
      <c r="L24" s="304">
        <v>3074.85</v>
      </c>
      <c r="M24" s="304">
        <v>3012.25</v>
      </c>
      <c r="N24" s="319">
        <v>1456500</v>
      </c>
      <c r="O24" s="320">
        <v>-2.8190158465387822E-2</v>
      </c>
    </row>
    <row r="25" spans="1:15" ht="15">
      <c r="A25" s="277">
        <v>15</v>
      </c>
      <c r="B25" s="390" t="s">
        <v>57</v>
      </c>
      <c r="C25" s="277" t="s">
        <v>58</v>
      </c>
      <c r="D25" s="316">
        <v>6471.9</v>
      </c>
      <c r="E25" s="316">
        <v>6471.583333333333</v>
      </c>
      <c r="F25" s="317">
        <v>6413.8166666666657</v>
      </c>
      <c r="G25" s="317">
        <v>6355.7333333333327</v>
      </c>
      <c r="H25" s="317">
        <v>6297.9666666666653</v>
      </c>
      <c r="I25" s="317">
        <v>6529.6666666666661</v>
      </c>
      <c r="J25" s="317">
        <v>6587.4333333333343</v>
      </c>
      <c r="K25" s="317">
        <v>6645.5166666666664</v>
      </c>
      <c r="L25" s="304">
        <v>6529.35</v>
      </c>
      <c r="M25" s="304">
        <v>6413.5</v>
      </c>
      <c r="N25" s="319">
        <v>823625</v>
      </c>
      <c r="O25" s="320">
        <v>7.3383274728634762E-3</v>
      </c>
    </row>
    <row r="26" spans="1:15" ht="15">
      <c r="A26" s="277">
        <v>16</v>
      </c>
      <c r="B26" s="390" t="s">
        <v>57</v>
      </c>
      <c r="C26" s="277" t="s">
        <v>59</v>
      </c>
      <c r="D26" s="316">
        <v>3451.85</v>
      </c>
      <c r="E26" s="316">
        <v>3444.5666666666662</v>
      </c>
      <c r="F26" s="317">
        <v>3399.6833333333325</v>
      </c>
      <c r="G26" s="317">
        <v>3347.5166666666664</v>
      </c>
      <c r="H26" s="317">
        <v>3302.6333333333328</v>
      </c>
      <c r="I26" s="317">
        <v>3496.7333333333322</v>
      </c>
      <c r="J26" s="317">
        <v>3541.6166666666663</v>
      </c>
      <c r="K26" s="317">
        <v>3593.7833333333319</v>
      </c>
      <c r="L26" s="304">
        <v>3489.45</v>
      </c>
      <c r="M26" s="304">
        <v>3392.4</v>
      </c>
      <c r="N26" s="319">
        <v>5606250</v>
      </c>
      <c r="O26" s="320">
        <v>6.0113947333004349E-3</v>
      </c>
    </row>
    <row r="27" spans="1:15" ht="15">
      <c r="A27" s="277">
        <v>17</v>
      </c>
      <c r="B27" s="390" t="s">
        <v>44</v>
      </c>
      <c r="C27" s="277" t="s">
        <v>60</v>
      </c>
      <c r="D27" s="316">
        <v>1354.55</v>
      </c>
      <c r="E27" s="316">
        <v>1360.3833333333332</v>
      </c>
      <c r="F27" s="317">
        <v>1344.7166666666665</v>
      </c>
      <c r="G27" s="317">
        <v>1334.8833333333332</v>
      </c>
      <c r="H27" s="317">
        <v>1319.2166666666665</v>
      </c>
      <c r="I27" s="317">
        <v>1370.2166666666665</v>
      </c>
      <c r="J27" s="317">
        <v>1385.8833333333334</v>
      </c>
      <c r="K27" s="317">
        <v>1395.7166666666665</v>
      </c>
      <c r="L27" s="304">
        <v>1376.05</v>
      </c>
      <c r="M27" s="304">
        <v>1350.55</v>
      </c>
      <c r="N27" s="319">
        <v>2363200</v>
      </c>
      <c r="O27" s="320">
        <v>-4.5865633074935401E-2</v>
      </c>
    </row>
    <row r="28" spans="1:15" ht="15">
      <c r="A28" s="277">
        <v>18</v>
      </c>
      <c r="B28" s="390" t="s">
        <v>54</v>
      </c>
      <c r="C28" s="277" t="s">
        <v>233</v>
      </c>
      <c r="D28" s="316">
        <v>301.95</v>
      </c>
      <c r="E28" s="316">
        <v>300.75</v>
      </c>
      <c r="F28" s="317">
        <v>295.7</v>
      </c>
      <c r="G28" s="317">
        <v>289.45</v>
      </c>
      <c r="H28" s="317">
        <v>284.39999999999998</v>
      </c>
      <c r="I28" s="317">
        <v>307</v>
      </c>
      <c r="J28" s="317">
        <v>312.04999999999995</v>
      </c>
      <c r="K28" s="317">
        <v>318.3</v>
      </c>
      <c r="L28" s="304">
        <v>305.8</v>
      </c>
      <c r="M28" s="304">
        <v>294.5</v>
      </c>
      <c r="N28" s="319">
        <v>27950400</v>
      </c>
      <c r="O28" s="320">
        <v>1.3907933398628796E-2</v>
      </c>
    </row>
    <row r="29" spans="1:15" ht="15">
      <c r="A29" s="277">
        <v>19</v>
      </c>
      <c r="B29" s="390" t="s">
        <v>54</v>
      </c>
      <c r="C29" s="277" t="s">
        <v>61</v>
      </c>
      <c r="D29" s="316">
        <v>47.3</v>
      </c>
      <c r="E29" s="316">
        <v>47.516666666666673</v>
      </c>
      <c r="F29" s="317">
        <v>46.483333333333348</v>
      </c>
      <c r="G29" s="317">
        <v>45.666666666666679</v>
      </c>
      <c r="H29" s="317">
        <v>44.633333333333354</v>
      </c>
      <c r="I29" s="317">
        <v>48.333333333333343</v>
      </c>
      <c r="J29" s="317">
        <v>49.36666666666666</v>
      </c>
      <c r="K29" s="317">
        <v>50.183333333333337</v>
      </c>
      <c r="L29" s="304">
        <v>48.55</v>
      </c>
      <c r="M29" s="304">
        <v>46.7</v>
      </c>
      <c r="N29" s="319">
        <v>50028200</v>
      </c>
      <c r="O29" s="320">
        <v>5.3167616088382531E-2</v>
      </c>
    </row>
    <row r="30" spans="1:15" ht="15">
      <c r="A30" s="277">
        <v>20</v>
      </c>
      <c r="B30" s="390" t="s">
        <v>50</v>
      </c>
      <c r="C30" s="277" t="s">
        <v>63</v>
      </c>
      <c r="D30" s="316">
        <v>1234.1500000000001</v>
      </c>
      <c r="E30" s="316">
        <v>1239.45</v>
      </c>
      <c r="F30" s="317">
        <v>1225.1500000000001</v>
      </c>
      <c r="G30" s="317">
        <v>1216.1500000000001</v>
      </c>
      <c r="H30" s="317">
        <v>1201.8500000000001</v>
      </c>
      <c r="I30" s="317">
        <v>1248.45</v>
      </c>
      <c r="J30" s="317">
        <v>1262.7499999999998</v>
      </c>
      <c r="K30" s="317">
        <v>1271.75</v>
      </c>
      <c r="L30" s="304">
        <v>1253.75</v>
      </c>
      <c r="M30" s="304">
        <v>1230.45</v>
      </c>
      <c r="N30" s="319">
        <v>2892450</v>
      </c>
      <c r="O30" s="320">
        <v>6.6734279918864103E-2</v>
      </c>
    </row>
    <row r="31" spans="1:15" ht="15">
      <c r="A31" s="277">
        <v>21</v>
      </c>
      <c r="B31" s="390" t="s">
        <v>64</v>
      </c>
      <c r="C31" s="277" t="s">
        <v>65</v>
      </c>
      <c r="D31" s="316">
        <v>106.3</v>
      </c>
      <c r="E31" s="316">
        <v>107.46666666666665</v>
      </c>
      <c r="F31" s="317">
        <v>104.48333333333331</v>
      </c>
      <c r="G31" s="317">
        <v>102.66666666666666</v>
      </c>
      <c r="H31" s="317">
        <v>99.683333333333309</v>
      </c>
      <c r="I31" s="317">
        <v>109.2833333333333</v>
      </c>
      <c r="J31" s="317">
        <v>112.26666666666665</v>
      </c>
      <c r="K31" s="317">
        <v>114.0833333333333</v>
      </c>
      <c r="L31" s="304">
        <v>110.45</v>
      </c>
      <c r="M31" s="304">
        <v>105.65</v>
      </c>
      <c r="N31" s="319">
        <v>28279600</v>
      </c>
      <c r="O31" s="320">
        <v>9.8288075560802837E-2</v>
      </c>
    </row>
    <row r="32" spans="1:15" ht="15">
      <c r="A32" s="277">
        <v>22</v>
      </c>
      <c r="B32" s="390" t="s">
        <v>50</v>
      </c>
      <c r="C32" s="277" t="s">
        <v>66</v>
      </c>
      <c r="D32" s="316">
        <v>549.9</v>
      </c>
      <c r="E32" s="316">
        <v>553.33333333333337</v>
      </c>
      <c r="F32" s="317">
        <v>544.9666666666667</v>
      </c>
      <c r="G32" s="317">
        <v>540.0333333333333</v>
      </c>
      <c r="H32" s="317">
        <v>531.66666666666663</v>
      </c>
      <c r="I32" s="317">
        <v>558.26666666666677</v>
      </c>
      <c r="J32" s="317">
        <v>566.63333333333333</v>
      </c>
      <c r="K32" s="317">
        <v>571.56666666666683</v>
      </c>
      <c r="L32" s="304">
        <v>561.70000000000005</v>
      </c>
      <c r="M32" s="304">
        <v>548.4</v>
      </c>
      <c r="N32" s="319">
        <v>3964400</v>
      </c>
      <c r="O32" s="320">
        <v>-3.869541182974019E-3</v>
      </c>
    </row>
    <row r="33" spans="1:15" ht="15">
      <c r="A33" s="277">
        <v>23</v>
      </c>
      <c r="B33" s="390" t="s">
        <v>44</v>
      </c>
      <c r="C33" s="277" t="s">
        <v>67</v>
      </c>
      <c r="D33" s="316">
        <v>414.9</v>
      </c>
      <c r="E33" s="316">
        <v>416.66666666666669</v>
      </c>
      <c r="F33" s="317">
        <v>410.33333333333337</v>
      </c>
      <c r="G33" s="317">
        <v>405.76666666666671</v>
      </c>
      <c r="H33" s="317">
        <v>399.43333333333339</v>
      </c>
      <c r="I33" s="317">
        <v>421.23333333333335</v>
      </c>
      <c r="J33" s="317">
        <v>427.56666666666672</v>
      </c>
      <c r="K33" s="317">
        <v>432.13333333333333</v>
      </c>
      <c r="L33" s="304">
        <v>423</v>
      </c>
      <c r="M33" s="304">
        <v>412.1</v>
      </c>
      <c r="N33" s="319">
        <v>5688000</v>
      </c>
      <c r="O33" s="320">
        <v>-2.636435539151068E-4</v>
      </c>
    </row>
    <row r="34" spans="1:15" ht="15">
      <c r="A34" s="277">
        <v>24</v>
      </c>
      <c r="B34" s="390" t="s">
        <v>68</v>
      </c>
      <c r="C34" s="277" t="s">
        <v>69</v>
      </c>
      <c r="D34" s="316">
        <v>553.79999999999995</v>
      </c>
      <c r="E34" s="316">
        <v>556.41666666666663</v>
      </c>
      <c r="F34" s="317">
        <v>550.33333333333326</v>
      </c>
      <c r="G34" s="317">
        <v>546.86666666666667</v>
      </c>
      <c r="H34" s="317">
        <v>540.7833333333333</v>
      </c>
      <c r="I34" s="317">
        <v>559.88333333333321</v>
      </c>
      <c r="J34" s="317">
        <v>565.96666666666647</v>
      </c>
      <c r="K34" s="317">
        <v>569.43333333333317</v>
      </c>
      <c r="L34" s="304">
        <v>562.5</v>
      </c>
      <c r="M34" s="304">
        <v>552.95000000000005</v>
      </c>
      <c r="N34" s="319">
        <v>82497219</v>
      </c>
      <c r="O34" s="320">
        <v>1.3899631466399746E-2</v>
      </c>
    </row>
    <row r="35" spans="1:15" ht="15">
      <c r="A35" s="277">
        <v>25</v>
      </c>
      <c r="B35" s="390" t="s">
        <v>64</v>
      </c>
      <c r="C35" s="277" t="s">
        <v>70</v>
      </c>
      <c r="D35" s="316">
        <v>35.950000000000003</v>
      </c>
      <c r="E35" s="316">
        <v>36.18333333333333</v>
      </c>
      <c r="F35" s="317">
        <v>35.566666666666663</v>
      </c>
      <c r="G35" s="317">
        <v>35.18333333333333</v>
      </c>
      <c r="H35" s="317">
        <v>34.566666666666663</v>
      </c>
      <c r="I35" s="317">
        <v>36.566666666666663</v>
      </c>
      <c r="J35" s="317">
        <v>37.183333333333323</v>
      </c>
      <c r="K35" s="317">
        <v>37.566666666666663</v>
      </c>
      <c r="L35" s="304">
        <v>36.799999999999997</v>
      </c>
      <c r="M35" s="304">
        <v>35.799999999999997</v>
      </c>
      <c r="N35" s="319">
        <v>55104000</v>
      </c>
      <c r="O35" s="320">
        <v>8.4745762711864403E-2</v>
      </c>
    </row>
    <row r="36" spans="1:15" ht="15">
      <c r="A36" s="277">
        <v>26</v>
      </c>
      <c r="B36" s="390" t="s">
        <v>52</v>
      </c>
      <c r="C36" s="277" t="s">
        <v>71</v>
      </c>
      <c r="D36" s="316">
        <v>409.5</v>
      </c>
      <c r="E36" s="316">
        <v>412.01666666666671</v>
      </c>
      <c r="F36" s="317">
        <v>406.08333333333343</v>
      </c>
      <c r="G36" s="317">
        <v>402.66666666666674</v>
      </c>
      <c r="H36" s="317">
        <v>396.73333333333346</v>
      </c>
      <c r="I36" s="317">
        <v>415.43333333333339</v>
      </c>
      <c r="J36" s="317">
        <v>421.36666666666667</v>
      </c>
      <c r="K36" s="317">
        <v>424.78333333333336</v>
      </c>
      <c r="L36" s="304">
        <v>417.95</v>
      </c>
      <c r="M36" s="304">
        <v>408.6</v>
      </c>
      <c r="N36" s="319">
        <v>16721000</v>
      </c>
      <c r="O36" s="320">
        <v>9.8624809001250178E-3</v>
      </c>
    </row>
    <row r="37" spans="1:15" ht="15">
      <c r="A37" s="277">
        <v>27</v>
      </c>
      <c r="B37" s="390" t="s">
        <v>44</v>
      </c>
      <c r="C37" s="277" t="s">
        <v>72</v>
      </c>
      <c r="D37" s="316">
        <v>13296.45</v>
      </c>
      <c r="E37" s="316">
        <v>13427.800000000001</v>
      </c>
      <c r="F37" s="317">
        <v>12984.150000000001</v>
      </c>
      <c r="G37" s="317">
        <v>12671.85</v>
      </c>
      <c r="H37" s="317">
        <v>12228.2</v>
      </c>
      <c r="I37" s="317">
        <v>13740.100000000002</v>
      </c>
      <c r="J37" s="317">
        <v>14183.75</v>
      </c>
      <c r="K37" s="317">
        <v>14496.050000000003</v>
      </c>
      <c r="L37" s="304">
        <v>13871.45</v>
      </c>
      <c r="M37" s="304">
        <v>13115.5</v>
      </c>
      <c r="N37" s="319">
        <v>111700</v>
      </c>
      <c r="O37" s="320">
        <v>5.8767772511848344E-2</v>
      </c>
    </row>
    <row r="38" spans="1:15" ht="15">
      <c r="A38" s="277">
        <v>28</v>
      </c>
      <c r="B38" s="390" t="s">
        <v>73</v>
      </c>
      <c r="C38" s="277" t="s">
        <v>74</v>
      </c>
      <c r="D38" s="316">
        <v>429.75</v>
      </c>
      <c r="E38" s="316">
        <v>426.76666666666665</v>
      </c>
      <c r="F38" s="317">
        <v>419.98333333333329</v>
      </c>
      <c r="G38" s="317">
        <v>410.21666666666664</v>
      </c>
      <c r="H38" s="317">
        <v>403.43333333333328</v>
      </c>
      <c r="I38" s="317">
        <v>436.5333333333333</v>
      </c>
      <c r="J38" s="317">
        <v>443.31666666666661</v>
      </c>
      <c r="K38" s="317">
        <v>453.08333333333331</v>
      </c>
      <c r="L38" s="304">
        <v>433.55</v>
      </c>
      <c r="M38" s="304">
        <v>417</v>
      </c>
      <c r="N38" s="319">
        <v>18529200</v>
      </c>
      <c r="O38" s="320">
        <v>-5.3860294117647062E-2</v>
      </c>
    </row>
    <row r="39" spans="1:15" ht="15">
      <c r="A39" s="277">
        <v>29</v>
      </c>
      <c r="B39" s="390" t="s">
        <v>50</v>
      </c>
      <c r="C39" s="277" t="s">
        <v>75</v>
      </c>
      <c r="D39" s="316">
        <v>3885.3</v>
      </c>
      <c r="E39" s="316">
        <v>3903.9333333333329</v>
      </c>
      <c r="F39" s="317">
        <v>3847.8666666666659</v>
      </c>
      <c r="G39" s="317">
        <v>3810.4333333333329</v>
      </c>
      <c r="H39" s="317">
        <v>3754.3666666666659</v>
      </c>
      <c r="I39" s="317">
        <v>3941.3666666666659</v>
      </c>
      <c r="J39" s="317">
        <v>3997.4333333333325</v>
      </c>
      <c r="K39" s="317">
        <v>4034.8666666666659</v>
      </c>
      <c r="L39" s="304">
        <v>3960</v>
      </c>
      <c r="M39" s="304">
        <v>3866.5</v>
      </c>
      <c r="N39" s="319">
        <v>1264600</v>
      </c>
      <c r="O39" s="320">
        <v>-7.6898932831136217E-3</v>
      </c>
    </row>
    <row r="40" spans="1:15" ht="15">
      <c r="A40" s="277">
        <v>30</v>
      </c>
      <c r="B40" s="390" t="s">
        <v>52</v>
      </c>
      <c r="C40" s="277" t="s">
        <v>76</v>
      </c>
      <c r="D40" s="316">
        <v>395.95</v>
      </c>
      <c r="E40" s="316">
        <v>400.61666666666662</v>
      </c>
      <c r="F40" s="317">
        <v>389.88333333333321</v>
      </c>
      <c r="G40" s="317">
        <v>383.81666666666661</v>
      </c>
      <c r="H40" s="317">
        <v>373.0833333333332</v>
      </c>
      <c r="I40" s="317">
        <v>406.68333333333322</v>
      </c>
      <c r="J40" s="317">
        <v>417.41666666666669</v>
      </c>
      <c r="K40" s="317">
        <v>423.48333333333323</v>
      </c>
      <c r="L40" s="304">
        <v>411.35</v>
      </c>
      <c r="M40" s="304">
        <v>394.55</v>
      </c>
      <c r="N40" s="319">
        <v>9363200</v>
      </c>
      <c r="O40" s="320">
        <v>-2.7644505368974184E-2</v>
      </c>
    </row>
    <row r="41" spans="1:15" ht="15">
      <c r="A41" s="277">
        <v>31</v>
      </c>
      <c r="B41" s="390" t="s">
        <v>54</v>
      </c>
      <c r="C41" s="277" t="s">
        <v>77</v>
      </c>
      <c r="D41" s="316">
        <v>100.3</v>
      </c>
      <c r="E41" s="316">
        <v>100.63333333333333</v>
      </c>
      <c r="F41" s="317">
        <v>99.266666666666652</v>
      </c>
      <c r="G41" s="317">
        <v>98.23333333333332</v>
      </c>
      <c r="H41" s="317">
        <v>96.866666666666646</v>
      </c>
      <c r="I41" s="317">
        <v>101.66666666666666</v>
      </c>
      <c r="J41" s="317">
        <v>103.03333333333333</v>
      </c>
      <c r="K41" s="317">
        <v>104.06666666666666</v>
      </c>
      <c r="L41" s="304">
        <v>102</v>
      </c>
      <c r="M41" s="304">
        <v>99.6</v>
      </c>
      <c r="N41" s="319">
        <v>13110000</v>
      </c>
      <c r="O41" s="320">
        <v>-2.4916325771662327E-2</v>
      </c>
    </row>
    <row r="42" spans="1:15" ht="15">
      <c r="A42" s="277">
        <v>32</v>
      </c>
      <c r="B42" s="390" t="s">
        <v>79</v>
      </c>
      <c r="C42" s="277" t="s">
        <v>80</v>
      </c>
      <c r="D42" s="316">
        <v>313.25</v>
      </c>
      <c r="E42" s="316">
        <v>317.01666666666665</v>
      </c>
      <c r="F42" s="317">
        <v>308.7833333333333</v>
      </c>
      <c r="G42" s="317">
        <v>304.31666666666666</v>
      </c>
      <c r="H42" s="317">
        <v>296.08333333333331</v>
      </c>
      <c r="I42" s="317">
        <v>321.48333333333329</v>
      </c>
      <c r="J42" s="317">
        <v>329.71666666666664</v>
      </c>
      <c r="K42" s="317">
        <v>334.18333333333328</v>
      </c>
      <c r="L42" s="304">
        <v>325.25</v>
      </c>
      <c r="M42" s="304">
        <v>312.55</v>
      </c>
      <c r="N42" s="319">
        <v>2969400</v>
      </c>
      <c r="O42" s="320">
        <v>-8.3405358686257564E-2</v>
      </c>
    </row>
    <row r="43" spans="1:15" ht="15">
      <c r="A43" s="277">
        <v>33</v>
      </c>
      <c r="B43" s="390" t="s">
        <v>57</v>
      </c>
      <c r="C43" s="277" t="s">
        <v>82</v>
      </c>
      <c r="D43" s="316">
        <v>207.55</v>
      </c>
      <c r="E43" s="316">
        <v>208.86666666666667</v>
      </c>
      <c r="F43" s="317">
        <v>205.73333333333335</v>
      </c>
      <c r="G43" s="317">
        <v>203.91666666666669</v>
      </c>
      <c r="H43" s="317">
        <v>200.78333333333336</v>
      </c>
      <c r="I43" s="317">
        <v>210.68333333333334</v>
      </c>
      <c r="J43" s="317">
        <v>213.81666666666666</v>
      </c>
      <c r="K43" s="317">
        <v>215.63333333333333</v>
      </c>
      <c r="L43" s="304">
        <v>212</v>
      </c>
      <c r="M43" s="304">
        <v>207.05</v>
      </c>
      <c r="N43" s="319">
        <v>5097500</v>
      </c>
      <c r="O43" s="320">
        <v>-9.6187943262411341E-2</v>
      </c>
    </row>
    <row r="44" spans="1:15" ht="15">
      <c r="A44" s="277">
        <v>34</v>
      </c>
      <c r="B44" s="390" t="s">
        <v>52</v>
      </c>
      <c r="C44" s="277" t="s">
        <v>83</v>
      </c>
      <c r="D44" s="316">
        <v>782.05</v>
      </c>
      <c r="E44" s="316">
        <v>786.20000000000016</v>
      </c>
      <c r="F44" s="317">
        <v>768.8000000000003</v>
      </c>
      <c r="G44" s="317">
        <v>755.55000000000018</v>
      </c>
      <c r="H44" s="317">
        <v>738.15000000000032</v>
      </c>
      <c r="I44" s="317">
        <v>799.45000000000027</v>
      </c>
      <c r="J44" s="317">
        <v>816.85000000000014</v>
      </c>
      <c r="K44" s="317">
        <v>830.10000000000025</v>
      </c>
      <c r="L44" s="304">
        <v>803.6</v>
      </c>
      <c r="M44" s="304">
        <v>772.95</v>
      </c>
      <c r="N44" s="319">
        <v>15382900</v>
      </c>
      <c r="O44" s="320">
        <v>-4.8182110682110681E-2</v>
      </c>
    </row>
    <row r="45" spans="1:15" ht="15">
      <c r="A45" s="277">
        <v>35</v>
      </c>
      <c r="B45" s="390" t="s">
        <v>39</v>
      </c>
      <c r="C45" s="277" t="s">
        <v>84</v>
      </c>
      <c r="D45" s="316">
        <v>130.80000000000001</v>
      </c>
      <c r="E45" s="316">
        <v>130.93333333333337</v>
      </c>
      <c r="F45" s="317">
        <v>130.21666666666673</v>
      </c>
      <c r="G45" s="317">
        <v>129.63333333333335</v>
      </c>
      <c r="H45" s="317">
        <v>128.91666666666671</v>
      </c>
      <c r="I45" s="317">
        <v>131.51666666666674</v>
      </c>
      <c r="J45" s="317">
        <v>132.23333333333338</v>
      </c>
      <c r="K45" s="317">
        <v>132.81666666666675</v>
      </c>
      <c r="L45" s="304">
        <v>131.65</v>
      </c>
      <c r="M45" s="304">
        <v>130.35</v>
      </c>
      <c r="N45" s="319">
        <v>31061500</v>
      </c>
      <c r="O45" s="320">
        <v>-5.9523809523809529E-4</v>
      </c>
    </row>
    <row r="46" spans="1:15" ht="15">
      <c r="A46" s="277">
        <v>36</v>
      </c>
      <c r="B46" s="390" t="s">
        <v>50</v>
      </c>
      <c r="C46" s="277" t="s">
        <v>85</v>
      </c>
      <c r="D46" s="316">
        <v>1454.5</v>
      </c>
      <c r="E46" s="316">
        <v>1464.9166666666667</v>
      </c>
      <c r="F46" s="317">
        <v>1439.9833333333336</v>
      </c>
      <c r="G46" s="317">
        <v>1425.4666666666669</v>
      </c>
      <c r="H46" s="317">
        <v>1400.5333333333338</v>
      </c>
      <c r="I46" s="317">
        <v>1479.4333333333334</v>
      </c>
      <c r="J46" s="317">
        <v>1504.3666666666663</v>
      </c>
      <c r="K46" s="317">
        <v>1518.8833333333332</v>
      </c>
      <c r="L46" s="304">
        <v>1489.85</v>
      </c>
      <c r="M46" s="304">
        <v>1450.4</v>
      </c>
      <c r="N46" s="319">
        <v>2737000</v>
      </c>
      <c r="O46" s="320">
        <v>-2.1521521521521522E-2</v>
      </c>
    </row>
    <row r="47" spans="1:15" ht="15">
      <c r="A47" s="277">
        <v>37</v>
      </c>
      <c r="B47" s="390" t="s">
        <v>39</v>
      </c>
      <c r="C47" s="277" t="s">
        <v>86</v>
      </c>
      <c r="D47" s="316">
        <v>379.4</v>
      </c>
      <c r="E47" s="316">
        <v>383.4666666666667</v>
      </c>
      <c r="F47" s="317">
        <v>374.03333333333342</v>
      </c>
      <c r="G47" s="317">
        <v>368.66666666666674</v>
      </c>
      <c r="H47" s="317">
        <v>359.23333333333346</v>
      </c>
      <c r="I47" s="317">
        <v>388.83333333333337</v>
      </c>
      <c r="J47" s="317">
        <v>398.26666666666665</v>
      </c>
      <c r="K47" s="317">
        <v>403.63333333333333</v>
      </c>
      <c r="L47" s="304">
        <v>392.9</v>
      </c>
      <c r="M47" s="304">
        <v>378.1</v>
      </c>
      <c r="N47" s="319">
        <v>6988173</v>
      </c>
      <c r="O47" s="320">
        <v>7.9430226943505558E-2</v>
      </c>
    </row>
    <row r="48" spans="1:15" ht="15">
      <c r="A48" s="277">
        <v>38</v>
      </c>
      <c r="B48" s="390" t="s">
        <v>64</v>
      </c>
      <c r="C48" s="277" t="s">
        <v>87</v>
      </c>
      <c r="D48" s="316">
        <v>412.8</v>
      </c>
      <c r="E48" s="316">
        <v>415.31666666666666</v>
      </c>
      <c r="F48" s="317">
        <v>409.68333333333334</v>
      </c>
      <c r="G48" s="317">
        <v>406.56666666666666</v>
      </c>
      <c r="H48" s="317">
        <v>400.93333333333334</v>
      </c>
      <c r="I48" s="317">
        <v>418.43333333333334</v>
      </c>
      <c r="J48" s="317">
        <v>424.06666666666666</v>
      </c>
      <c r="K48" s="317">
        <v>427.18333333333334</v>
      </c>
      <c r="L48" s="304">
        <v>420.95</v>
      </c>
      <c r="M48" s="304">
        <v>412.2</v>
      </c>
      <c r="N48" s="319">
        <v>2188800</v>
      </c>
      <c r="O48" s="320">
        <v>6.7915690866510545E-2</v>
      </c>
    </row>
    <row r="49" spans="1:15" ht="15">
      <c r="A49" s="277">
        <v>39</v>
      </c>
      <c r="B49" s="390" t="s">
        <v>50</v>
      </c>
      <c r="C49" s="277" t="s">
        <v>88</v>
      </c>
      <c r="D49" s="316">
        <v>512.79999999999995</v>
      </c>
      <c r="E49" s="316">
        <v>515.76666666666677</v>
      </c>
      <c r="F49" s="317">
        <v>508.18333333333351</v>
      </c>
      <c r="G49" s="317">
        <v>503.56666666666672</v>
      </c>
      <c r="H49" s="317">
        <v>495.98333333333346</v>
      </c>
      <c r="I49" s="317">
        <v>520.38333333333355</v>
      </c>
      <c r="J49" s="317">
        <v>527.96666666666681</v>
      </c>
      <c r="K49" s="317">
        <v>532.5833333333336</v>
      </c>
      <c r="L49" s="304">
        <v>523.35</v>
      </c>
      <c r="M49" s="304">
        <v>511.15</v>
      </c>
      <c r="N49" s="319">
        <v>10321250</v>
      </c>
      <c r="O49" s="320">
        <v>-4.4881434355118564E-2</v>
      </c>
    </row>
    <row r="50" spans="1:15" ht="15">
      <c r="A50" s="277">
        <v>40</v>
      </c>
      <c r="B50" s="390" t="s">
        <v>52</v>
      </c>
      <c r="C50" s="277" t="s">
        <v>91</v>
      </c>
      <c r="D50" s="316">
        <v>3146.7</v>
      </c>
      <c r="E50" s="316">
        <v>3140.4500000000003</v>
      </c>
      <c r="F50" s="317">
        <v>3101.9000000000005</v>
      </c>
      <c r="G50" s="317">
        <v>3057.1000000000004</v>
      </c>
      <c r="H50" s="317">
        <v>3018.5500000000006</v>
      </c>
      <c r="I50" s="317">
        <v>3185.2500000000005</v>
      </c>
      <c r="J50" s="317">
        <v>3223.8000000000006</v>
      </c>
      <c r="K50" s="317">
        <v>3268.6000000000004</v>
      </c>
      <c r="L50" s="304">
        <v>3179</v>
      </c>
      <c r="M50" s="304">
        <v>3095.65</v>
      </c>
      <c r="N50" s="319">
        <v>3674000</v>
      </c>
      <c r="O50" s="320">
        <v>-3.5897974178650149E-2</v>
      </c>
    </row>
    <row r="51" spans="1:15" ht="15">
      <c r="A51" s="277">
        <v>41</v>
      </c>
      <c r="B51" s="390" t="s">
        <v>92</v>
      </c>
      <c r="C51" s="277" t="s">
        <v>93</v>
      </c>
      <c r="D51" s="316">
        <v>147.55000000000001</v>
      </c>
      <c r="E51" s="316">
        <v>148.26666666666668</v>
      </c>
      <c r="F51" s="317">
        <v>145.88333333333335</v>
      </c>
      <c r="G51" s="317">
        <v>144.21666666666667</v>
      </c>
      <c r="H51" s="317">
        <v>141.83333333333334</v>
      </c>
      <c r="I51" s="317">
        <v>149.93333333333337</v>
      </c>
      <c r="J51" s="317">
        <v>152.31666666666669</v>
      </c>
      <c r="K51" s="317">
        <v>153.98333333333338</v>
      </c>
      <c r="L51" s="304">
        <v>150.65</v>
      </c>
      <c r="M51" s="304">
        <v>146.6</v>
      </c>
      <c r="N51" s="319">
        <v>26277900</v>
      </c>
      <c r="O51" s="320">
        <v>6.1915592620672222E-3</v>
      </c>
    </row>
    <row r="52" spans="1:15" ht="15">
      <c r="A52" s="277">
        <v>42</v>
      </c>
      <c r="B52" s="390" t="s">
        <v>52</v>
      </c>
      <c r="C52" s="277" t="s">
        <v>94</v>
      </c>
      <c r="D52" s="316">
        <v>4616.05</v>
      </c>
      <c r="E52" s="316">
        <v>4646.05</v>
      </c>
      <c r="F52" s="317">
        <v>4547.2000000000007</v>
      </c>
      <c r="G52" s="317">
        <v>4478.3500000000004</v>
      </c>
      <c r="H52" s="317">
        <v>4379.5000000000009</v>
      </c>
      <c r="I52" s="317">
        <v>4714.9000000000005</v>
      </c>
      <c r="J52" s="317">
        <v>4813.7500000000009</v>
      </c>
      <c r="K52" s="317">
        <v>4882.6000000000004</v>
      </c>
      <c r="L52" s="304">
        <v>4744.8999999999996</v>
      </c>
      <c r="M52" s="304">
        <v>4577.2</v>
      </c>
      <c r="N52" s="319">
        <v>3139250</v>
      </c>
      <c r="O52" s="320">
        <v>-3.9029616591413484E-2</v>
      </c>
    </row>
    <row r="53" spans="1:15" ht="15">
      <c r="A53" s="277">
        <v>43</v>
      </c>
      <c r="B53" s="390" t="s">
        <v>44</v>
      </c>
      <c r="C53" s="277" t="s">
        <v>95</v>
      </c>
      <c r="D53" s="316">
        <v>21478.9</v>
      </c>
      <c r="E53" s="316">
        <v>21489.933333333331</v>
      </c>
      <c r="F53" s="317">
        <v>21277.816666666662</v>
      </c>
      <c r="G53" s="317">
        <v>21076.73333333333</v>
      </c>
      <c r="H53" s="317">
        <v>20864.616666666661</v>
      </c>
      <c r="I53" s="317">
        <v>21691.016666666663</v>
      </c>
      <c r="J53" s="317">
        <v>21903.133333333331</v>
      </c>
      <c r="K53" s="317">
        <v>22104.216666666664</v>
      </c>
      <c r="L53" s="304">
        <v>21702.05</v>
      </c>
      <c r="M53" s="304">
        <v>21288.85</v>
      </c>
      <c r="N53" s="319">
        <v>259840</v>
      </c>
      <c r="O53" s="320">
        <v>-5.8823529411764705E-2</v>
      </c>
    </row>
    <row r="54" spans="1:15" ht="15">
      <c r="A54" s="277">
        <v>44</v>
      </c>
      <c r="B54" s="390" t="s">
        <v>57</v>
      </c>
      <c r="C54" s="277" t="s">
        <v>96</v>
      </c>
      <c r="D54" s="316">
        <v>49.9</v>
      </c>
      <c r="E54" s="316">
        <v>50.4</v>
      </c>
      <c r="F54" s="317">
        <v>48.5</v>
      </c>
      <c r="G54" s="317">
        <v>47.1</v>
      </c>
      <c r="H54" s="317">
        <v>45.2</v>
      </c>
      <c r="I54" s="317">
        <v>51.8</v>
      </c>
      <c r="J54" s="317">
        <v>53.699999999999989</v>
      </c>
      <c r="K54" s="317">
        <v>55.099999999999994</v>
      </c>
      <c r="L54" s="304">
        <v>52.3</v>
      </c>
      <c r="M54" s="304">
        <v>49</v>
      </c>
      <c r="N54" s="319">
        <v>12950400</v>
      </c>
      <c r="O54" s="320">
        <v>1.3682331945270671E-2</v>
      </c>
    </row>
    <row r="55" spans="1:15" ht="15">
      <c r="A55" s="277">
        <v>45</v>
      </c>
      <c r="B55" s="390" t="s">
        <v>44</v>
      </c>
      <c r="C55" s="277" t="s">
        <v>97</v>
      </c>
      <c r="D55" s="316">
        <v>1119.6500000000001</v>
      </c>
      <c r="E55" s="316">
        <v>1125.7</v>
      </c>
      <c r="F55" s="317">
        <v>1107.6000000000001</v>
      </c>
      <c r="G55" s="317">
        <v>1095.5500000000002</v>
      </c>
      <c r="H55" s="317">
        <v>1077.4500000000003</v>
      </c>
      <c r="I55" s="317">
        <v>1137.75</v>
      </c>
      <c r="J55" s="317">
        <v>1155.8499999999999</v>
      </c>
      <c r="K55" s="317">
        <v>1167.8999999999999</v>
      </c>
      <c r="L55" s="304">
        <v>1143.8</v>
      </c>
      <c r="M55" s="304">
        <v>1113.6500000000001</v>
      </c>
      <c r="N55" s="319">
        <v>2491500</v>
      </c>
      <c r="O55" s="320">
        <v>-4.3092522179974654E-2</v>
      </c>
    </row>
    <row r="56" spans="1:15" ht="15">
      <c r="A56" s="277">
        <v>46</v>
      </c>
      <c r="B56" s="390" t="s">
        <v>44</v>
      </c>
      <c r="C56" s="277" t="s">
        <v>98</v>
      </c>
      <c r="D56" s="316">
        <v>163.30000000000001</v>
      </c>
      <c r="E56" s="316">
        <v>163.85</v>
      </c>
      <c r="F56" s="317">
        <v>162</v>
      </c>
      <c r="G56" s="317">
        <v>160.70000000000002</v>
      </c>
      <c r="H56" s="317">
        <v>158.85000000000002</v>
      </c>
      <c r="I56" s="317">
        <v>165.14999999999998</v>
      </c>
      <c r="J56" s="317">
        <v>166.99999999999994</v>
      </c>
      <c r="K56" s="317">
        <v>168.29999999999995</v>
      </c>
      <c r="L56" s="304">
        <v>165.7</v>
      </c>
      <c r="M56" s="304">
        <v>162.55000000000001</v>
      </c>
      <c r="N56" s="319">
        <v>12085200</v>
      </c>
      <c r="O56" s="320">
        <v>9.017132551848512E-3</v>
      </c>
    </row>
    <row r="57" spans="1:15" ht="15">
      <c r="A57" s="277">
        <v>47</v>
      </c>
      <c r="B57" s="390" t="s">
        <v>54</v>
      </c>
      <c r="C57" s="277" t="s">
        <v>99</v>
      </c>
      <c r="D57" s="316">
        <v>54.55</v>
      </c>
      <c r="E57" s="316">
        <v>54.383333333333326</v>
      </c>
      <c r="F57" s="317">
        <v>53.966666666666654</v>
      </c>
      <c r="G57" s="317">
        <v>53.383333333333326</v>
      </c>
      <c r="H57" s="317">
        <v>52.966666666666654</v>
      </c>
      <c r="I57" s="317">
        <v>54.966666666666654</v>
      </c>
      <c r="J57" s="317">
        <v>55.383333333333326</v>
      </c>
      <c r="K57" s="317">
        <v>55.966666666666654</v>
      </c>
      <c r="L57" s="304">
        <v>54.8</v>
      </c>
      <c r="M57" s="304">
        <v>53.8</v>
      </c>
      <c r="N57" s="319">
        <v>83580500</v>
      </c>
      <c r="O57" s="320">
        <v>1.6015705724323207E-2</v>
      </c>
    </row>
    <row r="58" spans="1:15" ht="15">
      <c r="A58" s="277">
        <v>48</v>
      </c>
      <c r="B58" s="390" t="s">
        <v>73</v>
      </c>
      <c r="C58" s="277" t="s">
        <v>100</v>
      </c>
      <c r="D58" s="316">
        <v>97.75</v>
      </c>
      <c r="E58" s="316">
        <v>98.183333333333337</v>
      </c>
      <c r="F58" s="317">
        <v>97.066666666666677</v>
      </c>
      <c r="G58" s="317">
        <v>96.38333333333334</v>
      </c>
      <c r="H58" s="317">
        <v>95.26666666666668</v>
      </c>
      <c r="I58" s="317">
        <v>98.866666666666674</v>
      </c>
      <c r="J58" s="317">
        <v>99.983333333333348</v>
      </c>
      <c r="K58" s="317">
        <v>100.66666666666667</v>
      </c>
      <c r="L58" s="304">
        <v>99.3</v>
      </c>
      <c r="M58" s="304">
        <v>97.5</v>
      </c>
      <c r="N58" s="319">
        <v>26882700</v>
      </c>
      <c r="O58" s="320">
        <v>-2.5431225121627599E-2</v>
      </c>
    </row>
    <row r="59" spans="1:15" ht="15">
      <c r="A59" s="277">
        <v>49</v>
      </c>
      <c r="B59" s="390" t="s">
        <v>52</v>
      </c>
      <c r="C59" s="277" t="s">
        <v>101</v>
      </c>
      <c r="D59" s="316">
        <v>479.4</v>
      </c>
      <c r="E59" s="316">
        <v>477.5333333333333</v>
      </c>
      <c r="F59" s="317">
        <v>473.36666666666662</v>
      </c>
      <c r="G59" s="317">
        <v>467.33333333333331</v>
      </c>
      <c r="H59" s="317">
        <v>463.16666666666663</v>
      </c>
      <c r="I59" s="317">
        <v>483.56666666666661</v>
      </c>
      <c r="J59" s="317">
        <v>487.73333333333335</v>
      </c>
      <c r="K59" s="317">
        <v>493.76666666666659</v>
      </c>
      <c r="L59" s="304">
        <v>481.7</v>
      </c>
      <c r="M59" s="304">
        <v>471.5</v>
      </c>
      <c r="N59" s="319">
        <v>8204100</v>
      </c>
      <c r="O59" s="320">
        <v>0.1259469696969697</v>
      </c>
    </row>
    <row r="60" spans="1:15" ht="15">
      <c r="A60" s="277">
        <v>50</v>
      </c>
      <c r="B60" s="390" t="s">
        <v>102</v>
      </c>
      <c r="C60" s="277" t="s">
        <v>103</v>
      </c>
      <c r="D60" s="316">
        <v>21.25</v>
      </c>
      <c r="E60" s="316">
        <v>21.516666666666666</v>
      </c>
      <c r="F60" s="317">
        <v>20.93333333333333</v>
      </c>
      <c r="G60" s="317">
        <v>20.616666666666664</v>
      </c>
      <c r="H60" s="317">
        <v>20.033333333333328</v>
      </c>
      <c r="I60" s="317">
        <v>21.833333333333332</v>
      </c>
      <c r="J60" s="317">
        <v>22.416666666666668</v>
      </c>
      <c r="K60" s="317">
        <v>22.733333333333334</v>
      </c>
      <c r="L60" s="304">
        <v>22.1</v>
      </c>
      <c r="M60" s="304">
        <v>21.2</v>
      </c>
      <c r="N60" s="319">
        <v>85995000</v>
      </c>
      <c r="O60" s="320">
        <v>3.6764705882352941E-3</v>
      </c>
    </row>
    <row r="61" spans="1:15" ht="15">
      <c r="A61" s="277">
        <v>51</v>
      </c>
      <c r="B61" s="390" t="s">
        <v>50</v>
      </c>
      <c r="C61" s="277" t="s">
        <v>104</v>
      </c>
      <c r="D61" s="316">
        <v>688.55</v>
      </c>
      <c r="E61" s="316">
        <v>689.96666666666658</v>
      </c>
      <c r="F61" s="317">
        <v>682.63333333333321</v>
      </c>
      <c r="G61" s="317">
        <v>676.71666666666658</v>
      </c>
      <c r="H61" s="317">
        <v>669.38333333333321</v>
      </c>
      <c r="I61" s="317">
        <v>695.88333333333321</v>
      </c>
      <c r="J61" s="317">
        <v>703.21666666666647</v>
      </c>
      <c r="K61" s="317">
        <v>709.13333333333321</v>
      </c>
      <c r="L61" s="304">
        <v>697.3</v>
      </c>
      <c r="M61" s="304">
        <v>684.05</v>
      </c>
      <c r="N61" s="319">
        <v>4061000</v>
      </c>
      <c r="O61" s="320">
        <v>-2.5905492923962582E-2</v>
      </c>
    </row>
    <row r="62" spans="1:15" ht="15">
      <c r="A62" s="277">
        <v>52</v>
      </c>
      <c r="B62" s="433" t="s">
        <v>39</v>
      </c>
      <c r="C62" s="277" t="s">
        <v>248</v>
      </c>
      <c r="D62" s="316">
        <v>897.3</v>
      </c>
      <c r="E62" s="316">
        <v>898.68333333333339</v>
      </c>
      <c r="F62" s="317">
        <v>890.36666666666679</v>
      </c>
      <c r="G62" s="317">
        <v>883.43333333333339</v>
      </c>
      <c r="H62" s="317">
        <v>875.11666666666679</v>
      </c>
      <c r="I62" s="317">
        <v>905.61666666666679</v>
      </c>
      <c r="J62" s="317">
        <v>913.93333333333339</v>
      </c>
      <c r="K62" s="317">
        <v>920.86666666666679</v>
      </c>
      <c r="L62" s="304">
        <v>907</v>
      </c>
      <c r="M62" s="304">
        <v>891.75</v>
      </c>
      <c r="N62" s="319">
        <v>415350</v>
      </c>
      <c r="O62" s="320">
        <v>-1.5625000000000001E-3</v>
      </c>
    </row>
    <row r="63" spans="1:15" ht="15">
      <c r="A63" s="277">
        <v>53</v>
      </c>
      <c r="B63" s="390" t="s">
        <v>37</v>
      </c>
      <c r="C63" s="277" t="s">
        <v>105</v>
      </c>
      <c r="D63" s="316">
        <v>626.79999999999995</v>
      </c>
      <c r="E63" s="316">
        <v>630.51666666666665</v>
      </c>
      <c r="F63" s="317">
        <v>618.23333333333335</v>
      </c>
      <c r="G63" s="317">
        <v>609.66666666666674</v>
      </c>
      <c r="H63" s="317">
        <v>597.38333333333344</v>
      </c>
      <c r="I63" s="317">
        <v>639.08333333333326</v>
      </c>
      <c r="J63" s="317">
        <v>651.36666666666656</v>
      </c>
      <c r="K63" s="317">
        <v>659.93333333333317</v>
      </c>
      <c r="L63" s="304">
        <v>642.79999999999995</v>
      </c>
      <c r="M63" s="304">
        <v>621.95000000000005</v>
      </c>
      <c r="N63" s="319">
        <v>17944550</v>
      </c>
      <c r="O63" s="320">
        <v>3.2398555343106012E-3</v>
      </c>
    </row>
    <row r="64" spans="1:15" ht="15">
      <c r="A64" s="277">
        <v>54</v>
      </c>
      <c r="B64" s="390" t="s">
        <v>39</v>
      </c>
      <c r="C64" s="277" t="s">
        <v>106</v>
      </c>
      <c r="D64" s="316">
        <v>608.95000000000005</v>
      </c>
      <c r="E64" s="316">
        <v>613.15</v>
      </c>
      <c r="F64" s="317">
        <v>602.59999999999991</v>
      </c>
      <c r="G64" s="317">
        <v>596.24999999999989</v>
      </c>
      <c r="H64" s="317">
        <v>585.69999999999982</v>
      </c>
      <c r="I64" s="317">
        <v>619.5</v>
      </c>
      <c r="J64" s="317">
        <v>630.04999999999995</v>
      </c>
      <c r="K64" s="317">
        <v>636.40000000000009</v>
      </c>
      <c r="L64" s="304">
        <v>623.70000000000005</v>
      </c>
      <c r="M64" s="304">
        <v>606.79999999999995</v>
      </c>
      <c r="N64" s="319">
        <v>5367000</v>
      </c>
      <c r="O64" s="320">
        <v>-3.644524236983842E-2</v>
      </c>
    </row>
    <row r="65" spans="1:15" ht="15">
      <c r="A65" s="277">
        <v>55</v>
      </c>
      <c r="B65" s="390" t="s">
        <v>107</v>
      </c>
      <c r="C65" s="277" t="s">
        <v>108</v>
      </c>
      <c r="D65" s="316">
        <v>687</v>
      </c>
      <c r="E65" s="316">
        <v>691.73333333333323</v>
      </c>
      <c r="F65" s="317">
        <v>680.46666666666647</v>
      </c>
      <c r="G65" s="317">
        <v>673.93333333333328</v>
      </c>
      <c r="H65" s="317">
        <v>662.66666666666652</v>
      </c>
      <c r="I65" s="317">
        <v>698.26666666666642</v>
      </c>
      <c r="J65" s="317">
        <v>709.53333333333308</v>
      </c>
      <c r="K65" s="317">
        <v>716.06666666666638</v>
      </c>
      <c r="L65" s="304">
        <v>703</v>
      </c>
      <c r="M65" s="304">
        <v>685.2</v>
      </c>
      <c r="N65" s="319">
        <v>16969400</v>
      </c>
      <c r="O65" s="320">
        <v>-4.844006568144499E-3</v>
      </c>
    </row>
    <row r="66" spans="1:15" ht="15">
      <c r="A66" s="277">
        <v>56</v>
      </c>
      <c r="B66" s="390" t="s">
        <v>57</v>
      </c>
      <c r="C66" s="277" t="s">
        <v>109</v>
      </c>
      <c r="D66" s="316">
        <v>1830.9</v>
      </c>
      <c r="E66" s="316">
        <v>1831.7</v>
      </c>
      <c r="F66" s="317">
        <v>1813.7</v>
      </c>
      <c r="G66" s="317">
        <v>1796.5</v>
      </c>
      <c r="H66" s="317">
        <v>1778.5</v>
      </c>
      <c r="I66" s="317">
        <v>1848.9</v>
      </c>
      <c r="J66" s="317">
        <v>1866.9</v>
      </c>
      <c r="K66" s="317">
        <v>1884.1000000000001</v>
      </c>
      <c r="L66" s="304">
        <v>1849.7</v>
      </c>
      <c r="M66" s="304">
        <v>1814.5</v>
      </c>
      <c r="N66" s="319">
        <v>29173800</v>
      </c>
      <c r="O66" s="320">
        <v>-2.8608530616322046E-2</v>
      </c>
    </row>
    <row r="67" spans="1:15" ht="15">
      <c r="A67" s="277">
        <v>57</v>
      </c>
      <c r="B67" s="390" t="s">
        <v>54</v>
      </c>
      <c r="C67" s="277" t="s">
        <v>110</v>
      </c>
      <c r="D67" s="316">
        <v>1065.9000000000001</v>
      </c>
      <c r="E67" s="316">
        <v>1060.9333333333334</v>
      </c>
      <c r="F67" s="317">
        <v>1052.0166666666669</v>
      </c>
      <c r="G67" s="317">
        <v>1038.1333333333334</v>
      </c>
      <c r="H67" s="317">
        <v>1029.2166666666669</v>
      </c>
      <c r="I67" s="317">
        <v>1074.8166666666668</v>
      </c>
      <c r="J67" s="317">
        <v>1083.7333333333333</v>
      </c>
      <c r="K67" s="317">
        <v>1097.6166666666668</v>
      </c>
      <c r="L67" s="304">
        <v>1069.8499999999999</v>
      </c>
      <c r="M67" s="304">
        <v>1047.05</v>
      </c>
      <c r="N67" s="319">
        <v>34117600</v>
      </c>
      <c r="O67" s="320">
        <v>6.7752863365058875E-4</v>
      </c>
    </row>
    <row r="68" spans="1:15" ht="15">
      <c r="A68" s="277">
        <v>58</v>
      </c>
      <c r="B68" s="390" t="s">
        <v>57</v>
      </c>
      <c r="C68" s="277" t="s">
        <v>253</v>
      </c>
      <c r="D68" s="316">
        <v>611.79999999999995</v>
      </c>
      <c r="E68" s="316">
        <v>612.51666666666665</v>
      </c>
      <c r="F68" s="317">
        <v>608.08333333333326</v>
      </c>
      <c r="G68" s="317">
        <v>604.36666666666656</v>
      </c>
      <c r="H68" s="317">
        <v>599.93333333333317</v>
      </c>
      <c r="I68" s="317">
        <v>616.23333333333335</v>
      </c>
      <c r="J68" s="317">
        <v>620.66666666666674</v>
      </c>
      <c r="K68" s="317">
        <v>624.38333333333344</v>
      </c>
      <c r="L68" s="304">
        <v>616.95000000000005</v>
      </c>
      <c r="M68" s="304">
        <v>608.79999999999995</v>
      </c>
      <c r="N68" s="319">
        <v>11359700</v>
      </c>
      <c r="O68" s="320">
        <v>-4.434589800443459E-3</v>
      </c>
    </row>
    <row r="69" spans="1:15" ht="15">
      <c r="A69" s="277">
        <v>59</v>
      </c>
      <c r="B69" s="390" t="s">
        <v>44</v>
      </c>
      <c r="C69" s="277" t="s">
        <v>111</v>
      </c>
      <c r="D69" s="316">
        <v>2726.35</v>
      </c>
      <c r="E69" s="316">
        <v>2744.1333333333332</v>
      </c>
      <c r="F69" s="317">
        <v>2699.2166666666662</v>
      </c>
      <c r="G69" s="317">
        <v>2672.083333333333</v>
      </c>
      <c r="H69" s="317">
        <v>2627.1666666666661</v>
      </c>
      <c r="I69" s="317">
        <v>2771.2666666666664</v>
      </c>
      <c r="J69" s="317">
        <v>2816.1833333333334</v>
      </c>
      <c r="K69" s="317">
        <v>2843.3166666666666</v>
      </c>
      <c r="L69" s="304">
        <v>2789.05</v>
      </c>
      <c r="M69" s="304">
        <v>2717</v>
      </c>
      <c r="N69" s="319">
        <v>2158800</v>
      </c>
      <c r="O69" s="320">
        <v>1.5380273740651897E-2</v>
      </c>
    </row>
    <row r="70" spans="1:15" ht="15">
      <c r="A70" s="277">
        <v>60</v>
      </c>
      <c r="B70" s="390" t="s">
        <v>113</v>
      </c>
      <c r="C70" s="277" t="s">
        <v>114</v>
      </c>
      <c r="D70" s="316">
        <v>179.6</v>
      </c>
      <c r="E70" s="316">
        <v>181.85</v>
      </c>
      <c r="F70" s="317">
        <v>176.79999999999998</v>
      </c>
      <c r="G70" s="317">
        <v>174</v>
      </c>
      <c r="H70" s="317">
        <v>168.95</v>
      </c>
      <c r="I70" s="317">
        <v>184.64999999999998</v>
      </c>
      <c r="J70" s="317">
        <v>189.7</v>
      </c>
      <c r="K70" s="317">
        <v>192.49999999999997</v>
      </c>
      <c r="L70" s="304">
        <v>186.9</v>
      </c>
      <c r="M70" s="304">
        <v>179.05</v>
      </c>
      <c r="N70" s="319">
        <v>28027400</v>
      </c>
      <c r="O70" s="320">
        <v>-6.7124660083011309E-2</v>
      </c>
    </row>
    <row r="71" spans="1:15" ht="15">
      <c r="A71" s="277">
        <v>61</v>
      </c>
      <c r="B71" s="390" t="s">
        <v>73</v>
      </c>
      <c r="C71" s="277" t="s">
        <v>115</v>
      </c>
      <c r="D71" s="316">
        <v>216.25</v>
      </c>
      <c r="E71" s="316">
        <v>216.95000000000002</v>
      </c>
      <c r="F71" s="317">
        <v>213.90000000000003</v>
      </c>
      <c r="G71" s="317">
        <v>211.55</v>
      </c>
      <c r="H71" s="317">
        <v>208.50000000000003</v>
      </c>
      <c r="I71" s="317">
        <v>219.30000000000004</v>
      </c>
      <c r="J71" s="317">
        <v>222.35000000000005</v>
      </c>
      <c r="K71" s="317">
        <v>224.70000000000005</v>
      </c>
      <c r="L71" s="304">
        <v>220</v>
      </c>
      <c r="M71" s="304">
        <v>214.6</v>
      </c>
      <c r="N71" s="319">
        <v>28711800</v>
      </c>
      <c r="O71" s="320">
        <v>6.1913321350109844E-2</v>
      </c>
    </row>
    <row r="72" spans="1:15" ht="15">
      <c r="A72" s="277">
        <v>62</v>
      </c>
      <c r="B72" s="390" t="s">
        <v>50</v>
      </c>
      <c r="C72" s="277" t="s">
        <v>116</v>
      </c>
      <c r="D72" s="316">
        <v>2220.85</v>
      </c>
      <c r="E72" s="316">
        <v>2227.2000000000003</v>
      </c>
      <c r="F72" s="317">
        <v>2210.6500000000005</v>
      </c>
      <c r="G72" s="317">
        <v>2200.4500000000003</v>
      </c>
      <c r="H72" s="317">
        <v>2183.9000000000005</v>
      </c>
      <c r="I72" s="317">
        <v>2237.4000000000005</v>
      </c>
      <c r="J72" s="317">
        <v>2253.9500000000007</v>
      </c>
      <c r="K72" s="317">
        <v>2264.1500000000005</v>
      </c>
      <c r="L72" s="304">
        <v>2243.75</v>
      </c>
      <c r="M72" s="304">
        <v>2217</v>
      </c>
      <c r="N72" s="319">
        <v>14850000</v>
      </c>
      <c r="O72" s="320">
        <v>-3.0293850348379279E-4</v>
      </c>
    </row>
    <row r="73" spans="1:15" ht="15">
      <c r="A73" s="277">
        <v>63</v>
      </c>
      <c r="B73" s="390" t="s">
        <v>57</v>
      </c>
      <c r="C73" s="277" t="s">
        <v>117</v>
      </c>
      <c r="D73" s="316">
        <v>215.75</v>
      </c>
      <c r="E73" s="316">
        <v>214.9</v>
      </c>
      <c r="F73" s="317">
        <v>208.25</v>
      </c>
      <c r="G73" s="317">
        <v>200.75</v>
      </c>
      <c r="H73" s="317">
        <v>194.1</v>
      </c>
      <c r="I73" s="317">
        <v>222.4</v>
      </c>
      <c r="J73" s="317">
        <v>229.05000000000004</v>
      </c>
      <c r="K73" s="317">
        <v>236.55</v>
      </c>
      <c r="L73" s="304">
        <v>221.55</v>
      </c>
      <c r="M73" s="304">
        <v>207.4</v>
      </c>
      <c r="N73" s="319">
        <v>18407800</v>
      </c>
      <c r="O73" s="320">
        <v>0.20372998175552401</v>
      </c>
    </row>
    <row r="74" spans="1:15" ht="15">
      <c r="A74" s="277">
        <v>64</v>
      </c>
      <c r="B74" s="390" t="s">
        <v>54</v>
      </c>
      <c r="C74" s="277" t="s">
        <v>118</v>
      </c>
      <c r="D74" s="316">
        <v>368.95</v>
      </c>
      <c r="E74" s="316">
        <v>369.93333333333334</v>
      </c>
      <c r="F74" s="317">
        <v>364.26666666666665</v>
      </c>
      <c r="G74" s="317">
        <v>359.58333333333331</v>
      </c>
      <c r="H74" s="317">
        <v>353.91666666666663</v>
      </c>
      <c r="I74" s="317">
        <v>374.61666666666667</v>
      </c>
      <c r="J74" s="317">
        <v>380.2833333333333</v>
      </c>
      <c r="K74" s="317">
        <v>384.9666666666667</v>
      </c>
      <c r="L74" s="304">
        <v>375.6</v>
      </c>
      <c r="M74" s="304">
        <v>365.25</v>
      </c>
      <c r="N74" s="319">
        <v>135913250</v>
      </c>
      <c r="O74" s="320">
        <v>-2.4221383444684415E-3</v>
      </c>
    </row>
    <row r="75" spans="1:15" ht="15">
      <c r="A75" s="277">
        <v>65</v>
      </c>
      <c r="B75" s="390" t="s">
        <v>57</v>
      </c>
      <c r="C75" s="277" t="s">
        <v>119</v>
      </c>
      <c r="D75" s="316">
        <v>474.25</v>
      </c>
      <c r="E75" s="316">
        <v>476.76666666666665</v>
      </c>
      <c r="F75" s="317">
        <v>470.5333333333333</v>
      </c>
      <c r="G75" s="317">
        <v>466.81666666666666</v>
      </c>
      <c r="H75" s="317">
        <v>460.58333333333331</v>
      </c>
      <c r="I75" s="317">
        <v>480.48333333333329</v>
      </c>
      <c r="J75" s="317">
        <v>486.71666666666664</v>
      </c>
      <c r="K75" s="317">
        <v>490.43333333333328</v>
      </c>
      <c r="L75" s="304">
        <v>483</v>
      </c>
      <c r="M75" s="304">
        <v>473.05</v>
      </c>
      <c r="N75" s="319">
        <v>9133500</v>
      </c>
      <c r="O75" s="320">
        <v>-1.8032786885245902E-3</v>
      </c>
    </row>
    <row r="76" spans="1:15" ht="15">
      <c r="A76" s="277">
        <v>66</v>
      </c>
      <c r="B76" s="390" t="s">
        <v>68</v>
      </c>
      <c r="C76" s="277" t="s">
        <v>120</v>
      </c>
      <c r="D76" s="316">
        <v>8.8000000000000007</v>
      </c>
      <c r="E76" s="316">
        <v>8.7833333333333332</v>
      </c>
      <c r="F76" s="317">
        <v>8.6666666666666661</v>
      </c>
      <c r="G76" s="317">
        <v>8.5333333333333332</v>
      </c>
      <c r="H76" s="317">
        <v>8.4166666666666661</v>
      </c>
      <c r="I76" s="317">
        <v>8.9166666666666661</v>
      </c>
      <c r="J76" s="317">
        <v>9.0333333333333332</v>
      </c>
      <c r="K76" s="317">
        <v>9.1666666666666661</v>
      </c>
      <c r="L76" s="304">
        <v>8.9</v>
      </c>
      <c r="M76" s="304">
        <v>8.65</v>
      </c>
      <c r="N76" s="319">
        <v>376880000</v>
      </c>
      <c r="O76" s="320">
        <v>-1.6081871345029239E-2</v>
      </c>
    </row>
    <row r="77" spans="1:15" ht="15">
      <c r="A77" s="277">
        <v>67</v>
      </c>
      <c r="B77" s="390" t="s">
        <v>54</v>
      </c>
      <c r="C77" s="277" t="s">
        <v>121</v>
      </c>
      <c r="D77" s="316">
        <v>30.4</v>
      </c>
      <c r="E77" s="316">
        <v>29.8</v>
      </c>
      <c r="F77" s="317">
        <v>28.950000000000003</v>
      </c>
      <c r="G77" s="317">
        <v>27.500000000000004</v>
      </c>
      <c r="H77" s="317">
        <v>26.650000000000006</v>
      </c>
      <c r="I77" s="317">
        <v>31.25</v>
      </c>
      <c r="J77" s="317">
        <v>32.1</v>
      </c>
      <c r="K77" s="317">
        <v>33.549999999999997</v>
      </c>
      <c r="L77" s="304">
        <v>30.65</v>
      </c>
      <c r="M77" s="304">
        <v>28.35</v>
      </c>
      <c r="N77" s="319">
        <v>134026000</v>
      </c>
      <c r="O77" s="320">
        <v>2.7231687782146498E-2</v>
      </c>
    </row>
    <row r="78" spans="1:15" ht="15">
      <c r="A78" s="277">
        <v>68</v>
      </c>
      <c r="B78" s="390" t="s">
        <v>73</v>
      </c>
      <c r="C78" s="277" t="s">
        <v>122</v>
      </c>
      <c r="D78" s="316">
        <v>391</v>
      </c>
      <c r="E78" s="316">
        <v>391.63333333333338</v>
      </c>
      <c r="F78" s="317">
        <v>387.41666666666674</v>
      </c>
      <c r="G78" s="317">
        <v>383.83333333333337</v>
      </c>
      <c r="H78" s="317">
        <v>379.61666666666673</v>
      </c>
      <c r="I78" s="317">
        <v>395.21666666666675</v>
      </c>
      <c r="J78" s="317">
        <v>399.43333333333334</v>
      </c>
      <c r="K78" s="317">
        <v>403.01666666666677</v>
      </c>
      <c r="L78" s="304">
        <v>395.85</v>
      </c>
      <c r="M78" s="304">
        <v>388.05</v>
      </c>
      <c r="N78" s="319">
        <v>9739125</v>
      </c>
      <c r="O78" s="320">
        <v>1.2870012870012869E-2</v>
      </c>
    </row>
    <row r="79" spans="1:15" ht="15">
      <c r="A79" s="277">
        <v>69</v>
      </c>
      <c r="B79" s="390" t="s">
        <v>39</v>
      </c>
      <c r="C79" s="277" t="s">
        <v>123</v>
      </c>
      <c r="D79" s="316">
        <v>942.3</v>
      </c>
      <c r="E79" s="316">
        <v>948.86666666666667</v>
      </c>
      <c r="F79" s="317">
        <v>931.2833333333333</v>
      </c>
      <c r="G79" s="317">
        <v>920.26666666666665</v>
      </c>
      <c r="H79" s="317">
        <v>902.68333333333328</v>
      </c>
      <c r="I79" s="317">
        <v>959.88333333333333</v>
      </c>
      <c r="J79" s="317">
        <v>977.46666666666658</v>
      </c>
      <c r="K79" s="317">
        <v>988.48333333333335</v>
      </c>
      <c r="L79" s="304">
        <v>966.45</v>
      </c>
      <c r="M79" s="304">
        <v>937.85</v>
      </c>
      <c r="N79" s="319">
        <v>2957000</v>
      </c>
      <c r="O79" s="320">
        <v>-7.3850285330647868E-3</v>
      </c>
    </row>
    <row r="80" spans="1:15" ht="15">
      <c r="A80" s="277">
        <v>70</v>
      </c>
      <c r="B80" s="390" t="s">
        <v>54</v>
      </c>
      <c r="C80" s="277" t="s">
        <v>124</v>
      </c>
      <c r="D80" s="316">
        <v>524.95000000000005</v>
      </c>
      <c r="E80" s="316">
        <v>521.6</v>
      </c>
      <c r="F80" s="317">
        <v>515.15000000000009</v>
      </c>
      <c r="G80" s="317">
        <v>505.35000000000008</v>
      </c>
      <c r="H80" s="317">
        <v>498.90000000000015</v>
      </c>
      <c r="I80" s="317">
        <v>531.40000000000009</v>
      </c>
      <c r="J80" s="317">
        <v>537.85000000000014</v>
      </c>
      <c r="K80" s="317">
        <v>547.65</v>
      </c>
      <c r="L80" s="304">
        <v>528.04999999999995</v>
      </c>
      <c r="M80" s="304">
        <v>511.8</v>
      </c>
      <c r="N80" s="319">
        <v>31650400</v>
      </c>
      <c r="O80" s="320">
        <v>9.9042756860242501E-3</v>
      </c>
    </row>
    <row r="81" spans="1:15" ht="15">
      <c r="A81" s="277">
        <v>71</v>
      </c>
      <c r="B81" s="390" t="s">
        <v>68</v>
      </c>
      <c r="C81" s="277" t="s">
        <v>125</v>
      </c>
      <c r="D81" s="316">
        <v>194.75</v>
      </c>
      <c r="E81" s="316">
        <v>195.71666666666667</v>
      </c>
      <c r="F81" s="317">
        <v>191.88333333333333</v>
      </c>
      <c r="G81" s="317">
        <v>189.01666666666665</v>
      </c>
      <c r="H81" s="317">
        <v>185.18333333333331</v>
      </c>
      <c r="I81" s="317">
        <v>198.58333333333334</v>
      </c>
      <c r="J81" s="317">
        <v>202.41666666666666</v>
      </c>
      <c r="K81" s="317">
        <v>205.28333333333336</v>
      </c>
      <c r="L81" s="304">
        <v>199.55</v>
      </c>
      <c r="M81" s="304">
        <v>192.85</v>
      </c>
      <c r="N81" s="319">
        <v>13748000</v>
      </c>
      <c r="O81" s="320">
        <v>-8.6816071068039572E-3</v>
      </c>
    </row>
    <row r="82" spans="1:15" ht="15">
      <c r="A82" s="277">
        <v>72</v>
      </c>
      <c r="B82" s="390" t="s">
        <v>107</v>
      </c>
      <c r="C82" s="277" t="s">
        <v>126</v>
      </c>
      <c r="D82" s="316">
        <v>953.05</v>
      </c>
      <c r="E82" s="316">
        <v>955.61666666666667</v>
      </c>
      <c r="F82" s="317">
        <v>946.5333333333333</v>
      </c>
      <c r="G82" s="317">
        <v>940.01666666666665</v>
      </c>
      <c r="H82" s="317">
        <v>930.93333333333328</v>
      </c>
      <c r="I82" s="317">
        <v>962.13333333333333</v>
      </c>
      <c r="J82" s="317">
        <v>971.21666666666658</v>
      </c>
      <c r="K82" s="317">
        <v>977.73333333333335</v>
      </c>
      <c r="L82" s="304">
        <v>964.7</v>
      </c>
      <c r="M82" s="304">
        <v>949.1</v>
      </c>
      <c r="N82" s="319">
        <v>44642400</v>
      </c>
      <c r="O82" s="320">
        <v>1.1033072306988509E-3</v>
      </c>
    </row>
    <row r="83" spans="1:15" ht="15">
      <c r="A83" s="277">
        <v>73</v>
      </c>
      <c r="B83" s="390" t="s">
        <v>73</v>
      </c>
      <c r="C83" s="277" t="s">
        <v>127</v>
      </c>
      <c r="D83" s="316">
        <v>87.55</v>
      </c>
      <c r="E83" s="316">
        <v>87.883333333333326</v>
      </c>
      <c r="F83" s="317">
        <v>87.066666666666649</v>
      </c>
      <c r="G83" s="317">
        <v>86.583333333333329</v>
      </c>
      <c r="H83" s="317">
        <v>85.766666666666652</v>
      </c>
      <c r="I83" s="317">
        <v>88.366666666666646</v>
      </c>
      <c r="J83" s="317">
        <v>89.183333333333309</v>
      </c>
      <c r="K83" s="317">
        <v>89.666666666666643</v>
      </c>
      <c r="L83" s="304">
        <v>88.7</v>
      </c>
      <c r="M83" s="304">
        <v>87.4</v>
      </c>
      <c r="N83" s="319">
        <v>47606400</v>
      </c>
      <c r="O83" s="320">
        <v>2.6296387318751537E-2</v>
      </c>
    </row>
    <row r="84" spans="1:15" ht="15">
      <c r="A84" s="277">
        <v>74</v>
      </c>
      <c r="B84" s="390" t="s">
        <v>50</v>
      </c>
      <c r="C84" s="277" t="s">
        <v>128</v>
      </c>
      <c r="D84" s="316">
        <v>204.05</v>
      </c>
      <c r="E84" s="316">
        <v>204.63333333333333</v>
      </c>
      <c r="F84" s="317">
        <v>200.51666666666665</v>
      </c>
      <c r="G84" s="317">
        <v>196.98333333333332</v>
      </c>
      <c r="H84" s="317">
        <v>192.86666666666665</v>
      </c>
      <c r="I84" s="317">
        <v>208.16666666666666</v>
      </c>
      <c r="J84" s="317">
        <v>212.28333333333333</v>
      </c>
      <c r="K84" s="317">
        <v>215.81666666666666</v>
      </c>
      <c r="L84" s="304">
        <v>208.75</v>
      </c>
      <c r="M84" s="304">
        <v>201.1</v>
      </c>
      <c r="N84" s="319">
        <v>88681600</v>
      </c>
      <c r="O84" s="320">
        <v>4.3646908187090459E-2</v>
      </c>
    </row>
    <row r="85" spans="1:15" ht="15">
      <c r="A85" s="277">
        <v>75</v>
      </c>
      <c r="B85" s="390" t="s">
        <v>113</v>
      </c>
      <c r="C85" s="277" t="s">
        <v>129</v>
      </c>
      <c r="D85" s="316">
        <v>212.1</v>
      </c>
      <c r="E85" s="316">
        <v>210.6</v>
      </c>
      <c r="F85" s="317">
        <v>203.75</v>
      </c>
      <c r="G85" s="317">
        <v>195.4</v>
      </c>
      <c r="H85" s="317">
        <v>188.55</v>
      </c>
      <c r="I85" s="317">
        <v>218.95</v>
      </c>
      <c r="J85" s="317">
        <v>225.79999999999995</v>
      </c>
      <c r="K85" s="317">
        <v>234.14999999999998</v>
      </c>
      <c r="L85" s="304">
        <v>217.45</v>
      </c>
      <c r="M85" s="304">
        <v>202.25</v>
      </c>
      <c r="N85" s="319">
        <v>20420000</v>
      </c>
      <c r="O85" s="320">
        <v>0.10827679782903664</v>
      </c>
    </row>
    <row r="86" spans="1:15" ht="15">
      <c r="A86" s="277">
        <v>76</v>
      </c>
      <c r="B86" s="390" t="s">
        <v>113</v>
      </c>
      <c r="C86" s="277" t="s">
        <v>130</v>
      </c>
      <c r="D86" s="316">
        <v>254.45</v>
      </c>
      <c r="E86" s="316">
        <v>252.53333333333333</v>
      </c>
      <c r="F86" s="317">
        <v>248.96666666666664</v>
      </c>
      <c r="G86" s="317">
        <v>243.48333333333332</v>
      </c>
      <c r="H86" s="317">
        <v>239.91666666666663</v>
      </c>
      <c r="I86" s="317">
        <v>258.01666666666665</v>
      </c>
      <c r="J86" s="317">
        <v>261.58333333333331</v>
      </c>
      <c r="K86" s="317">
        <v>267.06666666666666</v>
      </c>
      <c r="L86" s="304">
        <v>256.10000000000002</v>
      </c>
      <c r="M86" s="304">
        <v>247.05</v>
      </c>
      <c r="N86" s="319">
        <v>44892900</v>
      </c>
      <c r="O86" s="320">
        <v>1.6755335412462546E-2</v>
      </c>
    </row>
    <row r="87" spans="1:15" ht="15">
      <c r="A87" s="277">
        <v>77</v>
      </c>
      <c r="B87" s="390" t="s">
        <v>39</v>
      </c>
      <c r="C87" s="277" t="s">
        <v>131</v>
      </c>
      <c r="D87" s="316">
        <v>1873.7</v>
      </c>
      <c r="E87" s="316">
        <v>1873.1833333333334</v>
      </c>
      <c r="F87" s="317">
        <v>1854.5666666666668</v>
      </c>
      <c r="G87" s="317">
        <v>1835.4333333333334</v>
      </c>
      <c r="H87" s="317">
        <v>1816.8166666666668</v>
      </c>
      <c r="I87" s="317">
        <v>1892.3166666666668</v>
      </c>
      <c r="J87" s="317">
        <v>1910.9333333333336</v>
      </c>
      <c r="K87" s="317">
        <v>1930.0666666666668</v>
      </c>
      <c r="L87" s="304">
        <v>1891.8</v>
      </c>
      <c r="M87" s="304">
        <v>1854.05</v>
      </c>
      <c r="N87" s="319">
        <v>2523000</v>
      </c>
      <c r="O87" s="320">
        <v>1.5087507543753771E-2</v>
      </c>
    </row>
    <row r="88" spans="1:15" ht="15">
      <c r="A88" s="277">
        <v>78</v>
      </c>
      <c r="B88" s="390" t="s">
        <v>54</v>
      </c>
      <c r="C88" s="277" t="s">
        <v>133</v>
      </c>
      <c r="D88" s="316">
        <v>1367.65</v>
      </c>
      <c r="E88" s="316">
        <v>1370.0500000000002</v>
      </c>
      <c r="F88" s="317">
        <v>1355.1500000000003</v>
      </c>
      <c r="G88" s="317">
        <v>1342.65</v>
      </c>
      <c r="H88" s="317">
        <v>1327.7500000000002</v>
      </c>
      <c r="I88" s="317">
        <v>1382.5500000000004</v>
      </c>
      <c r="J88" s="317">
        <v>1397.45</v>
      </c>
      <c r="K88" s="317">
        <v>1409.9500000000005</v>
      </c>
      <c r="L88" s="304">
        <v>1384.95</v>
      </c>
      <c r="M88" s="304">
        <v>1357.55</v>
      </c>
      <c r="N88" s="319">
        <v>8414800</v>
      </c>
      <c r="O88" s="320">
        <v>-5.2016834539178134E-3</v>
      </c>
    </row>
    <row r="89" spans="1:15" ht="15">
      <c r="A89" s="277">
        <v>79</v>
      </c>
      <c r="B89" s="390" t="s">
        <v>57</v>
      </c>
      <c r="C89" s="277" t="s">
        <v>134</v>
      </c>
      <c r="D89" s="316">
        <v>64.25</v>
      </c>
      <c r="E89" s="316">
        <v>64.3</v>
      </c>
      <c r="F89" s="317">
        <v>63.55</v>
      </c>
      <c r="G89" s="317">
        <v>62.85</v>
      </c>
      <c r="H89" s="317">
        <v>62.1</v>
      </c>
      <c r="I89" s="317">
        <v>65</v>
      </c>
      <c r="J89" s="317">
        <v>65.75</v>
      </c>
      <c r="K89" s="317">
        <v>66.449999999999989</v>
      </c>
      <c r="L89" s="304">
        <v>65.05</v>
      </c>
      <c r="M89" s="304">
        <v>63.6</v>
      </c>
      <c r="N89" s="319">
        <v>28532800</v>
      </c>
      <c r="O89" s="320">
        <v>-3.7986704653371322E-3</v>
      </c>
    </row>
    <row r="90" spans="1:15" ht="15">
      <c r="A90" s="277">
        <v>80</v>
      </c>
      <c r="B90" s="390" t="s">
        <v>57</v>
      </c>
      <c r="C90" s="277" t="s">
        <v>135</v>
      </c>
      <c r="D90" s="316">
        <v>267.25</v>
      </c>
      <c r="E90" s="316">
        <v>268.5</v>
      </c>
      <c r="F90" s="317">
        <v>263</v>
      </c>
      <c r="G90" s="317">
        <v>258.75</v>
      </c>
      <c r="H90" s="317">
        <v>253.25</v>
      </c>
      <c r="I90" s="317">
        <v>272.75</v>
      </c>
      <c r="J90" s="317">
        <v>278.25</v>
      </c>
      <c r="K90" s="317">
        <v>282.5</v>
      </c>
      <c r="L90" s="304">
        <v>274</v>
      </c>
      <c r="M90" s="304">
        <v>264.25</v>
      </c>
      <c r="N90" s="319">
        <v>12018000</v>
      </c>
      <c r="O90" s="320">
        <v>8.5440751445086699E-2</v>
      </c>
    </row>
    <row r="91" spans="1:15" ht="15">
      <c r="A91" s="277">
        <v>81</v>
      </c>
      <c r="B91" s="390" t="s">
        <v>64</v>
      </c>
      <c r="C91" s="277" t="s">
        <v>136</v>
      </c>
      <c r="D91" s="316">
        <v>966.35</v>
      </c>
      <c r="E91" s="316">
        <v>969.98333333333323</v>
      </c>
      <c r="F91" s="317">
        <v>956.96666666666647</v>
      </c>
      <c r="G91" s="317">
        <v>947.58333333333326</v>
      </c>
      <c r="H91" s="317">
        <v>934.56666666666649</v>
      </c>
      <c r="I91" s="317">
        <v>979.36666666666645</v>
      </c>
      <c r="J91" s="317">
        <v>992.3833333333331</v>
      </c>
      <c r="K91" s="317">
        <v>1001.7666666666664</v>
      </c>
      <c r="L91" s="304">
        <v>983</v>
      </c>
      <c r="M91" s="304">
        <v>960.6</v>
      </c>
      <c r="N91" s="319">
        <v>10574850</v>
      </c>
      <c r="O91" s="320">
        <v>3.2350639186016173E-3</v>
      </c>
    </row>
    <row r="92" spans="1:15" ht="15">
      <c r="A92" s="277">
        <v>82</v>
      </c>
      <c r="B92" s="390" t="s">
        <v>52</v>
      </c>
      <c r="C92" s="277" t="s">
        <v>137</v>
      </c>
      <c r="D92" s="316">
        <v>959.45</v>
      </c>
      <c r="E92" s="316">
        <v>959.9666666666667</v>
      </c>
      <c r="F92" s="317">
        <v>946.98333333333335</v>
      </c>
      <c r="G92" s="317">
        <v>934.51666666666665</v>
      </c>
      <c r="H92" s="317">
        <v>921.5333333333333</v>
      </c>
      <c r="I92" s="317">
        <v>972.43333333333339</v>
      </c>
      <c r="J92" s="317">
        <v>985.41666666666674</v>
      </c>
      <c r="K92" s="317">
        <v>997.88333333333344</v>
      </c>
      <c r="L92" s="304">
        <v>972.95</v>
      </c>
      <c r="M92" s="304">
        <v>947.5</v>
      </c>
      <c r="N92" s="319">
        <v>8232250</v>
      </c>
      <c r="O92" s="320">
        <v>-3.6222509702457953E-2</v>
      </c>
    </row>
    <row r="93" spans="1:15" ht="15">
      <c r="A93" s="277">
        <v>83</v>
      </c>
      <c r="B93" s="390" t="s">
        <v>44</v>
      </c>
      <c r="C93" s="277" t="s">
        <v>138</v>
      </c>
      <c r="D93" s="316">
        <v>632.45000000000005</v>
      </c>
      <c r="E93" s="316">
        <v>633.48333333333323</v>
      </c>
      <c r="F93" s="317">
        <v>624.06666666666649</v>
      </c>
      <c r="G93" s="317">
        <v>615.68333333333328</v>
      </c>
      <c r="H93" s="317">
        <v>606.26666666666654</v>
      </c>
      <c r="I93" s="317">
        <v>641.86666666666645</v>
      </c>
      <c r="J93" s="317">
        <v>651.28333333333319</v>
      </c>
      <c r="K93" s="317">
        <v>659.6666666666664</v>
      </c>
      <c r="L93" s="304">
        <v>642.9</v>
      </c>
      <c r="M93" s="304">
        <v>625.1</v>
      </c>
      <c r="N93" s="319">
        <v>15937600</v>
      </c>
      <c r="O93" s="320">
        <v>-2.924874221881129E-2</v>
      </c>
    </row>
    <row r="94" spans="1:15" ht="15">
      <c r="A94" s="277">
        <v>84</v>
      </c>
      <c r="B94" s="390" t="s">
        <v>57</v>
      </c>
      <c r="C94" s="277" t="s">
        <v>139</v>
      </c>
      <c r="D94" s="316">
        <v>129</v>
      </c>
      <c r="E94" s="316">
        <v>129.16666666666666</v>
      </c>
      <c r="F94" s="317">
        <v>126.7833333333333</v>
      </c>
      <c r="G94" s="317">
        <v>124.56666666666665</v>
      </c>
      <c r="H94" s="317">
        <v>122.18333333333329</v>
      </c>
      <c r="I94" s="317">
        <v>131.38333333333333</v>
      </c>
      <c r="J94" s="317">
        <v>133.76666666666671</v>
      </c>
      <c r="K94" s="317">
        <v>135.98333333333332</v>
      </c>
      <c r="L94" s="304">
        <v>131.55000000000001</v>
      </c>
      <c r="M94" s="304">
        <v>126.95</v>
      </c>
      <c r="N94" s="319">
        <v>21783300</v>
      </c>
      <c r="O94" s="320">
        <v>3.7906137184115521E-2</v>
      </c>
    </row>
    <row r="95" spans="1:15" ht="15">
      <c r="A95" s="277">
        <v>85</v>
      </c>
      <c r="B95" s="390" t="s">
        <v>57</v>
      </c>
      <c r="C95" s="277" t="s">
        <v>140</v>
      </c>
      <c r="D95" s="316">
        <v>158.25</v>
      </c>
      <c r="E95" s="316">
        <v>158.4</v>
      </c>
      <c r="F95" s="317">
        <v>156.4</v>
      </c>
      <c r="G95" s="317">
        <v>154.55000000000001</v>
      </c>
      <c r="H95" s="317">
        <v>152.55000000000001</v>
      </c>
      <c r="I95" s="317">
        <v>160.25</v>
      </c>
      <c r="J95" s="317">
        <v>162.25</v>
      </c>
      <c r="K95" s="317">
        <v>164.1</v>
      </c>
      <c r="L95" s="304">
        <v>160.4</v>
      </c>
      <c r="M95" s="304">
        <v>156.55000000000001</v>
      </c>
      <c r="N95" s="319">
        <v>22152000</v>
      </c>
      <c r="O95" s="320">
        <v>5.0056882821387941E-2</v>
      </c>
    </row>
    <row r="96" spans="1:15" ht="15">
      <c r="A96" s="277">
        <v>86</v>
      </c>
      <c r="B96" s="390" t="s">
        <v>50</v>
      </c>
      <c r="C96" s="277" t="s">
        <v>141</v>
      </c>
      <c r="D96" s="316">
        <v>372.15</v>
      </c>
      <c r="E96" s="316">
        <v>374.0333333333333</v>
      </c>
      <c r="F96" s="317">
        <v>369.11666666666662</v>
      </c>
      <c r="G96" s="317">
        <v>366.08333333333331</v>
      </c>
      <c r="H96" s="317">
        <v>361.16666666666663</v>
      </c>
      <c r="I96" s="317">
        <v>377.06666666666661</v>
      </c>
      <c r="J96" s="317">
        <v>381.98333333333335</v>
      </c>
      <c r="K96" s="317">
        <v>385.01666666666659</v>
      </c>
      <c r="L96" s="304">
        <v>378.95</v>
      </c>
      <c r="M96" s="304">
        <v>371</v>
      </c>
      <c r="N96" s="319">
        <v>10194000</v>
      </c>
      <c r="O96" s="320">
        <v>-3.1172780840144458E-2</v>
      </c>
    </row>
    <row r="97" spans="1:15" ht="15">
      <c r="A97" s="277">
        <v>87</v>
      </c>
      <c r="B97" s="390" t="s">
        <v>44</v>
      </c>
      <c r="C97" s="277" t="s">
        <v>142</v>
      </c>
      <c r="D97" s="316">
        <v>6605.3</v>
      </c>
      <c r="E97" s="316">
        <v>6608.7666666666664</v>
      </c>
      <c r="F97" s="317">
        <v>6552.5333333333328</v>
      </c>
      <c r="G97" s="317">
        <v>6499.7666666666664</v>
      </c>
      <c r="H97" s="317">
        <v>6443.5333333333328</v>
      </c>
      <c r="I97" s="317">
        <v>6661.5333333333328</v>
      </c>
      <c r="J97" s="317">
        <v>6717.7666666666664</v>
      </c>
      <c r="K97" s="317">
        <v>6770.5333333333328</v>
      </c>
      <c r="L97" s="304">
        <v>6665</v>
      </c>
      <c r="M97" s="304">
        <v>6556</v>
      </c>
      <c r="N97" s="319">
        <v>2443100</v>
      </c>
      <c r="O97" s="320">
        <v>-3.6296900489396411E-3</v>
      </c>
    </row>
    <row r="98" spans="1:15" ht="15">
      <c r="A98" s="277">
        <v>88</v>
      </c>
      <c r="B98" s="390" t="s">
        <v>50</v>
      </c>
      <c r="C98" s="277" t="s">
        <v>143</v>
      </c>
      <c r="D98" s="316">
        <v>586.1</v>
      </c>
      <c r="E98" s="316">
        <v>590.63333333333333</v>
      </c>
      <c r="F98" s="317">
        <v>580.06666666666661</v>
      </c>
      <c r="G98" s="317">
        <v>574.0333333333333</v>
      </c>
      <c r="H98" s="317">
        <v>563.46666666666658</v>
      </c>
      <c r="I98" s="317">
        <v>596.66666666666663</v>
      </c>
      <c r="J98" s="317">
        <v>607.23333333333346</v>
      </c>
      <c r="K98" s="317">
        <v>613.26666666666665</v>
      </c>
      <c r="L98" s="304">
        <v>601.20000000000005</v>
      </c>
      <c r="M98" s="304">
        <v>584.6</v>
      </c>
      <c r="N98" s="319">
        <v>16750000</v>
      </c>
      <c r="O98" s="320">
        <v>-1.2309279870273457E-2</v>
      </c>
    </row>
    <row r="99" spans="1:15" ht="15">
      <c r="A99" s="277">
        <v>89</v>
      </c>
      <c r="B99" s="390" t="s">
        <v>57</v>
      </c>
      <c r="C99" s="277" t="s">
        <v>144</v>
      </c>
      <c r="D99" s="316">
        <v>532.4</v>
      </c>
      <c r="E99" s="316">
        <v>534.76666666666665</v>
      </c>
      <c r="F99" s="317">
        <v>529.13333333333333</v>
      </c>
      <c r="G99" s="317">
        <v>525.86666666666667</v>
      </c>
      <c r="H99" s="317">
        <v>520.23333333333335</v>
      </c>
      <c r="I99" s="317">
        <v>538.0333333333333</v>
      </c>
      <c r="J99" s="317">
        <v>543.66666666666652</v>
      </c>
      <c r="K99" s="317">
        <v>546.93333333333328</v>
      </c>
      <c r="L99" s="304">
        <v>540.4</v>
      </c>
      <c r="M99" s="304">
        <v>531.5</v>
      </c>
      <c r="N99" s="319">
        <v>2497300</v>
      </c>
      <c r="O99" s="320">
        <v>-1.5376729882111738E-2</v>
      </c>
    </row>
    <row r="100" spans="1:15" ht="15">
      <c r="A100" s="277">
        <v>90</v>
      </c>
      <c r="B100" s="390" t="s">
        <v>73</v>
      </c>
      <c r="C100" s="277" t="s">
        <v>145</v>
      </c>
      <c r="D100" s="316">
        <v>976.3</v>
      </c>
      <c r="E100" s="316">
        <v>980.81666666666661</v>
      </c>
      <c r="F100" s="317">
        <v>966.73333333333323</v>
      </c>
      <c r="G100" s="317">
        <v>957.16666666666663</v>
      </c>
      <c r="H100" s="317">
        <v>943.08333333333326</v>
      </c>
      <c r="I100" s="317">
        <v>990.38333333333321</v>
      </c>
      <c r="J100" s="317">
        <v>1004.4666666666667</v>
      </c>
      <c r="K100" s="317">
        <v>1014.0333333333332</v>
      </c>
      <c r="L100" s="304">
        <v>994.9</v>
      </c>
      <c r="M100" s="304">
        <v>971.25</v>
      </c>
      <c r="N100" s="319">
        <v>1207200</v>
      </c>
      <c r="O100" s="320">
        <v>-2.1876519202722412E-2</v>
      </c>
    </row>
    <row r="101" spans="1:15" ht="15">
      <c r="A101" s="277">
        <v>91</v>
      </c>
      <c r="B101" s="390" t="s">
        <v>107</v>
      </c>
      <c r="C101" s="277" t="s">
        <v>146</v>
      </c>
      <c r="D101" s="316">
        <v>1117.8</v>
      </c>
      <c r="E101" s="316">
        <v>1125.2</v>
      </c>
      <c r="F101" s="317">
        <v>1101.4000000000001</v>
      </c>
      <c r="G101" s="317">
        <v>1085</v>
      </c>
      <c r="H101" s="317">
        <v>1061.2</v>
      </c>
      <c r="I101" s="317">
        <v>1141.6000000000001</v>
      </c>
      <c r="J101" s="317">
        <v>1165.3999999999999</v>
      </c>
      <c r="K101" s="317">
        <v>1181.8000000000002</v>
      </c>
      <c r="L101" s="304">
        <v>1149</v>
      </c>
      <c r="M101" s="304">
        <v>1108.8</v>
      </c>
      <c r="N101" s="319">
        <v>1172800</v>
      </c>
      <c r="O101" s="320">
        <v>-1.6107382550335572E-2</v>
      </c>
    </row>
    <row r="102" spans="1:15" ht="15">
      <c r="A102" s="277">
        <v>92</v>
      </c>
      <c r="B102" s="390" t="s">
        <v>44</v>
      </c>
      <c r="C102" s="277" t="s">
        <v>147</v>
      </c>
      <c r="D102" s="316">
        <v>108.3</v>
      </c>
      <c r="E102" s="316">
        <v>106.5</v>
      </c>
      <c r="F102" s="317">
        <v>103.25</v>
      </c>
      <c r="G102" s="317">
        <v>98.2</v>
      </c>
      <c r="H102" s="317">
        <v>94.95</v>
      </c>
      <c r="I102" s="317">
        <v>111.55</v>
      </c>
      <c r="J102" s="317">
        <v>114.8</v>
      </c>
      <c r="K102" s="317">
        <v>119.85</v>
      </c>
      <c r="L102" s="304">
        <v>109.75</v>
      </c>
      <c r="M102" s="304">
        <v>101.45</v>
      </c>
      <c r="N102" s="319">
        <v>28532000</v>
      </c>
      <c r="O102" s="320">
        <v>5.8976357495453366E-2</v>
      </c>
    </row>
    <row r="103" spans="1:15" ht="15">
      <c r="A103" s="277">
        <v>93</v>
      </c>
      <c r="B103" s="390" t="s">
        <v>44</v>
      </c>
      <c r="C103" s="277" t="s">
        <v>148</v>
      </c>
      <c r="D103" s="316">
        <v>61696.5</v>
      </c>
      <c r="E103" s="316">
        <v>61922.6</v>
      </c>
      <c r="F103" s="317">
        <v>61295.85</v>
      </c>
      <c r="G103" s="317">
        <v>60895.199999999997</v>
      </c>
      <c r="H103" s="317">
        <v>60268.45</v>
      </c>
      <c r="I103" s="317">
        <v>62323.25</v>
      </c>
      <c r="J103" s="317">
        <v>62950</v>
      </c>
      <c r="K103" s="317">
        <v>63350.65</v>
      </c>
      <c r="L103" s="304">
        <v>62549.35</v>
      </c>
      <c r="M103" s="304">
        <v>61521.95</v>
      </c>
      <c r="N103" s="319">
        <v>28330</v>
      </c>
      <c r="O103" s="320">
        <v>-1.1169284467713788E-2</v>
      </c>
    </row>
    <row r="104" spans="1:15" ht="15">
      <c r="A104" s="277">
        <v>94</v>
      </c>
      <c r="B104" s="390" t="s">
        <v>57</v>
      </c>
      <c r="C104" s="277" t="s">
        <v>149</v>
      </c>
      <c r="D104" s="316">
        <v>1177.3499999999999</v>
      </c>
      <c r="E104" s="316">
        <v>1175.9166666666667</v>
      </c>
      <c r="F104" s="317">
        <v>1158.4333333333334</v>
      </c>
      <c r="G104" s="317">
        <v>1139.5166666666667</v>
      </c>
      <c r="H104" s="317">
        <v>1122.0333333333333</v>
      </c>
      <c r="I104" s="317">
        <v>1194.8333333333335</v>
      </c>
      <c r="J104" s="317">
        <v>1212.3166666666666</v>
      </c>
      <c r="K104" s="317">
        <v>1231.2333333333336</v>
      </c>
      <c r="L104" s="304">
        <v>1193.4000000000001</v>
      </c>
      <c r="M104" s="304">
        <v>1157</v>
      </c>
      <c r="N104" s="319">
        <v>5497500</v>
      </c>
      <c r="O104" s="320">
        <v>-4.0199031033128191E-2</v>
      </c>
    </row>
    <row r="105" spans="1:15" ht="15">
      <c r="A105" s="277">
        <v>95</v>
      </c>
      <c r="B105" s="390" t="s">
        <v>113</v>
      </c>
      <c r="C105" s="277" t="s">
        <v>150</v>
      </c>
      <c r="D105" s="316">
        <v>35.65</v>
      </c>
      <c r="E105" s="316">
        <v>35.81666666666667</v>
      </c>
      <c r="F105" s="317">
        <v>35.13333333333334</v>
      </c>
      <c r="G105" s="317">
        <v>34.616666666666667</v>
      </c>
      <c r="H105" s="317">
        <v>33.933333333333337</v>
      </c>
      <c r="I105" s="317">
        <v>36.333333333333343</v>
      </c>
      <c r="J105" s="317">
        <v>37.016666666666666</v>
      </c>
      <c r="K105" s="317">
        <v>37.533333333333346</v>
      </c>
      <c r="L105" s="304">
        <v>36.5</v>
      </c>
      <c r="M105" s="304">
        <v>35.299999999999997</v>
      </c>
      <c r="N105" s="319">
        <v>42330000</v>
      </c>
      <c r="O105" s="320">
        <v>3.4482758620689655E-2</v>
      </c>
    </row>
    <row r="106" spans="1:15" ht="15">
      <c r="A106" s="277">
        <v>96</v>
      </c>
      <c r="B106" s="390" t="s">
        <v>39</v>
      </c>
      <c r="C106" s="277" t="s">
        <v>261</v>
      </c>
      <c r="D106" s="316">
        <v>3408.75</v>
      </c>
      <c r="E106" s="316">
        <v>3445.6833333333329</v>
      </c>
      <c r="F106" s="317">
        <v>3359.4166666666661</v>
      </c>
      <c r="G106" s="317">
        <v>3310.083333333333</v>
      </c>
      <c r="H106" s="317">
        <v>3223.8166666666662</v>
      </c>
      <c r="I106" s="317">
        <v>3495.016666666666</v>
      </c>
      <c r="J106" s="317">
        <v>3581.2833333333333</v>
      </c>
      <c r="K106" s="317">
        <v>3630.6166666666659</v>
      </c>
      <c r="L106" s="304">
        <v>3531.95</v>
      </c>
      <c r="M106" s="304">
        <v>3396.35</v>
      </c>
      <c r="N106" s="319">
        <v>791500</v>
      </c>
      <c r="O106" s="320">
        <v>-4.5523063008742842E-2</v>
      </c>
    </row>
    <row r="107" spans="1:15" ht="15">
      <c r="A107" s="277">
        <v>97</v>
      </c>
      <c r="B107" s="390" t="s">
        <v>50</v>
      </c>
      <c r="C107" s="277" t="s">
        <v>153</v>
      </c>
      <c r="D107" s="316">
        <v>16700.25</v>
      </c>
      <c r="E107" s="316">
        <v>16740.866666666665</v>
      </c>
      <c r="F107" s="317">
        <v>16619.383333333331</v>
      </c>
      <c r="G107" s="317">
        <v>16538.516666666666</v>
      </c>
      <c r="H107" s="317">
        <v>16417.033333333333</v>
      </c>
      <c r="I107" s="317">
        <v>16821.73333333333</v>
      </c>
      <c r="J107" s="317">
        <v>16943.21666666666</v>
      </c>
      <c r="K107" s="317">
        <v>17024.083333333328</v>
      </c>
      <c r="L107" s="304">
        <v>16862.349999999999</v>
      </c>
      <c r="M107" s="304">
        <v>16660</v>
      </c>
      <c r="N107" s="319">
        <v>402150</v>
      </c>
      <c r="O107" s="320">
        <v>3.2431083946613446E-3</v>
      </c>
    </row>
    <row r="108" spans="1:15" ht="15">
      <c r="A108" s="277">
        <v>98</v>
      </c>
      <c r="B108" s="390" t="s">
        <v>107</v>
      </c>
      <c r="C108" s="277" t="s">
        <v>154</v>
      </c>
      <c r="D108" s="316">
        <v>1975.5</v>
      </c>
      <c r="E108" s="316">
        <v>2007.6666666666667</v>
      </c>
      <c r="F108" s="317">
        <v>1932.8833333333337</v>
      </c>
      <c r="G108" s="317">
        <v>1890.2666666666669</v>
      </c>
      <c r="H108" s="317">
        <v>1815.4833333333338</v>
      </c>
      <c r="I108" s="317">
        <v>2050.2833333333338</v>
      </c>
      <c r="J108" s="317">
        <v>2125.0666666666666</v>
      </c>
      <c r="K108" s="317">
        <v>2167.6833333333334</v>
      </c>
      <c r="L108" s="304">
        <v>2082.4499999999998</v>
      </c>
      <c r="M108" s="304">
        <v>1965.05</v>
      </c>
      <c r="N108" s="319">
        <v>468750</v>
      </c>
      <c r="O108" s="320">
        <v>8.979947689625109E-2</v>
      </c>
    </row>
    <row r="109" spans="1:15" ht="15">
      <c r="A109" s="277">
        <v>99</v>
      </c>
      <c r="B109" s="390" t="s">
        <v>113</v>
      </c>
      <c r="C109" s="277" t="s">
        <v>155</v>
      </c>
      <c r="D109" s="316">
        <v>93.5</v>
      </c>
      <c r="E109" s="316">
        <v>93.283333333333346</v>
      </c>
      <c r="F109" s="317">
        <v>92.266666666666694</v>
      </c>
      <c r="G109" s="317">
        <v>91.033333333333346</v>
      </c>
      <c r="H109" s="317">
        <v>90.016666666666694</v>
      </c>
      <c r="I109" s="317">
        <v>94.516666666666694</v>
      </c>
      <c r="J109" s="317">
        <v>95.533333333333346</v>
      </c>
      <c r="K109" s="317">
        <v>96.766666666666694</v>
      </c>
      <c r="L109" s="304">
        <v>94.3</v>
      </c>
      <c r="M109" s="304">
        <v>92.05</v>
      </c>
      <c r="N109" s="319">
        <v>31905400</v>
      </c>
      <c r="O109" s="320">
        <v>-4.8741510187774673E-2</v>
      </c>
    </row>
    <row r="110" spans="1:15" ht="15">
      <c r="A110" s="277">
        <v>100</v>
      </c>
      <c r="B110" s="390" t="s">
        <v>42</v>
      </c>
      <c r="C110" s="277" t="s">
        <v>156</v>
      </c>
      <c r="D110" s="316">
        <v>85.9</v>
      </c>
      <c r="E110" s="316">
        <v>86.283333333333346</v>
      </c>
      <c r="F110" s="317">
        <v>85.216666666666697</v>
      </c>
      <c r="G110" s="317">
        <v>84.533333333333346</v>
      </c>
      <c r="H110" s="317">
        <v>83.466666666666697</v>
      </c>
      <c r="I110" s="317">
        <v>86.966666666666697</v>
      </c>
      <c r="J110" s="317">
        <v>88.033333333333331</v>
      </c>
      <c r="K110" s="317">
        <v>88.716666666666697</v>
      </c>
      <c r="L110" s="304">
        <v>87.35</v>
      </c>
      <c r="M110" s="304">
        <v>85.6</v>
      </c>
      <c r="N110" s="319">
        <v>63070500</v>
      </c>
      <c r="O110" s="320">
        <v>-1.3990376047050437E-2</v>
      </c>
    </row>
    <row r="111" spans="1:15" ht="15">
      <c r="A111" s="277">
        <v>101</v>
      </c>
      <c r="B111" s="390" t="s">
        <v>73</v>
      </c>
      <c r="C111" s="277" t="s">
        <v>158</v>
      </c>
      <c r="D111" s="316">
        <v>78.849999999999994</v>
      </c>
      <c r="E111" s="316">
        <v>79.316666666666663</v>
      </c>
      <c r="F111" s="317">
        <v>78.23333333333332</v>
      </c>
      <c r="G111" s="317">
        <v>77.61666666666666</v>
      </c>
      <c r="H111" s="317">
        <v>76.533333333333317</v>
      </c>
      <c r="I111" s="317">
        <v>79.933333333333323</v>
      </c>
      <c r="J111" s="317">
        <v>81.016666666666666</v>
      </c>
      <c r="K111" s="317">
        <v>81.633333333333326</v>
      </c>
      <c r="L111" s="304">
        <v>80.400000000000006</v>
      </c>
      <c r="M111" s="304">
        <v>78.7</v>
      </c>
      <c r="N111" s="319">
        <v>44875600</v>
      </c>
      <c r="O111" s="320">
        <v>2.138100245355766E-2</v>
      </c>
    </row>
    <row r="112" spans="1:15" ht="15">
      <c r="A112" s="277">
        <v>102</v>
      </c>
      <c r="B112" s="390" t="s">
        <v>79</v>
      </c>
      <c r="C112" s="277" t="s">
        <v>159</v>
      </c>
      <c r="D112" s="316">
        <v>18944.400000000001</v>
      </c>
      <c r="E112" s="316">
        <v>18892.766666666666</v>
      </c>
      <c r="F112" s="317">
        <v>18706.683333333334</v>
      </c>
      <c r="G112" s="317">
        <v>18468.966666666667</v>
      </c>
      <c r="H112" s="317">
        <v>18282.883333333335</v>
      </c>
      <c r="I112" s="317">
        <v>19130.483333333334</v>
      </c>
      <c r="J112" s="317">
        <v>19316.566666666669</v>
      </c>
      <c r="K112" s="317">
        <v>19554.283333333333</v>
      </c>
      <c r="L112" s="304">
        <v>19078.849999999999</v>
      </c>
      <c r="M112" s="304">
        <v>18655.05</v>
      </c>
      <c r="N112" s="319">
        <v>98610</v>
      </c>
      <c r="O112" s="320">
        <v>-3.888888888888889E-2</v>
      </c>
    </row>
    <row r="113" spans="1:15" ht="15">
      <c r="A113" s="277">
        <v>103</v>
      </c>
      <c r="B113" s="390" t="s">
        <v>52</v>
      </c>
      <c r="C113" s="277" t="s">
        <v>160</v>
      </c>
      <c r="D113" s="316">
        <v>1478.8</v>
      </c>
      <c r="E113" s="316">
        <v>1485.3</v>
      </c>
      <c r="F113" s="317">
        <v>1458.55</v>
      </c>
      <c r="G113" s="317">
        <v>1438.3</v>
      </c>
      <c r="H113" s="317">
        <v>1411.55</v>
      </c>
      <c r="I113" s="317">
        <v>1505.55</v>
      </c>
      <c r="J113" s="317">
        <v>1532.3</v>
      </c>
      <c r="K113" s="317">
        <v>1552.55</v>
      </c>
      <c r="L113" s="304">
        <v>1512.05</v>
      </c>
      <c r="M113" s="304">
        <v>1465.05</v>
      </c>
      <c r="N113" s="319">
        <v>3016200</v>
      </c>
      <c r="O113" s="320">
        <v>-9.1091273456002917E-4</v>
      </c>
    </row>
    <row r="114" spans="1:15" ht="15">
      <c r="A114" s="277">
        <v>104</v>
      </c>
      <c r="B114" s="390" t="s">
        <v>73</v>
      </c>
      <c r="C114" s="277" t="s">
        <v>161</v>
      </c>
      <c r="D114" s="316">
        <v>247.85</v>
      </c>
      <c r="E114" s="316">
        <v>251.03333333333333</v>
      </c>
      <c r="F114" s="317">
        <v>243.96666666666664</v>
      </c>
      <c r="G114" s="317">
        <v>240.08333333333331</v>
      </c>
      <c r="H114" s="317">
        <v>233.01666666666662</v>
      </c>
      <c r="I114" s="317">
        <v>254.91666666666666</v>
      </c>
      <c r="J114" s="317">
        <v>261.98333333333335</v>
      </c>
      <c r="K114" s="317">
        <v>265.86666666666667</v>
      </c>
      <c r="L114" s="304">
        <v>258.10000000000002</v>
      </c>
      <c r="M114" s="304">
        <v>247.15</v>
      </c>
      <c r="N114" s="319">
        <v>12534000</v>
      </c>
      <c r="O114" s="320">
        <v>-7.6009501187648456E-3</v>
      </c>
    </row>
    <row r="115" spans="1:15" ht="15">
      <c r="A115" s="277">
        <v>105</v>
      </c>
      <c r="B115" s="390" t="s">
        <v>57</v>
      </c>
      <c r="C115" s="277" t="s">
        <v>162</v>
      </c>
      <c r="D115" s="316">
        <v>90.2</v>
      </c>
      <c r="E115" s="316">
        <v>90.3</v>
      </c>
      <c r="F115" s="317">
        <v>89</v>
      </c>
      <c r="G115" s="317">
        <v>87.8</v>
      </c>
      <c r="H115" s="317">
        <v>86.5</v>
      </c>
      <c r="I115" s="317">
        <v>91.5</v>
      </c>
      <c r="J115" s="317">
        <v>92.799999999999983</v>
      </c>
      <c r="K115" s="317">
        <v>94</v>
      </c>
      <c r="L115" s="304">
        <v>91.6</v>
      </c>
      <c r="M115" s="304">
        <v>89.1</v>
      </c>
      <c r="N115" s="319">
        <v>48682400</v>
      </c>
      <c r="O115" s="320">
        <v>-7.9484173505275493E-2</v>
      </c>
    </row>
    <row r="116" spans="1:15" ht="15">
      <c r="A116" s="277">
        <v>106</v>
      </c>
      <c r="B116" s="390" t="s">
        <v>50</v>
      </c>
      <c r="C116" s="277" t="s">
        <v>163</v>
      </c>
      <c r="D116" s="316">
        <v>1386.65</v>
      </c>
      <c r="E116" s="316">
        <v>1394.4666666666669</v>
      </c>
      <c r="F116" s="317">
        <v>1375.4833333333338</v>
      </c>
      <c r="G116" s="317">
        <v>1364.3166666666668</v>
      </c>
      <c r="H116" s="317">
        <v>1345.3333333333337</v>
      </c>
      <c r="I116" s="317">
        <v>1405.6333333333339</v>
      </c>
      <c r="J116" s="317">
        <v>1424.616666666667</v>
      </c>
      <c r="K116" s="317">
        <v>1435.783333333334</v>
      </c>
      <c r="L116" s="304">
        <v>1413.45</v>
      </c>
      <c r="M116" s="304">
        <v>1383.3</v>
      </c>
      <c r="N116" s="319">
        <v>3695500</v>
      </c>
      <c r="O116" s="320">
        <v>8.7348164323734143E-3</v>
      </c>
    </row>
    <row r="117" spans="1:15" ht="15">
      <c r="A117" s="277">
        <v>107</v>
      </c>
      <c r="B117" s="390" t="s">
        <v>54</v>
      </c>
      <c r="C117" s="277" t="s">
        <v>164</v>
      </c>
      <c r="D117" s="316">
        <v>33</v>
      </c>
      <c r="E117" s="316">
        <v>32.966666666666661</v>
      </c>
      <c r="F117" s="317">
        <v>32.583333333333321</v>
      </c>
      <c r="G117" s="317">
        <v>32.166666666666657</v>
      </c>
      <c r="H117" s="317">
        <v>31.783333333333317</v>
      </c>
      <c r="I117" s="317">
        <v>33.383333333333326</v>
      </c>
      <c r="J117" s="317">
        <v>33.766666666666666</v>
      </c>
      <c r="K117" s="317">
        <v>34.18333333333333</v>
      </c>
      <c r="L117" s="304">
        <v>33.35</v>
      </c>
      <c r="M117" s="304">
        <v>32.549999999999997</v>
      </c>
      <c r="N117" s="319">
        <v>62412000</v>
      </c>
      <c r="O117" s="320">
        <v>1.456531634046427E-2</v>
      </c>
    </row>
    <row r="118" spans="1:15" ht="15">
      <c r="A118" s="277">
        <v>108</v>
      </c>
      <c r="B118" s="390" t="s">
        <v>42</v>
      </c>
      <c r="C118" s="277" t="s">
        <v>165</v>
      </c>
      <c r="D118" s="316">
        <v>176.95</v>
      </c>
      <c r="E118" s="316">
        <v>177.98333333333332</v>
      </c>
      <c r="F118" s="317">
        <v>174.61666666666665</v>
      </c>
      <c r="G118" s="317">
        <v>172.28333333333333</v>
      </c>
      <c r="H118" s="317">
        <v>168.91666666666666</v>
      </c>
      <c r="I118" s="317">
        <v>180.31666666666663</v>
      </c>
      <c r="J118" s="317">
        <v>183.68333333333331</v>
      </c>
      <c r="K118" s="317">
        <v>186.01666666666662</v>
      </c>
      <c r="L118" s="304">
        <v>181.35</v>
      </c>
      <c r="M118" s="304">
        <v>175.65</v>
      </c>
      <c r="N118" s="319">
        <v>13124000</v>
      </c>
      <c r="O118" s="320">
        <v>-4.3440233236151607E-2</v>
      </c>
    </row>
    <row r="119" spans="1:15" ht="15">
      <c r="A119" s="277">
        <v>109</v>
      </c>
      <c r="B119" s="390" t="s">
        <v>89</v>
      </c>
      <c r="C119" s="277" t="s">
        <v>166</v>
      </c>
      <c r="D119" s="316">
        <v>1118.05</v>
      </c>
      <c r="E119" s="316">
        <v>1122.4000000000001</v>
      </c>
      <c r="F119" s="317">
        <v>1110.8000000000002</v>
      </c>
      <c r="G119" s="317">
        <v>1103.5500000000002</v>
      </c>
      <c r="H119" s="317">
        <v>1091.9500000000003</v>
      </c>
      <c r="I119" s="317">
        <v>1129.6500000000001</v>
      </c>
      <c r="J119" s="317">
        <v>1141.25</v>
      </c>
      <c r="K119" s="317">
        <v>1148.5</v>
      </c>
      <c r="L119" s="304">
        <v>1134</v>
      </c>
      <c r="M119" s="304">
        <v>1115.1500000000001</v>
      </c>
      <c r="N119" s="319">
        <v>1671956</v>
      </c>
      <c r="O119" s="320">
        <v>7.6036301201864113E-3</v>
      </c>
    </row>
    <row r="120" spans="1:15" ht="15">
      <c r="A120" s="277">
        <v>110</v>
      </c>
      <c r="B120" s="390" t="s">
        <v>37</v>
      </c>
      <c r="C120" s="277" t="s">
        <v>167</v>
      </c>
      <c r="D120" s="316">
        <v>702.8</v>
      </c>
      <c r="E120" s="316">
        <v>698.33333333333337</v>
      </c>
      <c r="F120" s="317">
        <v>686.4666666666667</v>
      </c>
      <c r="G120" s="317">
        <v>670.13333333333333</v>
      </c>
      <c r="H120" s="317">
        <v>658.26666666666665</v>
      </c>
      <c r="I120" s="317">
        <v>714.66666666666674</v>
      </c>
      <c r="J120" s="317">
        <v>726.5333333333333</v>
      </c>
      <c r="K120" s="317">
        <v>742.86666666666679</v>
      </c>
      <c r="L120" s="304">
        <v>710.2</v>
      </c>
      <c r="M120" s="304">
        <v>682</v>
      </c>
      <c r="N120" s="319">
        <v>2121600</v>
      </c>
      <c r="O120" s="320">
        <v>0.13764813126709208</v>
      </c>
    </row>
    <row r="121" spans="1:15" ht="15">
      <c r="A121" s="277">
        <v>111</v>
      </c>
      <c r="B121" s="390" t="s">
        <v>54</v>
      </c>
      <c r="C121" s="277" t="s">
        <v>168</v>
      </c>
      <c r="D121" s="316">
        <v>185.95</v>
      </c>
      <c r="E121" s="316">
        <v>185</v>
      </c>
      <c r="F121" s="317">
        <v>182.7</v>
      </c>
      <c r="G121" s="317">
        <v>179.45</v>
      </c>
      <c r="H121" s="317">
        <v>177.14999999999998</v>
      </c>
      <c r="I121" s="317">
        <v>188.25</v>
      </c>
      <c r="J121" s="317">
        <v>190.55</v>
      </c>
      <c r="K121" s="317">
        <v>193.8</v>
      </c>
      <c r="L121" s="304">
        <v>187.3</v>
      </c>
      <c r="M121" s="304">
        <v>181.75</v>
      </c>
      <c r="N121" s="319">
        <v>24128000</v>
      </c>
      <c r="O121" s="320">
        <v>-1.5175634086808871E-2</v>
      </c>
    </row>
    <row r="122" spans="1:15" ht="15">
      <c r="A122" s="277">
        <v>112</v>
      </c>
      <c r="B122" s="390" t="s">
        <v>42</v>
      </c>
      <c r="C122" s="277" t="s">
        <v>169</v>
      </c>
      <c r="D122" s="316">
        <v>106.35</v>
      </c>
      <c r="E122" s="316">
        <v>107.16666666666667</v>
      </c>
      <c r="F122" s="317">
        <v>105.33333333333334</v>
      </c>
      <c r="G122" s="317">
        <v>104.31666666666668</v>
      </c>
      <c r="H122" s="317">
        <v>102.48333333333335</v>
      </c>
      <c r="I122" s="317">
        <v>108.18333333333334</v>
      </c>
      <c r="J122" s="317">
        <v>110.01666666666668</v>
      </c>
      <c r="K122" s="317">
        <v>111.03333333333333</v>
      </c>
      <c r="L122" s="304">
        <v>109</v>
      </c>
      <c r="M122" s="304">
        <v>106.15</v>
      </c>
      <c r="N122" s="319">
        <v>21810000</v>
      </c>
      <c r="O122" s="320">
        <v>1.8492574950966657E-2</v>
      </c>
    </row>
    <row r="123" spans="1:15" ht="15">
      <c r="A123" s="277">
        <v>113</v>
      </c>
      <c r="B123" s="390" t="s">
        <v>73</v>
      </c>
      <c r="C123" s="277" t="s">
        <v>170</v>
      </c>
      <c r="D123" s="316">
        <v>2143.65</v>
      </c>
      <c r="E123" s="316">
        <v>2141.15</v>
      </c>
      <c r="F123" s="317">
        <v>2111.3000000000002</v>
      </c>
      <c r="G123" s="317">
        <v>2078.9500000000003</v>
      </c>
      <c r="H123" s="317">
        <v>2049.1000000000004</v>
      </c>
      <c r="I123" s="317">
        <v>2173.5</v>
      </c>
      <c r="J123" s="317">
        <v>2203.3499999999995</v>
      </c>
      <c r="K123" s="317">
        <v>2235.6999999999998</v>
      </c>
      <c r="L123" s="304">
        <v>2171</v>
      </c>
      <c r="M123" s="304">
        <v>2108.8000000000002</v>
      </c>
      <c r="N123" s="319">
        <v>38560285</v>
      </c>
      <c r="O123" s="320">
        <v>-1.8585401591198283E-2</v>
      </c>
    </row>
    <row r="124" spans="1:15" ht="15">
      <c r="A124" s="277">
        <v>114</v>
      </c>
      <c r="B124" s="390" t="s">
        <v>113</v>
      </c>
      <c r="C124" s="277" t="s">
        <v>171</v>
      </c>
      <c r="D124" s="316">
        <v>39</v>
      </c>
      <c r="E124" s="316">
        <v>39.5</v>
      </c>
      <c r="F124" s="317">
        <v>37.950000000000003</v>
      </c>
      <c r="G124" s="317">
        <v>36.900000000000006</v>
      </c>
      <c r="H124" s="317">
        <v>35.350000000000009</v>
      </c>
      <c r="I124" s="317">
        <v>40.549999999999997</v>
      </c>
      <c r="J124" s="317">
        <v>42.099999999999994</v>
      </c>
      <c r="K124" s="317">
        <v>43.149999999999991</v>
      </c>
      <c r="L124" s="304">
        <v>41.05</v>
      </c>
      <c r="M124" s="304">
        <v>38.450000000000003</v>
      </c>
      <c r="N124" s="319">
        <v>65246000</v>
      </c>
      <c r="O124" s="320">
        <v>5.1117232935414751E-2</v>
      </c>
    </row>
    <row r="125" spans="1:15" ht="15">
      <c r="A125" s="277">
        <v>115</v>
      </c>
      <c r="B125" s="433" t="s">
        <v>57</v>
      </c>
      <c r="C125" s="277" t="s">
        <v>280</v>
      </c>
      <c r="D125" s="316">
        <v>864.75</v>
      </c>
      <c r="E125" s="316">
        <v>869.5333333333333</v>
      </c>
      <c r="F125" s="317">
        <v>856.96666666666658</v>
      </c>
      <c r="G125" s="317">
        <v>849.18333333333328</v>
      </c>
      <c r="H125" s="317">
        <v>836.61666666666656</v>
      </c>
      <c r="I125" s="317">
        <v>877.31666666666661</v>
      </c>
      <c r="J125" s="317">
        <v>889.88333333333321</v>
      </c>
      <c r="K125" s="317">
        <v>897.66666666666663</v>
      </c>
      <c r="L125" s="304">
        <v>882.1</v>
      </c>
      <c r="M125" s="304">
        <v>861.75</v>
      </c>
      <c r="N125" s="319">
        <v>6627000</v>
      </c>
      <c r="O125" s="320">
        <v>2.0794824399260628E-2</v>
      </c>
    </row>
    <row r="126" spans="1:15" ht="15">
      <c r="A126" s="277">
        <v>116</v>
      </c>
      <c r="B126" s="390" t="s">
        <v>54</v>
      </c>
      <c r="C126" s="277" t="s">
        <v>172</v>
      </c>
      <c r="D126" s="316">
        <v>196.2</v>
      </c>
      <c r="E126" s="316">
        <v>196.21666666666667</v>
      </c>
      <c r="F126" s="317">
        <v>194.58333333333334</v>
      </c>
      <c r="G126" s="317">
        <v>192.96666666666667</v>
      </c>
      <c r="H126" s="317">
        <v>191.33333333333334</v>
      </c>
      <c r="I126" s="317">
        <v>197.83333333333334</v>
      </c>
      <c r="J126" s="317">
        <v>199.46666666666667</v>
      </c>
      <c r="K126" s="317">
        <v>201.08333333333334</v>
      </c>
      <c r="L126" s="304">
        <v>197.85</v>
      </c>
      <c r="M126" s="304">
        <v>194.6</v>
      </c>
      <c r="N126" s="319">
        <v>121068000</v>
      </c>
      <c r="O126" s="320">
        <v>2.755003310077914E-2</v>
      </c>
    </row>
    <row r="127" spans="1:15" ht="15">
      <c r="A127" s="277">
        <v>117</v>
      </c>
      <c r="B127" s="390" t="s">
        <v>37</v>
      </c>
      <c r="C127" s="277" t="s">
        <v>173</v>
      </c>
      <c r="D127" s="316">
        <v>21577.599999999999</v>
      </c>
      <c r="E127" s="316">
        <v>21667.3</v>
      </c>
      <c r="F127" s="317">
        <v>21252.799999999999</v>
      </c>
      <c r="G127" s="317">
        <v>20928</v>
      </c>
      <c r="H127" s="317">
        <v>20513.5</v>
      </c>
      <c r="I127" s="317">
        <v>21992.1</v>
      </c>
      <c r="J127" s="317">
        <v>22406.6</v>
      </c>
      <c r="K127" s="317">
        <v>22731.399999999998</v>
      </c>
      <c r="L127" s="304">
        <v>22081.8</v>
      </c>
      <c r="M127" s="304">
        <v>21342.5</v>
      </c>
      <c r="N127" s="319">
        <v>150550</v>
      </c>
      <c r="O127" s="320">
        <v>-9.6609660966096605E-2</v>
      </c>
    </row>
    <row r="128" spans="1:15" ht="15">
      <c r="A128" s="277">
        <v>118</v>
      </c>
      <c r="B128" s="390" t="s">
        <v>64</v>
      </c>
      <c r="C128" s="277" t="s">
        <v>174</v>
      </c>
      <c r="D128" s="316">
        <v>1163.95</v>
      </c>
      <c r="E128" s="316">
        <v>1157.9833333333333</v>
      </c>
      <c r="F128" s="317">
        <v>1137.9666666666667</v>
      </c>
      <c r="G128" s="317">
        <v>1111.9833333333333</v>
      </c>
      <c r="H128" s="317">
        <v>1091.9666666666667</v>
      </c>
      <c r="I128" s="317">
        <v>1183.9666666666667</v>
      </c>
      <c r="J128" s="317">
        <v>1203.9833333333336</v>
      </c>
      <c r="K128" s="317">
        <v>1229.9666666666667</v>
      </c>
      <c r="L128" s="304">
        <v>1178</v>
      </c>
      <c r="M128" s="304">
        <v>1132</v>
      </c>
      <c r="N128" s="319">
        <v>2028950</v>
      </c>
      <c r="O128" s="320">
        <v>-5.458739108149667E-2</v>
      </c>
    </row>
    <row r="129" spans="1:15" ht="15">
      <c r="A129" s="277">
        <v>119</v>
      </c>
      <c r="B129" s="390" t="s">
        <v>79</v>
      </c>
      <c r="C129" s="277" t="s">
        <v>175</v>
      </c>
      <c r="D129" s="316">
        <v>4177.5</v>
      </c>
      <c r="E129" s="316">
        <v>4219.2333333333336</v>
      </c>
      <c r="F129" s="317">
        <v>4119.4666666666672</v>
      </c>
      <c r="G129" s="317">
        <v>4061.4333333333334</v>
      </c>
      <c r="H129" s="317">
        <v>3961.666666666667</v>
      </c>
      <c r="I129" s="317">
        <v>4277.2666666666673</v>
      </c>
      <c r="J129" s="317">
        <v>4377.0333333333338</v>
      </c>
      <c r="K129" s="317">
        <v>4435.0666666666675</v>
      </c>
      <c r="L129" s="304">
        <v>4319</v>
      </c>
      <c r="M129" s="304">
        <v>4161.2</v>
      </c>
      <c r="N129" s="319">
        <v>725500</v>
      </c>
      <c r="O129" s="320">
        <v>-1.1916922029281581E-2</v>
      </c>
    </row>
    <row r="130" spans="1:15" ht="15">
      <c r="A130" s="277">
        <v>120</v>
      </c>
      <c r="B130" s="390" t="s">
        <v>57</v>
      </c>
      <c r="C130" s="277" t="s">
        <v>176</v>
      </c>
      <c r="D130" s="316">
        <v>676.75</v>
      </c>
      <c r="E130" s="316">
        <v>676.2833333333333</v>
      </c>
      <c r="F130" s="317">
        <v>667.96666666666658</v>
      </c>
      <c r="G130" s="317">
        <v>659.18333333333328</v>
      </c>
      <c r="H130" s="317">
        <v>650.86666666666656</v>
      </c>
      <c r="I130" s="317">
        <v>685.06666666666661</v>
      </c>
      <c r="J130" s="317">
        <v>693.38333333333321</v>
      </c>
      <c r="K130" s="317">
        <v>702.16666666666663</v>
      </c>
      <c r="L130" s="304">
        <v>684.6</v>
      </c>
      <c r="M130" s="304">
        <v>667.5</v>
      </c>
      <c r="N130" s="319">
        <v>2854760</v>
      </c>
      <c r="O130" s="320">
        <v>1.1695906432748538E-3</v>
      </c>
    </row>
    <row r="131" spans="1:15" ht="15">
      <c r="A131" s="277">
        <v>121</v>
      </c>
      <c r="B131" s="390" t="s">
        <v>52</v>
      </c>
      <c r="C131" s="277" t="s">
        <v>178</v>
      </c>
      <c r="D131" s="316">
        <v>541.5</v>
      </c>
      <c r="E131" s="316">
        <v>542.91666666666663</v>
      </c>
      <c r="F131" s="317">
        <v>535.2833333333333</v>
      </c>
      <c r="G131" s="317">
        <v>529.06666666666672</v>
      </c>
      <c r="H131" s="317">
        <v>521.43333333333339</v>
      </c>
      <c r="I131" s="317">
        <v>549.13333333333321</v>
      </c>
      <c r="J131" s="317">
        <v>556.76666666666665</v>
      </c>
      <c r="K131" s="317">
        <v>562.98333333333312</v>
      </c>
      <c r="L131" s="304">
        <v>550.54999999999995</v>
      </c>
      <c r="M131" s="304">
        <v>536.70000000000005</v>
      </c>
      <c r="N131" s="319">
        <v>32121600</v>
      </c>
      <c r="O131" s="320">
        <v>-1.1503166602042135E-2</v>
      </c>
    </row>
    <row r="132" spans="1:15" ht="15">
      <c r="A132" s="277">
        <v>122</v>
      </c>
      <c r="B132" s="390" t="s">
        <v>89</v>
      </c>
      <c r="C132" s="277" t="s">
        <v>179</v>
      </c>
      <c r="D132" s="316">
        <v>399.1</v>
      </c>
      <c r="E132" s="316">
        <v>402</v>
      </c>
      <c r="F132" s="317">
        <v>394.5</v>
      </c>
      <c r="G132" s="317">
        <v>389.9</v>
      </c>
      <c r="H132" s="317">
        <v>382.4</v>
      </c>
      <c r="I132" s="317">
        <v>406.6</v>
      </c>
      <c r="J132" s="317">
        <v>414.1</v>
      </c>
      <c r="K132" s="317">
        <v>418.70000000000005</v>
      </c>
      <c r="L132" s="304">
        <v>409.5</v>
      </c>
      <c r="M132" s="304">
        <v>397.4</v>
      </c>
      <c r="N132" s="319">
        <v>5830500</v>
      </c>
      <c r="O132" s="320">
        <v>0.10898716119828816</v>
      </c>
    </row>
    <row r="133" spans="1:15" ht="15">
      <c r="A133" s="277">
        <v>123</v>
      </c>
      <c r="B133" s="390" t="s">
        <v>180</v>
      </c>
      <c r="C133" s="277" t="s">
        <v>181</v>
      </c>
      <c r="D133" s="316">
        <v>298.60000000000002</v>
      </c>
      <c r="E133" s="316">
        <v>299.78333333333336</v>
      </c>
      <c r="F133" s="317">
        <v>295.91666666666674</v>
      </c>
      <c r="G133" s="317">
        <v>293.23333333333341</v>
      </c>
      <c r="H133" s="317">
        <v>289.36666666666679</v>
      </c>
      <c r="I133" s="317">
        <v>302.4666666666667</v>
      </c>
      <c r="J133" s="317">
        <v>306.33333333333337</v>
      </c>
      <c r="K133" s="317">
        <v>309.01666666666665</v>
      </c>
      <c r="L133" s="304">
        <v>303.64999999999998</v>
      </c>
      <c r="M133" s="304">
        <v>297.10000000000002</v>
      </c>
      <c r="N133" s="319">
        <v>3898000</v>
      </c>
      <c r="O133" s="320">
        <v>8.8826815642458104E-2</v>
      </c>
    </row>
    <row r="134" spans="1:15" ht="15">
      <c r="A134" s="277">
        <v>124</v>
      </c>
      <c r="B134" s="390" t="s">
        <v>39</v>
      </c>
      <c r="C134" s="277" t="s">
        <v>3465</v>
      </c>
      <c r="D134" s="316">
        <v>518.54999999999995</v>
      </c>
      <c r="E134" s="316">
        <v>521.16666666666663</v>
      </c>
      <c r="F134" s="317">
        <v>513.73333333333323</v>
      </c>
      <c r="G134" s="317">
        <v>508.91666666666663</v>
      </c>
      <c r="H134" s="317">
        <v>501.48333333333323</v>
      </c>
      <c r="I134" s="317">
        <v>525.98333333333323</v>
      </c>
      <c r="J134" s="317">
        <v>533.41666666666663</v>
      </c>
      <c r="K134" s="317">
        <v>538.23333333333323</v>
      </c>
      <c r="L134" s="304">
        <v>528.6</v>
      </c>
      <c r="M134" s="304">
        <v>516.35</v>
      </c>
      <c r="N134" s="319">
        <v>13284000</v>
      </c>
      <c r="O134" s="320">
        <v>-5.2570768341998843E-2</v>
      </c>
    </row>
    <row r="135" spans="1:15" ht="15">
      <c r="A135" s="277">
        <v>125</v>
      </c>
      <c r="B135" s="390" t="s">
        <v>44</v>
      </c>
      <c r="C135" s="277" t="s">
        <v>183</v>
      </c>
      <c r="D135" s="316">
        <v>122.95</v>
      </c>
      <c r="E135" s="316">
        <v>123.51666666666665</v>
      </c>
      <c r="F135" s="317">
        <v>121.0333333333333</v>
      </c>
      <c r="G135" s="317">
        <v>119.11666666666665</v>
      </c>
      <c r="H135" s="317">
        <v>116.6333333333333</v>
      </c>
      <c r="I135" s="317">
        <v>125.43333333333331</v>
      </c>
      <c r="J135" s="317">
        <v>127.91666666666666</v>
      </c>
      <c r="K135" s="317">
        <v>129.83333333333331</v>
      </c>
      <c r="L135" s="304">
        <v>126</v>
      </c>
      <c r="M135" s="304">
        <v>121.6</v>
      </c>
      <c r="N135" s="319">
        <v>94825200</v>
      </c>
      <c r="O135" s="320">
        <v>-1.4104539528268342E-2</v>
      </c>
    </row>
    <row r="136" spans="1:15" ht="15">
      <c r="A136" s="277">
        <v>126</v>
      </c>
      <c r="B136" s="390" t="s">
        <v>42</v>
      </c>
      <c r="C136" s="277" t="s">
        <v>185</v>
      </c>
      <c r="D136" s="316">
        <v>52.1</v>
      </c>
      <c r="E136" s="316">
        <v>52.050000000000004</v>
      </c>
      <c r="F136" s="317">
        <v>51.250000000000007</v>
      </c>
      <c r="G136" s="317">
        <v>50.400000000000006</v>
      </c>
      <c r="H136" s="317">
        <v>49.600000000000009</v>
      </c>
      <c r="I136" s="317">
        <v>52.900000000000006</v>
      </c>
      <c r="J136" s="317">
        <v>53.7</v>
      </c>
      <c r="K136" s="317">
        <v>54.550000000000004</v>
      </c>
      <c r="L136" s="304">
        <v>52.85</v>
      </c>
      <c r="M136" s="304">
        <v>51.2</v>
      </c>
      <c r="N136" s="319">
        <v>61236000</v>
      </c>
      <c r="O136" s="320">
        <v>-2.0936758040146775E-2</v>
      </c>
    </row>
    <row r="137" spans="1:15" ht="15">
      <c r="A137" s="277">
        <v>127</v>
      </c>
      <c r="B137" s="390" t="s">
        <v>113</v>
      </c>
      <c r="C137" s="277" t="s">
        <v>186</v>
      </c>
      <c r="D137" s="316">
        <v>417.8</v>
      </c>
      <c r="E137" s="316">
        <v>419.16666666666669</v>
      </c>
      <c r="F137" s="317">
        <v>410.83333333333337</v>
      </c>
      <c r="G137" s="317">
        <v>403.86666666666667</v>
      </c>
      <c r="H137" s="317">
        <v>395.53333333333336</v>
      </c>
      <c r="I137" s="317">
        <v>426.13333333333338</v>
      </c>
      <c r="J137" s="317">
        <v>434.46666666666675</v>
      </c>
      <c r="K137" s="317">
        <v>441.43333333333339</v>
      </c>
      <c r="L137" s="304">
        <v>427.5</v>
      </c>
      <c r="M137" s="304">
        <v>412.2</v>
      </c>
      <c r="N137" s="319">
        <v>16717800</v>
      </c>
      <c r="O137" s="320">
        <v>-1.1173184357541898E-3</v>
      </c>
    </row>
    <row r="138" spans="1:15" ht="15">
      <c r="A138" s="277">
        <v>128</v>
      </c>
      <c r="B138" s="390" t="s">
        <v>107</v>
      </c>
      <c r="C138" s="277" t="s">
        <v>187</v>
      </c>
      <c r="D138" s="316">
        <v>2291.1999999999998</v>
      </c>
      <c r="E138" s="316">
        <v>2299.5499999999997</v>
      </c>
      <c r="F138" s="317">
        <v>2277.3499999999995</v>
      </c>
      <c r="G138" s="317">
        <v>2263.4999999999995</v>
      </c>
      <c r="H138" s="317">
        <v>2241.2999999999993</v>
      </c>
      <c r="I138" s="317">
        <v>2313.3999999999996</v>
      </c>
      <c r="J138" s="317">
        <v>2335.5999999999995</v>
      </c>
      <c r="K138" s="317">
        <v>2349.4499999999998</v>
      </c>
      <c r="L138" s="304">
        <v>2321.75</v>
      </c>
      <c r="M138" s="304">
        <v>2285.6999999999998</v>
      </c>
      <c r="N138" s="319">
        <v>10206300</v>
      </c>
      <c r="O138" s="320">
        <v>3.8950691964944376E-3</v>
      </c>
    </row>
    <row r="139" spans="1:15" ht="15">
      <c r="A139" s="277">
        <v>129</v>
      </c>
      <c r="B139" s="390" t="s">
        <v>107</v>
      </c>
      <c r="C139" s="277" t="s">
        <v>188</v>
      </c>
      <c r="D139" s="316">
        <v>676.9</v>
      </c>
      <c r="E139" s="316">
        <v>681.76666666666665</v>
      </c>
      <c r="F139" s="317">
        <v>668.58333333333326</v>
      </c>
      <c r="G139" s="317">
        <v>660.26666666666665</v>
      </c>
      <c r="H139" s="317">
        <v>647.08333333333326</v>
      </c>
      <c r="I139" s="317">
        <v>690.08333333333326</v>
      </c>
      <c r="J139" s="317">
        <v>703.26666666666665</v>
      </c>
      <c r="K139" s="317">
        <v>711.58333333333326</v>
      </c>
      <c r="L139" s="304">
        <v>694.95</v>
      </c>
      <c r="M139" s="304">
        <v>673.45</v>
      </c>
      <c r="N139" s="319">
        <v>12703200</v>
      </c>
      <c r="O139" s="320">
        <v>-2.243974512882076E-2</v>
      </c>
    </row>
    <row r="140" spans="1:15" ht="15">
      <c r="A140" s="277">
        <v>130</v>
      </c>
      <c r="B140" s="390" t="s">
        <v>50</v>
      </c>
      <c r="C140" s="277" t="s">
        <v>189</v>
      </c>
      <c r="D140" s="316">
        <v>1067.3</v>
      </c>
      <c r="E140" s="316">
        <v>1069.3500000000001</v>
      </c>
      <c r="F140" s="317">
        <v>1049.7000000000003</v>
      </c>
      <c r="G140" s="317">
        <v>1032.1000000000001</v>
      </c>
      <c r="H140" s="317">
        <v>1012.4500000000003</v>
      </c>
      <c r="I140" s="317">
        <v>1086.9500000000003</v>
      </c>
      <c r="J140" s="317">
        <v>1106.6000000000004</v>
      </c>
      <c r="K140" s="317">
        <v>1124.2000000000003</v>
      </c>
      <c r="L140" s="304">
        <v>1089</v>
      </c>
      <c r="M140" s="304">
        <v>1051.75</v>
      </c>
      <c r="N140" s="319">
        <v>8630250</v>
      </c>
      <c r="O140" s="320">
        <v>-1.9345491733424237E-2</v>
      </c>
    </row>
    <row r="141" spans="1:15" ht="15">
      <c r="A141" s="277">
        <v>131</v>
      </c>
      <c r="B141" s="390" t="s">
        <v>52</v>
      </c>
      <c r="C141" s="277" t="s">
        <v>190</v>
      </c>
      <c r="D141" s="316">
        <v>2885.6</v>
      </c>
      <c r="E141" s="316">
        <v>2933.2333333333331</v>
      </c>
      <c r="F141" s="317">
        <v>2828.5166666666664</v>
      </c>
      <c r="G141" s="317">
        <v>2771.4333333333334</v>
      </c>
      <c r="H141" s="317">
        <v>2666.7166666666667</v>
      </c>
      <c r="I141" s="317">
        <v>2990.3166666666662</v>
      </c>
      <c r="J141" s="317">
        <v>3095.0333333333324</v>
      </c>
      <c r="K141" s="317">
        <v>3152.1166666666659</v>
      </c>
      <c r="L141" s="304">
        <v>3037.95</v>
      </c>
      <c r="M141" s="304">
        <v>2876.15</v>
      </c>
      <c r="N141" s="319">
        <v>1555000</v>
      </c>
      <c r="O141" s="320">
        <v>-8.0153800650695065E-2</v>
      </c>
    </row>
    <row r="142" spans="1:15" ht="15">
      <c r="A142" s="277">
        <v>132</v>
      </c>
      <c r="B142" s="390" t="s">
        <v>42</v>
      </c>
      <c r="C142" s="277" t="s">
        <v>191</v>
      </c>
      <c r="D142" s="316">
        <v>340.1</v>
      </c>
      <c r="E142" s="316">
        <v>341.16666666666669</v>
      </c>
      <c r="F142" s="317">
        <v>337.58333333333337</v>
      </c>
      <c r="G142" s="317">
        <v>335.06666666666666</v>
      </c>
      <c r="H142" s="317">
        <v>331.48333333333335</v>
      </c>
      <c r="I142" s="317">
        <v>343.68333333333339</v>
      </c>
      <c r="J142" s="317">
        <v>347.26666666666677</v>
      </c>
      <c r="K142" s="317">
        <v>349.78333333333342</v>
      </c>
      <c r="L142" s="304">
        <v>344.75</v>
      </c>
      <c r="M142" s="304">
        <v>338.65</v>
      </c>
      <c r="N142" s="319">
        <v>2571000</v>
      </c>
      <c r="O142" s="320">
        <v>-4.5657015590200446E-2</v>
      </c>
    </row>
    <row r="143" spans="1:15" ht="15">
      <c r="A143" s="277">
        <v>133</v>
      </c>
      <c r="B143" s="390" t="s">
        <v>44</v>
      </c>
      <c r="C143" s="277" t="s">
        <v>192</v>
      </c>
      <c r="D143" s="316">
        <v>415.95</v>
      </c>
      <c r="E143" s="316">
        <v>416.3</v>
      </c>
      <c r="F143" s="317">
        <v>412.05</v>
      </c>
      <c r="G143" s="317">
        <v>408.15</v>
      </c>
      <c r="H143" s="317">
        <v>403.9</v>
      </c>
      <c r="I143" s="317">
        <v>420.20000000000005</v>
      </c>
      <c r="J143" s="317">
        <v>424.45000000000005</v>
      </c>
      <c r="K143" s="317">
        <v>428.35000000000008</v>
      </c>
      <c r="L143" s="304">
        <v>420.55</v>
      </c>
      <c r="M143" s="304">
        <v>412.4</v>
      </c>
      <c r="N143" s="319">
        <v>5923400</v>
      </c>
      <c r="O143" s="320">
        <v>-4.4489611562782291E-2</v>
      </c>
    </row>
    <row r="144" spans="1:15" ht="15">
      <c r="A144" s="277">
        <v>134</v>
      </c>
      <c r="B144" s="390" t="s">
        <v>50</v>
      </c>
      <c r="C144" s="277" t="s">
        <v>193</v>
      </c>
      <c r="D144" s="316">
        <v>969.9</v>
      </c>
      <c r="E144" s="316">
        <v>973.94999999999993</v>
      </c>
      <c r="F144" s="317">
        <v>963.99999999999989</v>
      </c>
      <c r="G144" s="317">
        <v>958.09999999999991</v>
      </c>
      <c r="H144" s="317">
        <v>948.14999999999986</v>
      </c>
      <c r="I144" s="317">
        <v>979.84999999999991</v>
      </c>
      <c r="J144" s="317">
        <v>989.8</v>
      </c>
      <c r="K144" s="317">
        <v>995.69999999999993</v>
      </c>
      <c r="L144" s="304">
        <v>983.9</v>
      </c>
      <c r="M144" s="304">
        <v>968.05</v>
      </c>
      <c r="N144" s="319">
        <v>1556100</v>
      </c>
      <c r="O144" s="320">
        <v>-6.2583817612874388E-3</v>
      </c>
    </row>
    <row r="145" spans="1:15" ht="15">
      <c r="A145" s="277">
        <v>135</v>
      </c>
      <c r="B145" s="390" t="s">
        <v>57</v>
      </c>
      <c r="C145" s="277" t="s">
        <v>194</v>
      </c>
      <c r="D145" s="316">
        <v>234.05</v>
      </c>
      <c r="E145" s="316">
        <v>235.21666666666667</v>
      </c>
      <c r="F145" s="317">
        <v>227.98333333333335</v>
      </c>
      <c r="G145" s="317">
        <v>221.91666666666669</v>
      </c>
      <c r="H145" s="317">
        <v>214.68333333333337</v>
      </c>
      <c r="I145" s="317">
        <v>241.28333333333333</v>
      </c>
      <c r="J145" s="317">
        <v>248.51666666666662</v>
      </c>
      <c r="K145" s="317">
        <v>254.58333333333331</v>
      </c>
      <c r="L145" s="304">
        <v>242.45</v>
      </c>
      <c r="M145" s="304">
        <v>229.15</v>
      </c>
      <c r="N145" s="319">
        <v>2842400</v>
      </c>
      <c r="O145" s="320">
        <v>-7.6804915514592934E-3</v>
      </c>
    </row>
    <row r="146" spans="1:15" ht="15">
      <c r="A146" s="277">
        <v>136</v>
      </c>
      <c r="B146" s="390" t="s">
        <v>37</v>
      </c>
      <c r="C146" s="277" t="s">
        <v>195</v>
      </c>
      <c r="D146" s="316">
        <v>3988.75</v>
      </c>
      <c r="E146" s="316">
        <v>4017.5833333333335</v>
      </c>
      <c r="F146" s="317">
        <v>3951.166666666667</v>
      </c>
      <c r="G146" s="317">
        <v>3913.5833333333335</v>
      </c>
      <c r="H146" s="317">
        <v>3847.166666666667</v>
      </c>
      <c r="I146" s="317">
        <v>4055.166666666667</v>
      </c>
      <c r="J146" s="317">
        <v>4121.5833333333339</v>
      </c>
      <c r="K146" s="317">
        <v>4159.166666666667</v>
      </c>
      <c r="L146" s="304">
        <v>4084</v>
      </c>
      <c r="M146" s="304">
        <v>3980</v>
      </c>
      <c r="N146" s="319">
        <v>2566200</v>
      </c>
      <c r="O146" s="320">
        <v>1.2547348484848484E-2</v>
      </c>
    </row>
    <row r="147" spans="1:15" ht="15">
      <c r="A147" s="277">
        <v>137</v>
      </c>
      <c r="B147" s="390" t="s">
        <v>180</v>
      </c>
      <c r="C147" s="277" t="s">
        <v>197</v>
      </c>
      <c r="D147" s="316">
        <v>478.55</v>
      </c>
      <c r="E147" s="316">
        <v>482.25</v>
      </c>
      <c r="F147" s="317">
        <v>472.95</v>
      </c>
      <c r="G147" s="317">
        <v>467.34999999999997</v>
      </c>
      <c r="H147" s="317">
        <v>458.04999999999995</v>
      </c>
      <c r="I147" s="317">
        <v>487.85</v>
      </c>
      <c r="J147" s="317">
        <v>497.15</v>
      </c>
      <c r="K147" s="317">
        <v>502.75000000000006</v>
      </c>
      <c r="L147" s="304">
        <v>491.55</v>
      </c>
      <c r="M147" s="304">
        <v>476.65</v>
      </c>
      <c r="N147" s="319">
        <v>13822900</v>
      </c>
      <c r="O147" s="320">
        <v>5.5175151334722637E-2</v>
      </c>
    </row>
    <row r="148" spans="1:15" ht="15">
      <c r="A148" s="277">
        <v>138</v>
      </c>
      <c r="B148" s="390" t="s">
        <v>113</v>
      </c>
      <c r="C148" s="277" t="s">
        <v>198</v>
      </c>
      <c r="D148" s="316">
        <v>125.9</v>
      </c>
      <c r="E148" s="316">
        <v>126.40000000000002</v>
      </c>
      <c r="F148" s="317">
        <v>124.90000000000003</v>
      </c>
      <c r="G148" s="317">
        <v>123.90000000000002</v>
      </c>
      <c r="H148" s="317">
        <v>122.40000000000003</v>
      </c>
      <c r="I148" s="317">
        <v>127.40000000000003</v>
      </c>
      <c r="J148" s="317">
        <v>128.9</v>
      </c>
      <c r="K148" s="317">
        <v>129.90000000000003</v>
      </c>
      <c r="L148" s="304">
        <v>127.9</v>
      </c>
      <c r="M148" s="304">
        <v>125.4</v>
      </c>
      <c r="N148" s="319">
        <v>122183400</v>
      </c>
      <c r="O148" s="320">
        <v>-1.8526819064694458E-2</v>
      </c>
    </row>
    <row r="149" spans="1:15" ht="15">
      <c r="A149" s="277">
        <v>139</v>
      </c>
      <c r="B149" s="390" t="s">
        <v>64</v>
      </c>
      <c r="C149" s="277" t="s">
        <v>199</v>
      </c>
      <c r="D149" s="316">
        <v>611.29999999999995</v>
      </c>
      <c r="E149" s="316">
        <v>607.06666666666661</v>
      </c>
      <c r="F149" s="317">
        <v>593.63333333333321</v>
      </c>
      <c r="G149" s="317">
        <v>575.96666666666658</v>
      </c>
      <c r="H149" s="317">
        <v>562.53333333333319</v>
      </c>
      <c r="I149" s="317">
        <v>624.73333333333323</v>
      </c>
      <c r="J149" s="317">
        <v>638.16666666666663</v>
      </c>
      <c r="K149" s="317">
        <v>655.83333333333326</v>
      </c>
      <c r="L149" s="304">
        <v>620.5</v>
      </c>
      <c r="M149" s="304">
        <v>589.4</v>
      </c>
      <c r="N149" s="319">
        <v>2937000</v>
      </c>
      <c r="O149" s="320">
        <v>-6.3456632653061229E-2</v>
      </c>
    </row>
    <row r="150" spans="1:15" ht="15">
      <c r="A150" s="277">
        <v>140</v>
      </c>
      <c r="B150" s="390" t="s">
        <v>107</v>
      </c>
      <c r="C150" s="277" t="s">
        <v>200</v>
      </c>
      <c r="D150" s="316">
        <v>280.55</v>
      </c>
      <c r="E150" s="316">
        <v>281.90000000000003</v>
      </c>
      <c r="F150" s="317">
        <v>278.25000000000006</v>
      </c>
      <c r="G150" s="317">
        <v>275.95000000000005</v>
      </c>
      <c r="H150" s="317">
        <v>272.30000000000007</v>
      </c>
      <c r="I150" s="317">
        <v>284.20000000000005</v>
      </c>
      <c r="J150" s="317">
        <v>287.85000000000002</v>
      </c>
      <c r="K150" s="317">
        <v>290.15000000000003</v>
      </c>
      <c r="L150" s="304">
        <v>285.55</v>
      </c>
      <c r="M150" s="304">
        <v>279.60000000000002</v>
      </c>
      <c r="N150" s="319">
        <v>23638400</v>
      </c>
      <c r="O150" s="320">
        <v>9.0151618631334526E-3</v>
      </c>
    </row>
    <row r="151" spans="1:15" ht="15">
      <c r="A151" s="277">
        <v>141</v>
      </c>
      <c r="B151" s="390" t="s">
        <v>89</v>
      </c>
      <c r="C151" s="277" t="s">
        <v>202</v>
      </c>
      <c r="D151" s="316">
        <v>160.6</v>
      </c>
      <c r="E151" s="316">
        <v>158.41666666666666</v>
      </c>
      <c r="F151" s="317">
        <v>154.93333333333331</v>
      </c>
      <c r="G151" s="317">
        <v>149.26666666666665</v>
      </c>
      <c r="H151" s="317">
        <v>145.7833333333333</v>
      </c>
      <c r="I151" s="317">
        <v>164.08333333333331</v>
      </c>
      <c r="J151" s="317">
        <v>167.56666666666666</v>
      </c>
      <c r="K151" s="317">
        <v>173.23333333333332</v>
      </c>
      <c r="L151" s="304">
        <v>161.9</v>
      </c>
      <c r="M151" s="304">
        <v>152.75</v>
      </c>
      <c r="N151" s="319">
        <v>37875000</v>
      </c>
      <c r="O151" s="320">
        <v>0.15857575479489769</v>
      </c>
    </row>
    <row r="152" spans="1:15">
      <c r="A152" s="277">
        <v>142</v>
      </c>
      <c r="B152" s="296"/>
      <c r="C152" s="296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</row>
    <row r="154" spans="1:15">
      <c r="A154" s="277">
        <v>144</v>
      </c>
      <c r="B154" s="296"/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300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B159" s="321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21"/>
      <c r="D160" s="321"/>
      <c r="E160" s="321"/>
      <c r="F160" s="323"/>
      <c r="G160" s="323"/>
      <c r="H160" s="291"/>
      <c r="I160" s="323"/>
      <c r="J160" s="323"/>
      <c r="K160" s="323"/>
      <c r="L160" s="323"/>
      <c r="M160" s="323"/>
    </row>
    <row r="161" spans="1:13">
      <c r="A161" s="277"/>
      <c r="B161" s="321"/>
      <c r="D161" s="321"/>
      <c r="E161" s="321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H168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9" sqref="E2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44055</v>
      </c>
    </row>
    <row r="7" spans="1:15">
      <c r="A7"/>
    </row>
    <row r="8" spans="1:15" ht="28.5" customHeight="1">
      <c r="A8" s="538" t="s">
        <v>16</v>
      </c>
      <c r="B8" s="540" t="s">
        <v>18</v>
      </c>
      <c r="C8" s="537" t="s">
        <v>19</v>
      </c>
      <c r="D8" s="537" t="s">
        <v>20</v>
      </c>
      <c r="E8" s="537" t="s">
        <v>21</v>
      </c>
      <c r="F8" s="537"/>
      <c r="G8" s="537"/>
      <c r="H8" s="537" t="s">
        <v>22</v>
      </c>
      <c r="I8" s="537"/>
      <c r="J8" s="537"/>
      <c r="K8" s="274"/>
      <c r="L8" s="282"/>
      <c r="M8" s="282"/>
    </row>
    <row r="9" spans="1:15" ht="36" customHeight="1">
      <c r="A9" s="539"/>
      <c r="B9" s="541"/>
      <c r="C9" s="542" t="s">
        <v>23</v>
      </c>
      <c r="D9" s="542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11322.5</v>
      </c>
      <c r="D10" s="303">
        <v>11331.75</v>
      </c>
      <c r="E10" s="303">
        <v>11289.9</v>
      </c>
      <c r="F10" s="303">
        <v>11257.3</v>
      </c>
      <c r="G10" s="303">
        <v>11215.449999999999</v>
      </c>
      <c r="H10" s="303">
        <v>11364.35</v>
      </c>
      <c r="I10" s="303">
        <v>11406.199999999999</v>
      </c>
      <c r="J10" s="303">
        <v>11438.800000000001</v>
      </c>
      <c r="K10" s="302">
        <v>11373.6</v>
      </c>
      <c r="L10" s="302">
        <v>11299.15</v>
      </c>
      <c r="M10" s="307"/>
    </row>
    <row r="11" spans="1:15">
      <c r="A11" s="301">
        <v>2</v>
      </c>
      <c r="B11" s="277" t="s">
        <v>220</v>
      </c>
      <c r="C11" s="304">
        <v>22227.200000000001</v>
      </c>
      <c r="D11" s="279">
        <v>22181.55</v>
      </c>
      <c r="E11" s="279">
        <v>22085.5</v>
      </c>
      <c r="F11" s="279">
        <v>21943.8</v>
      </c>
      <c r="G11" s="279">
        <v>21847.75</v>
      </c>
      <c r="H11" s="279">
        <v>22323.25</v>
      </c>
      <c r="I11" s="279">
        <v>22419.299999999996</v>
      </c>
      <c r="J11" s="279">
        <v>22561</v>
      </c>
      <c r="K11" s="304">
        <v>22277.599999999999</v>
      </c>
      <c r="L11" s="304">
        <v>22039.85</v>
      </c>
      <c r="M11" s="307"/>
    </row>
    <row r="12" spans="1:15">
      <c r="A12" s="301">
        <v>3</v>
      </c>
      <c r="B12" s="285" t="s">
        <v>221</v>
      </c>
      <c r="C12" s="304">
        <v>1440</v>
      </c>
      <c r="D12" s="279">
        <v>1446.7666666666667</v>
      </c>
      <c r="E12" s="279">
        <v>1431.1333333333332</v>
      </c>
      <c r="F12" s="279">
        <v>1422.2666666666667</v>
      </c>
      <c r="G12" s="279">
        <v>1406.6333333333332</v>
      </c>
      <c r="H12" s="279">
        <v>1455.6333333333332</v>
      </c>
      <c r="I12" s="279">
        <v>1471.2666666666669</v>
      </c>
      <c r="J12" s="279">
        <v>1480.1333333333332</v>
      </c>
      <c r="K12" s="304">
        <v>1462.4</v>
      </c>
      <c r="L12" s="304">
        <v>1437.9</v>
      </c>
      <c r="M12" s="307"/>
    </row>
    <row r="13" spans="1:15">
      <c r="A13" s="301">
        <v>4</v>
      </c>
      <c r="B13" s="277" t="s">
        <v>222</v>
      </c>
      <c r="C13" s="304">
        <v>3196.8</v>
      </c>
      <c r="D13" s="279">
        <v>3201.9166666666665</v>
      </c>
      <c r="E13" s="279">
        <v>3182.333333333333</v>
      </c>
      <c r="F13" s="279">
        <v>3167.8666666666663</v>
      </c>
      <c r="G13" s="279">
        <v>3148.2833333333328</v>
      </c>
      <c r="H13" s="279">
        <v>3216.3833333333332</v>
      </c>
      <c r="I13" s="279">
        <v>3235.9666666666662</v>
      </c>
      <c r="J13" s="279">
        <v>3250.4333333333334</v>
      </c>
      <c r="K13" s="304">
        <v>3221.5</v>
      </c>
      <c r="L13" s="304">
        <v>3187.45</v>
      </c>
      <c r="M13" s="307"/>
    </row>
    <row r="14" spans="1:15">
      <c r="A14" s="301">
        <v>5</v>
      </c>
      <c r="B14" s="277" t="s">
        <v>223</v>
      </c>
      <c r="C14" s="304">
        <v>18057.099999999999</v>
      </c>
      <c r="D14" s="279">
        <v>18141.75</v>
      </c>
      <c r="E14" s="279">
        <v>17951.849999999999</v>
      </c>
      <c r="F14" s="279">
        <v>17846.599999999999</v>
      </c>
      <c r="G14" s="279">
        <v>17656.699999999997</v>
      </c>
      <c r="H14" s="279">
        <v>18247</v>
      </c>
      <c r="I14" s="279">
        <v>18436.900000000001</v>
      </c>
      <c r="J14" s="279">
        <v>18542.150000000001</v>
      </c>
      <c r="K14" s="304">
        <v>18331.650000000001</v>
      </c>
      <c r="L14" s="304">
        <v>18036.5</v>
      </c>
      <c r="M14" s="307"/>
    </row>
    <row r="15" spans="1:15">
      <c r="A15" s="301">
        <v>6</v>
      </c>
      <c r="B15" s="277" t="s">
        <v>224</v>
      </c>
      <c r="C15" s="304">
        <v>2517.4</v>
      </c>
      <c r="D15" s="279">
        <v>2527.416666666667</v>
      </c>
      <c r="E15" s="279">
        <v>2503.5333333333338</v>
      </c>
      <c r="F15" s="279">
        <v>2489.666666666667</v>
      </c>
      <c r="G15" s="279">
        <v>2465.7833333333338</v>
      </c>
      <c r="H15" s="279">
        <v>2541.2833333333338</v>
      </c>
      <c r="I15" s="279">
        <v>2565.166666666667</v>
      </c>
      <c r="J15" s="279">
        <v>2579.0333333333338</v>
      </c>
      <c r="K15" s="304">
        <v>2551.3000000000002</v>
      </c>
      <c r="L15" s="304">
        <v>2513.5500000000002</v>
      </c>
      <c r="M15" s="307"/>
    </row>
    <row r="16" spans="1:15">
      <c r="A16" s="301">
        <v>7</v>
      </c>
      <c r="B16" s="277" t="s">
        <v>225</v>
      </c>
      <c r="C16" s="304">
        <v>4480.1499999999996</v>
      </c>
      <c r="D16" s="279">
        <v>4488.0666666666666</v>
      </c>
      <c r="E16" s="279">
        <v>4465.8833333333332</v>
      </c>
      <c r="F16" s="279">
        <v>4451.6166666666668</v>
      </c>
      <c r="G16" s="279">
        <v>4429.4333333333334</v>
      </c>
      <c r="H16" s="279">
        <v>4502.333333333333</v>
      </c>
      <c r="I16" s="279">
        <v>4524.5166666666655</v>
      </c>
      <c r="J16" s="279">
        <v>4538.7833333333328</v>
      </c>
      <c r="K16" s="304">
        <v>4510.25</v>
      </c>
      <c r="L16" s="304">
        <v>4473.8</v>
      </c>
      <c r="M16" s="307"/>
    </row>
    <row r="17" spans="1:13">
      <c r="A17" s="301">
        <v>8</v>
      </c>
      <c r="B17" s="277" t="s">
        <v>38</v>
      </c>
      <c r="C17" s="277">
        <v>1412.55</v>
      </c>
      <c r="D17" s="279">
        <v>1415.8666666666668</v>
      </c>
      <c r="E17" s="279">
        <v>1396.7833333333335</v>
      </c>
      <c r="F17" s="279">
        <v>1381.0166666666667</v>
      </c>
      <c r="G17" s="279">
        <v>1361.9333333333334</v>
      </c>
      <c r="H17" s="279">
        <v>1431.6333333333337</v>
      </c>
      <c r="I17" s="279">
        <v>1450.7166666666667</v>
      </c>
      <c r="J17" s="279">
        <v>1466.4833333333338</v>
      </c>
      <c r="K17" s="277">
        <v>1434.95</v>
      </c>
      <c r="L17" s="277">
        <v>1400.1</v>
      </c>
      <c r="M17" s="277">
        <v>10.729469999999999</v>
      </c>
    </row>
    <row r="18" spans="1:13">
      <c r="A18" s="301">
        <v>9</v>
      </c>
      <c r="B18" s="277" t="s">
        <v>226</v>
      </c>
      <c r="C18" s="277">
        <v>696.95</v>
      </c>
      <c r="D18" s="279">
        <v>701.4666666666667</v>
      </c>
      <c r="E18" s="279">
        <v>688.83333333333337</v>
      </c>
      <c r="F18" s="279">
        <v>680.7166666666667</v>
      </c>
      <c r="G18" s="279">
        <v>668.08333333333337</v>
      </c>
      <c r="H18" s="279">
        <v>709.58333333333337</v>
      </c>
      <c r="I18" s="279">
        <v>722.21666666666658</v>
      </c>
      <c r="J18" s="279">
        <v>730.33333333333337</v>
      </c>
      <c r="K18" s="277">
        <v>714.1</v>
      </c>
      <c r="L18" s="277">
        <v>693.35</v>
      </c>
      <c r="M18" s="277">
        <v>2.1330900000000002</v>
      </c>
    </row>
    <row r="19" spans="1:13">
      <c r="A19" s="301">
        <v>10</v>
      </c>
      <c r="B19" s="277" t="s">
        <v>803</v>
      </c>
      <c r="C19" s="277">
        <v>1026.6500000000001</v>
      </c>
      <c r="D19" s="279">
        <v>1040.2833333333335</v>
      </c>
      <c r="E19" s="279">
        <v>1006.5666666666671</v>
      </c>
      <c r="F19" s="279">
        <v>986.48333333333358</v>
      </c>
      <c r="G19" s="279">
        <v>952.76666666666711</v>
      </c>
      <c r="H19" s="279">
        <v>1060.366666666667</v>
      </c>
      <c r="I19" s="279">
        <v>1094.0833333333337</v>
      </c>
      <c r="J19" s="279">
        <v>1114.166666666667</v>
      </c>
      <c r="K19" s="277">
        <v>1074</v>
      </c>
      <c r="L19" s="277">
        <v>1020.2</v>
      </c>
      <c r="M19" s="277">
        <v>3.0291199999999998</v>
      </c>
    </row>
    <row r="20" spans="1:13">
      <c r="A20" s="301">
        <v>11</v>
      </c>
      <c r="B20" s="277" t="s">
        <v>295</v>
      </c>
      <c r="C20" s="277">
        <v>16618.650000000001</v>
      </c>
      <c r="D20" s="279">
        <v>16772.883333333335</v>
      </c>
      <c r="E20" s="279">
        <v>16345.76666666667</v>
      </c>
      <c r="F20" s="279">
        <v>16072.883333333335</v>
      </c>
      <c r="G20" s="279">
        <v>15645.76666666667</v>
      </c>
      <c r="H20" s="279">
        <v>17045.76666666667</v>
      </c>
      <c r="I20" s="279">
        <v>17472.883333333331</v>
      </c>
      <c r="J20" s="279">
        <v>17745.76666666667</v>
      </c>
      <c r="K20" s="277">
        <v>17200</v>
      </c>
      <c r="L20" s="277">
        <v>16500</v>
      </c>
      <c r="M20" s="277">
        <v>0.19111</v>
      </c>
    </row>
    <row r="21" spans="1:13">
      <c r="A21" s="301">
        <v>12</v>
      </c>
      <c r="B21" s="277" t="s">
        <v>296</v>
      </c>
      <c r="C21" s="277">
        <v>158.85</v>
      </c>
      <c r="D21" s="279">
        <v>160.85</v>
      </c>
      <c r="E21" s="279">
        <v>156.19999999999999</v>
      </c>
      <c r="F21" s="279">
        <v>153.54999999999998</v>
      </c>
      <c r="G21" s="279">
        <v>148.89999999999998</v>
      </c>
      <c r="H21" s="279">
        <v>163.5</v>
      </c>
      <c r="I21" s="279">
        <v>168.15000000000003</v>
      </c>
      <c r="J21" s="279">
        <v>170.8</v>
      </c>
      <c r="K21" s="277">
        <v>165.5</v>
      </c>
      <c r="L21" s="277">
        <v>158.19999999999999</v>
      </c>
      <c r="M21" s="277">
        <v>9.9879700000000007</v>
      </c>
    </row>
    <row r="22" spans="1:13">
      <c r="A22" s="301">
        <v>13</v>
      </c>
      <c r="B22" s="277" t="s">
        <v>41</v>
      </c>
      <c r="C22" s="277">
        <v>335</v>
      </c>
      <c r="D22" s="279">
        <v>334.15000000000003</v>
      </c>
      <c r="E22" s="279">
        <v>331.55000000000007</v>
      </c>
      <c r="F22" s="279">
        <v>328.1</v>
      </c>
      <c r="G22" s="279">
        <v>325.50000000000006</v>
      </c>
      <c r="H22" s="279">
        <v>337.60000000000008</v>
      </c>
      <c r="I22" s="279">
        <v>340.2000000000001</v>
      </c>
      <c r="J22" s="279">
        <v>343.65000000000009</v>
      </c>
      <c r="K22" s="277">
        <v>336.75</v>
      </c>
      <c r="L22" s="277">
        <v>330.7</v>
      </c>
      <c r="M22" s="277">
        <v>35.047829999999998</v>
      </c>
    </row>
    <row r="23" spans="1:13">
      <c r="A23" s="301">
        <v>14</v>
      </c>
      <c r="B23" s="277" t="s">
        <v>43</v>
      </c>
      <c r="C23" s="277">
        <v>37.65</v>
      </c>
      <c r="D23" s="279">
        <v>37.966666666666661</v>
      </c>
      <c r="E23" s="279">
        <v>37.23333333333332</v>
      </c>
      <c r="F23" s="279">
        <v>36.816666666666656</v>
      </c>
      <c r="G23" s="279">
        <v>36.083333333333314</v>
      </c>
      <c r="H23" s="279">
        <v>38.383333333333326</v>
      </c>
      <c r="I23" s="279">
        <v>39.11666666666666</v>
      </c>
      <c r="J23" s="279">
        <v>39.533333333333331</v>
      </c>
      <c r="K23" s="277">
        <v>38.700000000000003</v>
      </c>
      <c r="L23" s="277">
        <v>37.549999999999997</v>
      </c>
      <c r="M23" s="277">
        <v>49.173969999999997</v>
      </c>
    </row>
    <row r="24" spans="1:13">
      <c r="A24" s="301">
        <v>15</v>
      </c>
      <c r="B24" s="277" t="s">
        <v>298</v>
      </c>
      <c r="C24" s="277">
        <v>249.4</v>
      </c>
      <c r="D24" s="279">
        <v>251.48333333333332</v>
      </c>
      <c r="E24" s="279">
        <v>245.31666666666666</v>
      </c>
      <c r="F24" s="279">
        <v>241.23333333333335</v>
      </c>
      <c r="G24" s="279">
        <v>235.06666666666669</v>
      </c>
      <c r="H24" s="279">
        <v>255.56666666666663</v>
      </c>
      <c r="I24" s="279">
        <v>261.73333333333335</v>
      </c>
      <c r="J24" s="279">
        <v>265.81666666666661</v>
      </c>
      <c r="K24" s="277">
        <v>257.64999999999998</v>
      </c>
      <c r="L24" s="277">
        <v>247.4</v>
      </c>
      <c r="M24" s="277">
        <v>2.2358500000000001</v>
      </c>
    </row>
    <row r="25" spans="1:13">
      <c r="A25" s="301">
        <v>16</v>
      </c>
      <c r="B25" s="277" t="s">
        <v>227</v>
      </c>
      <c r="C25" s="277">
        <v>59.05</v>
      </c>
      <c r="D25" s="279">
        <v>59.416666666666664</v>
      </c>
      <c r="E25" s="279">
        <v>58.133333333333326</v>
      </c>
      <c r="F25" s="279">
        <v>57.216666666666661</v>
      </c>
      <c r="G25" s="279">
        <v>55.933333333333323</v>
      </c>
      <c r="H25" s="279">
        <v>60.333333333333329</v>
      </c>
      <c r="I25" s="279">
        <v>61.616666666666674</v>
      </c>
      <c r="J25" s="279">
        <v>62.533333333333331</v>
      </c>
      <c r="K25" s="277">
        <v>60.7</v>
      </c>
      <c r="L25" s="277">
        <v>58.5</v>
      </c>
      <c r="M25" s="277">
        <v>19.949169999999999</v>
      </c>
    </row>
    <row r="26" spans="1:13">
      <c r="A26" s="301">
        <v>17</v>
      </c>
      <c r="B26" s="277" t="s">
        <v>228</v>
      </c>
      <c r="C26" s="277">
        <v>118</v>
      </c>
      <c r="D26" s="279">
        <v>118.58333333333333</v>
      </c>
      <c r="E26" s="279">
        <v>117.11666666666666</v>
      </c>
      <c r="F26" s="279">
        <v>116.23333333333333</v>
      </c>
      <c r="G26" s="279">
        <v>114.76666666666667</v>
      </c>
      <c r="H26" s="279">
        <v>119.46666666666665</v>
      </c>
      <c r="I26" s="279">
        <v>120.93333333333332</v>
      </c>
      <c r="J26" s="279">
        <v>121.81666666666665</v>
      </c>
      <c r="K26" s="277">
        <v>120.05</v>
      </c>
      <c r="L26" s="277">
        <v>117.7</v>
      </c>
      <c r="M26" s="277">
        <v>11.18533</v>
      </c>
    </row>
    <row r="27" spans="1:13">
      <c r="A27" s="301">
        <v>18</v>
      </c>
      <c r="B27" s="277" t="s">
        <v>229</v>
      </c>
      <c r="C27" s="277">
        <v>1676.7</v>
      </c>
      <c r="D27" s="279">
        <v>1687.0166666666664</v>
      </c>
      <c r="E27" s="279">
        <v>1640.0333333333328</v>
      </c>
      <c r="F27" s="279">
        <v>1603.3666666666663</v>
      </c>
      <c r="G27" s="279">
        <v>1556.3833333333328</v>
      </c>
      <c r="H27" s="279">
        <v>1723.6833333333329</v>
      </c>
      <c r="I27" s="279">
        <v>1770.6666666666665</v>
      </c>
      <c r="J27" s="279">
        <v>1807.333333333333</v>
      </c>
      <c r="K27" s="277">
        <v>1734</v>
      </c>
      <c r="L27" s="277">
        <v>1650.35</v>
      </c>
      <c r="M27" s="277">
        <v>1.48933</v>
      </c>
    </row>
    <row r="28" spans="1:13">
      <c r="A28" s="301">
        <v>19</v>
      </c>
      <c r="B28" s="277" t="s">
        <v>230</v>
      </c>
      <c r="C28" s="277">
        <v>2783.15</v>
      </c>
      <c r="D28" s="279">
        <v>2856.1333333333332</v>
      </c>
      <c r="E28" s="279">
        <v>2692.0166666666664</v>
      </c>
      <c r="F28" s="279">
        <v>2600.8833333333332</v>
      </c>
      <c r="G28" s="279">
        <v>2436.7666666666664</v>
      </c>
      <c r="H28" s="279">
        <v>2947.2666666666664</v>
      </c>
      <c r="I28" s="279">
        <v>3111.3833333333332</v>
      </c>
      <c r="J28" s="279">
        <v>3202.5166666666664</v>
      </c>
      <c r="K28" s="277">
        <v>3020.25</v>
      </c>
      <c r="L28" s="277">
        <v>2765</v>
      </c>
      <c r="M28" s="277">
        <v>4.9372999999999996</v>
      </c>
    </row>
    <row r="29" spans="1:13">
      <c r="A29" s="301">
        <v>20</v>
      </c>
      <c r="B29" s="277" t="s">
        <v>45</v>
      </c>
      <c r="C29" s="277">
        <v>742.7</v>
      </c>
      <c r="D29" s="279">
        <v>745.05000000000007</v>
      </c>
      <c r="E29" s="279">
        <v>734.90000000000009</v>
      </c>
      <c r="F29" s="279">
        <v>727.1</v>
      </c>
      <c r="G29" s="279">
        <v>716.95</v>
      </c>
      <c r="H29" s="279">
        <v>752.85000000000014</v>
      </c>
      <c r="I29" s="279">
        <v>763</v>
      </c>
      <c r="J29" s="279">
        <v>770.80000000000018</v>
      </c>
      <c r="K29" s="277">
        <v>755.2</v>
      </c>
      <c r="L29" s="277">
        <v>737.25</v>
      </c>
      <c r="M29" s="277">
        <v>7.7199</v>
      </c>
    </row>
    <row r="30" spans="1:13">
      <c r="A30" s="301">
        <v>21</v>
      </c>
      <c r="B30" s="277" t="s">
        <v>46</v>
      </c>
      <c r="C30" s="277">
        <v>222.75</v>
      </c>
      <c r="D30" s="279">
        <v>224.45000000000002</v>
      </c>
      <c r="E30" s="279">
        <v>219.65000000000003</v>
      </c>
      <c r="F30" s="279">
        <v>216.55</v>
      </c>
      <c r="G30" s="279">
        <v>211.75000000000003</v>
      </c>
      <c r="H30" s="279">
        <v>227.55000000000004</v>
      </c>
      <c r="I30" s="279">
        <v>232.35000000000005</v>
      </c>
      <c r="J30" s="279">
        <v>235.45000000000005</v>
      </c>
      <c r="K30" s="277">
        <v>229.25</v>
      </c>
      <c r="L30" s="277">
        <v>221.35</v>
      </c>
      <c r="M30" s="277">
        <v>69.164370000000005</v>
      </c>
    </row>
    <row r="31" spans="1:13">
      <c r="A31" s="301">
        <v>22</v>
      </c>
      <c r="B31" s="277" t="s">
        <v>47</v>
      </c>
      <c r="C31" s="277">
        <v>1750.75</v>
      </c>
      <c r="D31" s="279">
        <v>1762.3999999999999</v>
      </c>
      <c r="E31" s="279">
        <v>1726.8499999999997</v>
      </c>
      <c r="F31" s="279">
        <v>1702.9499999999998</v>
      </c>
      <c r="G31" s="279">
        <v>1667.3999999999996</v>
      </c>
      <c r="H31" s="279">
        <v>1786.2999999999997</v>
      </c>
      <c r="I31" s="279">
        <v>1821.85</v>
      </c>
      <c r="J31" s="279">
        <v>1845.7499999999998</v>
      </c>
      <c r="K31" s="277">
        <v>1797.95</v>
      </c>
      <c r="L31" s="277">
        <v>1738.5</v>
      </c>
      <c r="M31" s="277">
        <v>6.9783999999999997</v>
      </c>
    </row>
    <row r="32" spans="1:13">
      <c r="A32" s="301">
        <v>23</v>
      </c>
      <c r="B32" s="277" t="s">
        <v>48</v>
      </c>
      <c r="C32" s="277">
        <v>126.05</v>
      </c>
      <c r="D32" s="279">
        <v>126.60000000000001</v>
      </c>
      <c r="E32" s="279">
        <v>123.75000000000003</v>
      </c>
      <c r="F32" s="279">
        <v>121.45000000000002</v>
      </c>
      <c r="G32" s="279">
        <v>118.60000000000004</v>
      </c>
      <c r="H32" s="279">
        <v>128.90000000000003</v>
      </c>
      <c r="I32" s="279">
        <v>131.75</v>
      </c>
      <c r="J32" s="279">
        <v>134.05000000000001</v>
      </c>
      <c r="K32" s="277">
        <v>129.44999999999999</v>
      </c>
      <c r="L32" s="277">
        <v>124.3</v>
      </c>
      <c r="M32" s="277">
        <v>87.128</v>
      </c>
    </row>
    <row r="33" spans="1:13">
      <c r="A33" s="301">
        <v>24</v>
      </c>
      <c r="B33" s="277" t="s">
        <v>49</v>
      </c>
      <c r="C33" s="277">
        <v>52.2</v>
      </c>
      <c r="D33" s="279">
        <v>51.733333333333327</v>
      </c>
      <c r="E33" s="279">
        <v>51.066666666666656</v>
      </c>
      <c r="F33" s="279">
        <v>49.93333333333333</v>
      </c>
      <c r="G33" s="279">
        <v>49.266666666666659</v>
      </c>
      <c r="H33" s="279">
        <v>52.866666666666653</v>
      </c>
      <c r="I33" s="279">
        <v>53.533333333333324</v>
      </c>
      <c r="J33" s="279">
        <v>54.66666666666665</v>
      </c>
      <c r="K33" s="277">
        <v>52.4</v>
      </c>
      <c r="L33" s="277">
        <v>50.6</v>
      </c>
      <c r="M33" s="277">
        <v>334.77393000000001</v>
      </c>
    </row>
    <row r="34" spans="1:13">
      <c r="A34" s="301">
        <v>25</v>
      </c>
      <c r="B34" s="277" t="s">
        <v>51</v>
      </c>
      <c r="C34" s="277">
        <v>1789.55</v>
      </c>
      <c r="D34" s="279">
        <v>1802.45</v>
      </c>
      <c r="E34" s="279">
        <v>1767.1000000000001</v>
      </c>
      <c r="F34" s="279">
        <v>1744.65</v>
      </c>
      <c r="G34" s="279">
        <v>1709.3000000000002</v>
      </c>
      <c r="H34" s="279">
        <v>1824.9</v>
      </c>
      <c r="I34" s="279">
        <v>1860.25</v>
      </c>
      <c r="J34" s="279">
        <v>1882.7</v>
      </c>
      <c r="K34" s="277">
        <v>1837.8</v>
      </c>
      <c r="L34" s="277">
        <v>1780</v>
      </c>
      <c r="M34" s="277">
        <v>30.399640000000002</v>
      </c>
    </row>
    <row r="35" spans="1:13">
      <c r="A35" s="301">
        <v>26</v>
      </c>
      <c r="B35" s="277" t="s">
        <v>53</v>
      </c>
      <c r="C35" s="277">
        <v>944.8</v>
      </c>
      <c r="D35" s="279">
        <v>947.18333333333328</v>
      </c>
      <c r="E35" s="279">
        <v>929.71666666666658</v>
      </c>
      <c r="F35" s="279">
        <v>914.63333333333333</v>
      </c>
      <c r="G35" s="279">
        <v>897.16666666666663</v>
      </c>
      <c r="H35" s="279">
        <v>962.26666666666654</v>
      </c>
      <c r="I35" s="279">
        <v>979.73333333333323</v>
      </c>
      <c r="J35" s="279">
        <v>994.81666666666649</v>
      </c>
      <c r="K35" s="277">
        <v>964.65</v>
      </c>
      <c r="L35" s="277">
        <v>932.1</v>
      </c>
      <c r="M35" s="277">
        <v>51.789639999999999</v>
      </c>
    </row>
    <row r="36" spans="1:13">
      <c r="A36" s="301">
        <v>27</v>
      </c>
      <c r="B36" s="277" t="s">
        <v>231</v>
      </c>
      <c r="C36" s="277">
        <v>2131.9499999999998</v>
      </c>
      <c r="D36" s="279">
        <v>2128.4833333333336</v>
      </c>
      <c r="E36" s="279">
        <v>2113.8166666666671</v>
      </c>
      <c r="F36" s="279">
        <v>2095.6833333333334</v>
      </c>
      <c r="G36" s="279">
        <v>2081.0166666666669</v>
      </c>
      <c r="H36" s="279">
        <v>2146.6166666666672</v>
      </c>
      <c r="I36" s="279">
        <v>2161.2833333333333</v>
      </c>
      <c r="J36" s="279">
        <v>2179.4166666666674</v>
      </c>
      <c r="K36" s="277">
        <v>2143.15</v>
      </c>
      <c r="L36" s="277">
        <v>2110.35</v>
      </c>
      <c r="M36" s="277">
        <v>4.6146900000000004</v>
      </c>
    </row>
    <row r="37" spans="1:13">
      <c r="A37" s="301">
        <v>28</v>
      </c>
      <c r="B37" s="277" t="s">
        <v>55</v>
      </c>
      <c r="C37" s="277">
        <v>448</v>
      </c>
      <c r="D37" s="279">
        <v>444.40000000000003</v>
      </c>
      <c r="E37" s="279">
        <v>438.90000000000009</v>
      </c>
      <c r="F37" s="279">
        <v>429.80000000000007</v>
      </c>
      <c r="G37" s="279">
        <v>424.30000000000013</v>
      </c>
      <c r="H37" s="279">
        <v>453.50000000000006</v>
      </c>
      <c r="I37" s="279">
        <v>458.99999999999994</v>
      </c>
      <c r="J37" s="279">
        <v>468.1</v>
      </c>
      <c r="K37" s="277">
        <v>449.9</v>
      </c>
      <c r="L37" s="277">
        <v>435.3</v>
      </c>
      <c r="M37" s="277">
        <v>304.6968</v>
      </c>
    </row>
    <row r="38" spans="1:13">
      <c r="A38" s="301">
        <v>29</v>
      </c>
      <c r="B38" s="277" t="s">
        <v>56</v>
      </c>
      <c r="C38" s="277">
        <v>3007.45</v>
      </c>
      <c r="D38" s="279">
        <v>3021.0666666666671</v>
      </c>
      <c r="E38" s="279">
        <v>2982.1333333333341</v>
      </c>
      <c r="F38" s="279">
        <v>2956.8166666666671</v>
      </c>
      <c r="G38" s="279">
        <v>2917.8833333333341</v>
      </c>
      <c r="H38" s="279">
        <v>3046.3833333333341</v>
      </c>
      <c r="I38" s="279">
        <v>3085.3166666666675</v>
      </c>
      <c r="J38" s="279">
        <v>3110.6333333333341</v>
      </c>
      <c r="K38" s="277">
        <v>3060</v>
      </c>
      <c r="L38" s="277">
        <v>2995.75</v>
      </c>
      <c r="M38" s="277">
        <v>6.9679200000000003</v>
      </c>
    </row>
    <row r="39" spans="1:13">
      <c r="A39" s="301">
        <v>30</v>
      </c>
      <c r="B39" s="277" t="s">
        <v>59</v>
      </c>
      <c r="C39" s="277">
        <v>3457.4</v>
      </c>
      <c r="D39" s="279">
        <v>3452.2166666666672</v>
      </c>
      <c r="E39" s="279">
        <v>3409.8833333333341</v>
      </c>
      <c r="F39" s="279">
        <v>3362.3666666666668</v>
      </c>
      <c r="G39" s="279">
        <v>3320.0333333333338</v>
      </c>
      <c r="H39" s="279">
        <v>3499.7333333333345</v>
      </c>
      <c r="I39" s="279">
        <v>3542.0666666666675</v>
      </c>
      <c r="J39" s="279">
        <v>3589.5833333333348</v>
      </c>
      <c r="K39" s="277">
        <v>3494.55</v>
      </c>
      <c r="L39" s="277">
        <v>3404.7</v>
      </c>
      <c r="M39" s="277">
        <v>55.71895</v>
      </c>
    </row>
    <row r="40" spans="1:13">
      <c r="A40" s="301">
        <v>31</v>
      </c>
      <c r="B40" s="277" t="s">
        <v>58</v>
      </c>
      <c r="C40" s="277">
        <v>6440.35</v>
      </c>
      <c r="D40" s="279">
        <v>6442.45</v>
      </c>
      <c r="E40" s="279">
        <v>6388.9</v>
      </c>
      <c r="F40" s="279">
        <v>6337.45</v>
      </c>
      <c r="G40" s="279">
        <v>6283.9</v>
      </c>
      <c r="H40" s="279">
        <v>6493.9</v>
      </c>
      <c r="I40" s="279">
        <v>6547.4500000000007</v>
      </c>
      <c r="J40" s="279">
        <v>6598.9</v>
      </c>
      <c r="K40" s="277">
        <v>6496</v>
      </c>
      <c r="L40" s="277">
        <v>6391</v>
      </c>
      <c r="M40" s="277">
        <v>4.3094400000000004</v>
      </c>
    </row>
    <row r="41" spans="1:13">
      <c r="A41" s="301">
        <v>32</v>
      </c>
      <c r="B41" s="277" t="s">
        <v>232</v>
      </c>
      <c r="C41" s="277">
        <v>2725.65</v>
      </c>
      <c r="D41" s="279">
        <v>2730.8333333333335</v>
      </c>
      <c r="E41" s="279">
        <v>2709.666666666667</v>
      </c>
      <c r="F41" s="279">
        <v>2693.6833333333334</v>
      </c>
      <c r="G41" s="279">
        <v>2672.5166666666669</v>
      </c>
      <c r="H41" s="279">
        <v>2746.8166666666671</v>
      </c>
      <c r="I41" s="279">
        <v>2767.983333333334</v>
      </c>
      <c r="J41" s="279">
        <v>2783.9666666666672</v>
      </c>
      <c r="K41" s="277">
        <v>2752</v>
      </c>
      <c r="L41" s="277">
        <v>2714.85</v>
      </c>
      <c r="M41" s="277">
        <v>0.17602999999999999</v>
      </c>
    </row>
    <row r="42" spans="1:13">
      <c r="A42" s="301">
        <v>33</v>
      </c>
      <c r="B42" s="277" t="s">
        <v>60</v>
      </c>
      <c r="C42" s="277">
        <v>1352.9</v>
      </c>
      <c r="D42" s="279">
        <v>1357.8999999999999</v>
      </c>
      <c r="E42" s="279">
        <v>1342.4499999999998</v>
      </c>
      <c r="F42" s="279">
        <v>1332</v>
      </c>
      <c r="G42" s="279">
        <v>1316.55</v>
      </c>
      <c r="H42" s="279">
        <v>1368.3499999999997</v>
      </c>
      <c r="I42" s="279">
        <v>1383.8</v>
      </c>
      <c r="J42" s="279">
        <v>1394.2499999999995</v>
      </c>
      <c r="K42" s="277">
        <v>1373.35</v>
      </c>
      <c r="L42" s="277">
        <v>1347.45</v>
      </c>
      <c r="M42" s="277">
        <v>4.4878900000000002</v>
      </c>
    </row>
    <row r="43" spans="1:13">
      <c r="A43" s="301">
        <v>34</v>
      </c>
      <c r="B43" s="277" t="s">
        <v>233</v>
      </c>
      <c r="C43" s="277">
        <v>300.60000000000002</v>
      </c>
      <c r="D43" s="279">
        <v>299.65000000000003</v>
      </c>
      <c r="E43" s="279">
        <v>294.95000000000005</v>
      </c>
      <c r="F43" s="279">
        <v>289.3</v>
      </c>
      <c r="G43" s="279">
        <v>284.60000000000002</v>
      </c>
      <c r="H43" s="279">
        <v>305.30000000000007</v>
      </c>
      <c r="I43" s="279">
        <v>310</v>
      </c>
      <c r="J43" s="279">
        <v>315.65000000000009</v>
      </c>
      <c r="K43" s="277">
        <v>304.35000000000002</v>
      </c>
      <c r="L43" s="277">
        <v>294</v>
      </c>
      <c r="M43" s="277">
        <v>399.08487000000002</v>
      </c>
    </row>
    <row r="44" spans="1:13">
      <c r="A44" s="301">
        <v>35</v>
      </c>
      <c r="B44" s="277" t="s">
        <v>61</v>
      </c>
      <c r="C44" s="277">
        <v>47.1</v>
      </c>
      <c r="D44" s="279">
        <v>47.4</v>
      </c>
      <c r="E44" s="279">
        <v>46.4</v>
      </c>
      <c r="F44" s="279">
        <v>45.7</v>
      </c>
      <c r="G44" s="279">
        <v>44.7</v>
      </c>
      <c r="H44" s="279">
        <v>48.099999999999994</v>
      </c>
      <c r="I44" s="279">
        <v>49.099999999999994</v>
      </c>
      <c r="J44" s="279">
        <v>49.79999999999999</v>
      </c>
      <c r="K44" s="277">
        <v>48.4</v>
      </c>
      <c r="L44" s="277">
        <v>46.7</v>
      </c>
      <c r="M44" s="277">
        <v>364.66171000000003</v>
      </c>
    </row>
    <row r="45" spans="1:13">
      <c r="A45" s="301">
        <v>36</v>
      </c>
      <c r="B45" s="277" t="s">
        <v>62</v>
      </c>
      <c r="C45" s="277">
        <v>48.15</v>
      </c>
      <c r="D45" s="279">
        <v>48.449999999999996</v>
      </c>
      <c r="E45" s="279">
        <v>47.599999999999994</v>
      </c>
      <c r="F45" s="279">
        <v>47.05</v>
      </c>
      <c r="G45" s="279">
        <v>46.199999999999996</v>
      </c>
      <c r="H45" s="279">
        <v>48.999999999999993</v>
      </c>
      <c r="I45" s="279">
        <v>49.85</v>
      </c>
      <c r="J45" s="279">
        <v>50.399999999999991</v>
      </c>
      <c r="K45" s="277">
        <v>49.3</v>
      </c>
      <c r="L45" s="277">
        <v>47.9</v>
      </c>
      <c r="M45" s="277">
        <v>20.31765</v>
      </c>
    </row>
    <row r="46" spans="1:13">
      <c r="A46" s="301">
        <v>37</v>
      </c>
      <c r="B46" s="277" t="s">
        <v>63</v>
      </c>
      <c r="C46" s="277">
        <v>1229.75</v>
      </c>
      <c r="D46" s="279">
        <v>1235.0166666666667</v>
      </c>
      <c r="E46" s="279">
        <v>1220.0333333333333</v>
      </c>
      <c r="F46" s="279">
        <v>1210.3166666666666</v>
      </c>
      <c r="G46" s="279">
        <v>1195.3333333333333</v>
      </c>
      <c r="H46" s="279">
        <v>1244.7333333333333</v>
      </c>
      <c r="I46" s="279">
        <v>1259.7166666666665</v>
      </c>
      <c r="J46" s="279">
        <v>1269.4333333333334</v>
      </c>
      <c r="K46" s="277">
        <v>1250</v>
      </c>
      <c r="L46" s="277">
        <v>1225.3</v>
      </c>
      <c r="M46" s="277">
        <v>11.695029999999999</v>
      </c>
    </row>
    <row r="47" spans="1:13">
      <c r="A47" s="301">
        <v>38</v>
      </c>
      <c r="B47" s="277" t="s">
        <v>66</v>
      </c>
      <c r="C47" s="277">
        <v>547.35</v>
      </c>
      <c r="D47" s="279">
        <v>551.08333333333337</v>
      </c>
      <c r="E47" s="279">
        <v>541.66666666666674</v>
      </c>
      <c r="F47" s="279">
        <v>535.98333333333335</v>
      </c>
      <c r="G47" s="279">
        <v>526.56666666666672</v>
      </c>
      <c r="H47" s="279">
        <v>556.76666666666677</v>
      </c>
      <c r="I47" s="279">
        <v>566.18333333333351</v>
      </c>
      <c r="J47" s="279">
        <v>571.86666666666679</v>
      </c>
      <c r="K47" s="277">
        <v>560.5</v>
      </c>
      <c r="L47" s="277">
        <v>545.4</v>
      </c>
      <c r="M47" s="277">
        <v>20.630459999999999</v>
      </c>
    </row>
    <row r="48" spans="1:13">
      <c r="A48" s="301">
        <v>39</v>
      </c>
      <c r="B48" s="277" t="s">
        <v>65</v>
      </c>
      <c r="C48" s="277">
        <v>105.85</v>
      </c>
      <c r="D48" s="279">
        <v>107.14999999999999</v>
      </c>
      <c r="E48" s="279">
        <v>103.94999999999999</v>
      </c>
      <c r="F48" s="279">
        <v>102.05</v>
      </c>
      <c r="G48" s="279">
        <v>98.85</v>
      </c>
      <c r="H48" s="279">
        <v>109.04999999999998</v>
      </c>
      <c r="I48" s="279">
        <v>112.25</v>
      </c>
      <c r="J48" s="279">
        <v>114.14999999999998</v>
      </c>
      <c r="K48" s="277">
        <v>110.35</v>
      </c>
      <c r="L48" s="277">
        <v>105.25</v>
      </c>
      <c r="M48" s="277">
        <v>214.37612999999999</v>
      </c>
    </row>
    <row r="49" spans="1:13">
      <c r="A49" s="301">
        <v>40</v>
      </c>
      <c r="B49" s="277" t="s">
        <v>67</v>
      </c>
      <c r="C49" s="277">
        <v>413.55</v>
      </c>
      <c r="D49" s="279">
        <v>416.41666666666669</v>
      </c>
      <c r="E49" s="279">
        <v>408.13333333333338</v>
      </c>
      <c r="F49" s="279">
        <v>402.7166666666667</v>
      </c>
      <c r="G49" s="279">
        <v>394.43333333333339</v>
      </c>
      <c r="H49" s="279">
        <v>421.83333333333337</v>
      </c>
      <c r="I49" s="279">
        <v>430.11666666666667</v>
      </c>
      <c r="J49" s="279">
        <v>435.53333333333336</v>
      </c>
      <c r="K49" s="277">
        <v>424.7</v>
      </c>
      <c r="L49" s="277">
        <v>411</v>
      </c>
      <c r="M49" s="277">
        <v>29.28453</v>
      </c>
    </row>
    <row r="50" spans="1:13">
      <c r="A50" s="301">
        <v>41</v>
      </c>
      <c r="B50" s="277" t="s">
        <v>70</v>
      </c>
      <c r="C50" s="277">
        <v>35.75</v>
      </c>
      <c r="D50" s="279">
        <v>36.033333333333331</v>
      </c>
      <c r="E50" s="279">
        <v>35.316666666666663</v>
      </c>
      <c r="F50" s="279">
        <v>34.883333333333333</v>
      </c>
      <c r="G50" s="279">
        <v>34.166666666666664</v>
      </c>
      <c r="H50" s="279">
        <v>36.466666666666661</v>
      </c>
      <c r="I50" s="279">
        <v>37.18333333333333</v>
      </c>
      <c r="J50" s="279">
        <v>37.61666666666666</v>
      </c>
      <c r="K50" s="277">
        <v>36.75</v>
      </c>
      <c r="L50" s="277">
        <v>35.6</v>
      </c>
      <c r="M50" s="277">
        <v>382.75871000000001</v>
      </c>
    </row>
    <row r="51" spans="1:13">
      <c r="A51" s="301">
        <v>42</v>
      </c>
      <c r="B51" s="277" t="s">
        <v>74</v>
      </c>
      <c r="C51" s="277">
        <v>429.25</v>
      </c>
      <c r="D51" s="279">
        <v>425.95</v>
      </c>
      <c r="E51" s="279">
        <v>418.9</v>
      </c>
      <c r="F51" s="279">
        <v>408.55</v>
      </c>
      <c r="G51" s="279">
        <v>401.5</v>
      </c>
      <c r="H51" s="279">
        <v>436.29999999999995</v>
      </c>
      <c r="I51" s="279">
        <v>443.35</v>
      </c>
      <c r="J51" s="279">
        <v>453.69999999999993</v>
      </c>
      <c r="K51" s="277">
        <v>433</v>
      </c>
      <c r="L51" s="277">
        <v>415.6</v>
      </c>
      <c r="M51" s="277">
        <v>127.67297000000001</v>
      </c>
    </row>
    <row r="52" spans="1:13">
      <c r="A52" s="301">
        <v>43</v>
      </c>
      <c r="B52" s="277" t="s">
        <v>69</v>
      </c>
      <c r="C52" s="277">
        <v>551.1</v>
      </c>
      <c r="D52" s="279">
        <v>553.93333333333328</v>
      </c>
      <c r="E52" s="279">
        <v>547.36666666666656</v>
      </c>
      <c r="F52" s="279">
        <v>543.63333333333333</v>
      </c>
      <c r="G52" s="279">
        <v>537.06666666666661</v>
      </c>
      <c r="H52" s="279">
        <v>557.66666666666652</v>
      </c>
      <c r="I52" s="279">
        <v>564.23333333333335</v>
      </c>
      <c r="J52" s="279">
        <v>567.96666666666647</v>
      </c>
      <c r="K52" s="277">
        <v>560.5</v>
      </c>
      <c r="L52" s="277">
        <v>550.20000000000005</v>
      </c>
      <c r="M52" s="277">
        <v>81.379480000000001</v>
      </c>
    </row>
    <row r="53" spans="1:13">
      <c r="A53" s="301">
        <v>44</v>
      </c>
      <c r="B53" s="277" t="s">
        <v>125</v>
      </c>
      <c r="C53" s="277">
        <v>194.3</v>
      </c>
      <c r="D53" s="279">
        <v>195.18333333333331</v>
      </c>
      <c r="E53" s="279">
        <v>191.36666666666662</v>
      </c>
      <c r="F53" s="279">
        <v>188.43333333333331</v>
      </c>
      <c r="G53" s="279">
        <v>184.61666666666662</v>
      </c>
      <c r="H53" s="279">
        <v>198.11666666666662</v>
      </c>
      <c r="I53" s="279">
        <v>201.93333333333328</v>
      </c>
      <c r="J53" s="279">
        <v>204.86666666666662</v>
      </c>
      <c r="K53" s="277">
        <v>199</v>
      </c>
      <c r="L53" s="277">
        <v>192.25</v>
      </c>
      <c r="M53" s="277">
        <v>47.075519999999997</v>
      </c>
    </row>
    <row r="54" spans="1:13">
      <c r="A54" s="301">
        <v>45</v>
      </c>
      <c r="B54" s="277" t="s">
        <v>71</v>
      </c>
      <c r="C54" s="277">
        <v>407.55</v>
      </c>
      <c r="D54" s="279">
        <v>410.2833333333333</v>
      </c>
      <c r="E54" s="279">
        <v>403.56666666666661</v>
      </c>
      <c r="F54" s="279">
        <v>399.58333333333331</v>
      </c>
      <c r="G54" s="279">
        <v>392.86666666666662</v>
      </c>
      <c r="H54" s="279">
        <v>414.26666666666659</v>
      </c>
      <c r="I54" s="279">
        <v>420.98333333333329</v>
      </c>
      <c r="J54" s="279">
        <v>424.96666666666658</v>
      </c>
      <c r="K54" s="277">
        <v>417</v>
      </c>
      <c r="L54" s="277">
        <v>406.3</v>
      </c>
      <c r="M54" s="277">
        <v>53.847589999999997</v>
      </c>
    </row>
    <row r="55" spans="1:13">
      <c r="A55" s="301">
        <v>46</v>
      </c>
      <c r="B55" s="277" t="s">
        <v>234</v>
      </c>
      <c r="C55" s="277">
        <v>1474.4</v>
      </c>
      <c r="D55" s="279">
        <v>1499.1833333333334</v>
      </c>
      <c r="E55" s="279">
        <v>1437.2166666666667</v>
      </c>
      <c r="F55" s="279">
        <v>1400.0333333333333</v>
      </c>
      <c r="G55" s="279">
        <v>1338.0666666666666</v>
      </c>
      <c r="H55" s="279">
        <v>1536.3666666666668</v>
      </c>
      <c r="I55" s="279">
        <v>1598.3333333333335</v>
      </c>
      <c r="J55" s="279">
        <v>1635.5166666666669</v>
      </c>
      <c r="K55" s="277">
        <v>1561.15</v>
      </c>
      <c r="L55" s="277">
        <v>1462</v>
      </c>
      <c r="M55" s="277">
        <v>3.24715</v>
      </c>
    </row>
    <row r="56" spans="1:13">
      <c r="A56" s="301">
        <v>47</v>
      </c>
      <c r="B56" s="277" t="s">
        <v>72</v>
      </c>
      <c r="C56" s="277">
        <v>13262.55</v>
      </c>
      <c r="D56" s="279">
        <v>13396.449999999999</v>
      </c>
      <c r="E56" s="279">
        <v>12978.099999999999</v>
      </c>
      <c r="F56" s="279">
        <v>12693.65</v>
      </c>
      <c r="G56" s="279">
        <v>12275.3</v>
      </c>
      <c r="H56" s="279">
        <v>13680.899999999998</v>
      </c>
      <c r="I56" s="279">
        <v>14099.25</v>
      </c>
      <c r="J56" s="279">
        <v>14383.699999999997</v>
      </c>
      <c r="K56" s="277">
        <v>13814.8</v>
      </c>
      <c r="L56" s="277">
        <v>13112</v>
      </c>
      <c r="M56" s="277">
        <v>0.88883000000000001</v>
      </c>
    </row>
    <row r="57" spans="1:13">
      <c r="A57" s="301">
        <v>48</v>
      </c>
      <c r="B57" s="277" t="s">
        <v>75</v>
      </c>
      <c r="C57" s="277">
        <v>3879.55</v>
      </c>
      <c r="D57" s="279">
        <v>3904.85</v>
      </c>
      <c r="E57" s="279">
        <v>3839.7</v>
      </c>
      <c r="F57" s="279">
        <v>3799.85</v>
      </c>
      <c r="G57" s="279">
        <v>3734.7</v>
      </c>
      <c r="H57" s="279">
        <v>3944.7</v>
      </c>
      <c r="I57" s="279">
        <v>4009.8500000000004</v>
      </c>
      <c r="J57" s="279">
        <v>4049.7</v>
      </c>
      <c r="K57" s="277">
        <v>3970</v>
      </c>
      <c r="L57" s="277">
        <v>3865</v>
      </c>
      <c r="M57" s="277">
        <v>4.2205500000000002</v>
      </c>
    </row>
    <row r="58" spans="1:13">
      <c r="A58" s="301">
        <v>49</v>
      </c>
      <c r="B58" s="277" t="s">
        <v>81</v>
      </c>
      <c r="C58" s="277">
        <v>576.65</v>
      </c>
      <c r="D58" s="279">
        <v>573.38333333333333</v>
      </c>
      <c r="E58" s="279">
        <v>563.76666666666665</v>
      </c>
      <c r="F58" s="279">
        <v>550.88333333333333</v>
      </c>
      <c r="G58" s="279">
        <v>541.26666666666665</v>
      </c>
      <c r="H58" s="279">
        <v>586.26666666666665</v>
      </c>
      <c r="I58" s="279">
        <v>595.88333333333321</v>
      </c>
      <c r="J58" s="279">
        <v>608.76666666666665</v>
      </c>
      <c r="K58" s="277">
        <v>583</v>
      </c>
      <c r="L58" s="277">
        <v>560.5</v>
      </c>
      <c r="M58" s="277">
        <v>3.7891400000000002</v>
      </c>
    </row>
    <row r="59" spans="1:13">
      <c r="A59" s="301">
        <v>50</v>
      </c>
      <c r="B59" s="277" t="s">
        <v>76</v>
      </c>
      <c r="C59" s="277">
        <v>394.75</v>
      </c>
      <c r="D59" s="279">
        <v>398.7833333333333</v>
      </c>
      <c r="E59" s="279">
        <v>388.96666666666658</v>
      </c>
      <c r="F59" s="279">
        <v>383.18333333333328</v>
      </c>
      <c r="G59" s="279">
        <v>373.36666666666656</v>
      </c>
      <c r="H59" s="279">
        <v>404.56666666666661</v>
      </c>
      <c r="I59" s="279">
        <v>414.38333333333333</v>
      </c>
      <c r="J59" s="279">
        <v>420.16666666666663</v>
      </c>
      <c r="K59" s="277">
        <v>408.6</v>
      </c>
      <c r="L59" s="277">
        <v>393</v>
      </c>
      <c r="M59" s="277">
        <v>33.494430000000001</v>
      </c>
    </row>
    <row r="60" spans="1:13">
      <c r="A60" s="301">
        <v>51</v>
      </c>
      <c r="B60" s="277" t="s">
        <v>77</v>
      </c>
      <c r="C60" s="277">
        <v>101.35</v>
      </c>
      <c r="D60" s="279">
        <v>101.5</v>
      </c>
      <c r="E60" s="279">
        <v>100.4</v>
      </c>
      <c r="F60" s="279">
        <v>99.45</v>
      </c>
      <c r="G60" s="279">
        <v>98.350000000000009</v>
      </c>
      <c r="H60" s="279">
        <v>102.45</v>
      </c>
      <c r="I60" s="279">
        <v>103.55</v>
      </c>
      <c r="J60" s="279">
        <v>104.5</v>
      </c>
      <c r="K60" s="277">
        <v>102.6</v>
      </c>
      <c r="L60" s="277">
        <v>100.55</v>
      </c>
      <c r="M60" s="277">
        <v>42.177039999999998</v>
      </c>
    </row>
    <row r="61" spans="1:13">
      <c r="A61" s="301">
        <v>52</v>
      </c>
      <c r="B61" s="277" t="s">
        <v>78</v>
      </c>
      <c r="C61" s="277">
        <v>121.1</v>
      </c>
      <c r="D61" s="279">
        <v>121.55</v>
      </c>
      <c r="E61" s="279">
        <v>120.1</v>
      </c>
      <c r="F61" s="279">
        <v>119.1</v>
      </c>
      <c r="G61" s="279">
        <v>117.64999999999999</v>
      </c>
      <c r="H61" s="279">
        <v>122.55</v>
      </c>
      <c r="I61" s="279">
        <v>124.00000000000001</v>
      </c>
      <c r="J61" s="279">
        <v>125</v>
      </c>
      <c r="K61" s="277">
        <v>123</v>
      </c>
      <c r="L61" s="277">
        <v>120.55</v>
      </c>
      <c r="M61" s="277">
        <v>7.6371599999999997</v>
      </c>
    </row>
    <row r="62" spans="1:13">
      <c r="A62" s="301">
        <v>53</v>
      </c>
      <c r="B62" s="277" t="s">
        <v>82</v>
      </c>
      <c r="C62" s="277">
        <v>207.15</v>
      </c>
      <c r="D62" s="279">
        <v>208.53333333333333</v>
      </c>
      <c r="E62" s="279">
        <v>205.01666666666665</v>
      </c>
      <c r="F62" s="279">
        <v>202.88333333333333</v>
      </c>
      <c r="G62" s="279">
        <v>199.36666666666665</v>
      </c>
      <c r="H62" s="279">
        <v>210.66666666666666</v>
      </c>
      <c r="I62" s="279">
        <v>214.18333333333337</v>
      </c>
      <c r="J62" s="279">
        <v>216.31666666666666</v>
      </c>
      <c r="K62" s="277">
        <v>212.05</v>
      </c>
      <c r="L62" s="277">
        <v>206.4</v>
      </c>
      <c r="M62" s="277">
        <v>42.601869999999998</v>
      </c>
    </row>
    <row r="63" spans="1:13">
      <c r="A63" s="301">
        <v>54</v>
      </c>
      <c r="B63" s="277" t="s">
        <v>83</v>
      </c>
      <c r="C63" s="277">
        <v>778</v>
      </c>
      <c r="D63" s="279">
        <v>782.86666666666667</v>
      </c>
      <c r="E63" s="279">
        <v>763.88333333333333</v>
      </c>
      <c r="F63" s="279">
        <v>749.76666666666665</v>
      </c>
      <c r="G63" s="279">
        <v>730.7833333333333</v>
      </c>
      <c r="H63" s="279">
        <v>796.98333333333335</v>
      </c>
      <c r="I63" s="279">
        <v>815.9666666666667</v>
      </c>
      <c r="J63" s="279">
        <v>830.08333333333337</v>
      </c>
      <c r="K63" s="277">
        <v>801.85</v>
      </c>
      <c r="L63" s="277">
        <v>768.75</v>
      </c>
      <c r="M63" s="277">
        <v>148.61526000000001</v>
      </c>
    </row>
    <row r="64" spans="1:13">
      <c r="A64" s="301">
        <v>55</v>
      </c>
      <c r="B64" s="277" t="s">
        <v>235</v>
      </c>
      <c r="C64" s="277">
        <v>119.25</v>
      </c>
      <c r="D64" s="279">
        <v>119.88333333333333</v>
      </c>
      <c r="E64" s="279">
        <v>117.86666666666665</v>
      </c>
      <c r="F64" s="279">
        <v>116.48333333333332</v>
      </c>
      <c r="G64" s="279">
        <v>114.46666666666664</v>
      </c>
      <c r="H64" s="279">
        <v>121.26666666666665</v>
      </c>
      <c r="I64" s="279">
        <v>123.28333333333333</v>
      </c>
      <c r="J64" s="279">
        <v>124.66666666666666</v>
      </c>
      <c r="K64" s="277">
        <v>121.9</v>
      </c>
      <c r="L64" s="277">
        <v>118.5</v>
      </c>
      <c r="M64" s="277">
        <v>13.380699999999999</v>
      </c>
    </row>
    <row r="65" spans="1:13">
      <c r="A65" s="301">
        <v>56</v>
      </c>
      <c r="B65" s="277" t="s">
        <v>84</v>
      </c>
      <c r="C65" s="277">
        <v>130.1</v>
      </c>
      <c r="D65" s="279">
        <v>130.26666666666668</v>
      </c>
      <c r="E65" s="279">
        <v>129.53333333333336</v>
      </c>
      <c r="F65" s="279">
        <v>128.96666666666667</v>
      </c>
      <c r="G65" s="279">
        <v>128.23333333333335</v>
      </c>
      <c r="H65" s="279">
        <v>130.83333333333337</v>
      </c>
      <c r="I65" s="279">
        <v>131.56666666666666</v>
      </c>
      <c r="J65" s="279">
        <v>132.13333333333338</v>
      </c>
      <c r="K65" s="277">
        <v>131</v>
      </c>
      <c r="L65" s="277">
        <v>129.69999999999999</v>
      </c>
      <c r="M65" s="277">
        <v>56.683529999999998</v>
      </c>
    </row>
    <row r="66" spans="1:13">
      <c r="A66" s="301">
        <v>57</v>
      </c>
      <c r="B66" s="277" t="s">
        <v>85</v>
      </c>
      <c r="C66" s="277">
        <v>1449.25</v>
      </c>
      <c r="D66" s="279">
        <v>1458.8166666666666</v>
      </c>
      <c r="E66" s="279">
        <v>1431.1833333333332</v>
      </c>
      <c r="F66" s="279">
        <v>1413.1166666666666</v>
      </c>
      <c r="G66" s="279">
        <v>1385.4833333333331</v>
      </c>
      <c r="H66" s="279">
        <v>1476.8833333333332</v>
      </c>
      <c r="I66" s="279">
        <v>1504.5166666666664</v>
      </c>
      <c r="J66" s="279">
        <v>1522.5833333333333</v>
      </c>
      <c r="K66" s="277">
        <v>1486.45</v>
      </c>
      <c r="L66" s="277">
        <v>1440.75</v>
      </c>
      <c r="M66" s="277">
        <v>9.9973200000000002</v>
      </c>
    </row>
    <row r="67" spans="1:13">
      <c r="A67" s="301">
        <v>58</v>
      </c>
      <c r="B67" s="277" t="s">
        <v>86</v>
      </c>
      <c r="C67" s="277">
        <v>377.3</v>
      </c>
      <c r="D67" s="279">
        <v>381.76666666666665</v>
      </c>
      <c r="E67" s="279">
        <v>371.5333333333333</v>
      </c>
      <c r="F67" s="279">
        <v>365.76666666666665</v>
      </c>
      <c r="G67" s="279">
        <v>355.5333333333333</v>
      </c>
      <c r="H67" s="279">
        <v>387.5333333333333</v>
      </c>
      <c r="I67" s="279">
        <v>397.76666666666665</v>
      </c>
      <c r="J67" s="279">
        <v>403.5333333333333</v>
      </c>
      <c r="K67" s="277">
        <v>392</v>
      </c>
      <c r="L67" s="277">
        <v>376</v>
      </c>
      <c r="M67" s="277">
        <v>67.229410000000001</v>
      </c>
    </row>
    <row r="68" spans="1:13">
      <c r="A68" s="301">
        <v>59</v>
      </c>
      <c r="B68" s="277" t="s">
        <v>236</v>
      </c>
      <c r="C68" s="277">
        <v>778.9</v>
      </c>
      <c r="D68" s="279">
        <v>784.86666666666667</v>
      </c>
      <c r="E68" s="279">
        <v>771.0333333333333</v>
      </c>
      <c r="F68" s="279">
        <v>763.16666666666663</v>
      </c>
      <c r="G68" s="279">
        <v>749.33333333333326</v>
      </c>
      <c r="H68" s="279">
        <v>792.73333333333335</v>
      </c>
      <c r="I68" s="279">
        <v>806.56666666666661</v>
      </c>
      <c r="J68" s="279">
        <v>814.43333333333339</v>
      </c>
      <c r="K68" s="277">
        <v>798.7</v>
      </c>
      <c r="L68" s="277">
        <v>777</v>
      </c>
      <c r="M68" s="277">
        <v>3.5418799999999999</v>
      </c>
    </row>
    <row r="69" spans="1:13">
      <c r="A69" s="301">
        <v>60</v>
      </c>
      <c r="B69" s="277" t="s">
        <v>237</v>
      </c>
      <c r="C69" s="277">
        <v>261.60000000000002</v>
      </c>
      <c r="D69" s="279">
        <v>263.55</v>
      </c>
      <c r="E69" s="279">
        <v>258.10000000000002</v>
      </c>
      <c r="F69" s="279">
        <v>254.60000000000002</v>
      </c>
      <c r="G69" s="279">
        <v>249.15000000000003</v>
      </c>
      <c r="H69" s="279">
        <v>267.05</v>
      </c>
      <c r="I69" s="279">
        <v>272.49999999999994</v>
      </c>
      <c r="J69" s="279">
        <v>276</v>
      </c>
      <c r="K69" s="277">
        <v>269</v>
      </c>
      <c r="L69" s="277">
        <v>260.05</v>
      </c>
      <c r="M69" s="277">
        <v>6.2157900000000001</v>
      </c>
    </row>
    <row r="70" spans="1:13">
      <c r="A70" s="301">
        <v>61</v>
      </c>
      <c r="B70" s="277" t="s">
        <v>87</v>
      </c>
      <c r="C70" s="277">
        <v>422.15</v>
      </c>
      <c r="D70" s="279">
        <v>423.75</v>
      </c>
      <c r="E70" s="279">
        <v>419.4</v>
      </c>
      <c r="F70" s="279">
        <v>416.65</v>
      </c>
      <c r="G70" s="279">
        <v>412.29999999999995</v>
      </c>
      <c r="H70" s="279">
        <v>426.5</v>
      </c>
      <c r="I70" s="279">
        <v>430.85</v>
      </c>
      <c r="J70" s="279">
        <v>433.6</v>
      </c>
      <c r="K70" s="277">
        <v>428.1</v>
      </c>
      <c r="L70" s="277">
        <v>421</v>
      </c>
      <c r="M70" s="277">
        <v>3.7268500000000002</v>
      </c>
    </row>
    <row r="71" spans="1:13">
      <c r="A71" s="301">
        <v>62</v>
      </c>
      <c r="B71" s="277" t="s">
        <v>93</v>
      </c>
      <c r="C71" s="277">
        <v>146.55000000000001</v>
      </c>
      <c r="D71" s="279">
        <v>147.58333333333334</v>
      </c>
      <c r="E71" s="279">
        <v>144.76666666666668</v>
      </c>
      <c r="F71" s="279">
        <v>142.98333333333335</v>
      </c>
      <c r="G71" s="279">
        <v>140.16666666666669</v>
      </c>
      <c r="H71" s="279">
        <v>149.36666666666667</v>
      </c>
      <c r="I71" s="279">
        <v>152.18333333333334</v>
      </c>
      <c r="J71" s="279">
        <v>153.96666666666667</v>
      </c>
      <c r="K71" s="277">
        <v>150.4</v>
      </c>
      <c r="L71" s="277">
        <v>145.80000000000001</v>
      </c>
      <c r="M71" s="277">
        <v>62.556370000000001</v>
      </c>
    </row>
    <row r="72" spans="1:13">
      <c r="A72" s="301">
        <v>63</v>
      </c>
      <c r="B72" s="277" t="s">
        <v>88</v>
      </c>
      <c r="C72" s="277">
        <v>513.15</v>
      </c>
      <c r="D72" s="279">
        <v>515.91666666666663</v>
      </c>
      <c r="E72" s="279">
        <v>507.23333333333323</v>
      </c>
      <c r="F72" s="279">
        <v>501.31666666666661</v>
      </c>
      <c r="G72" s="279">
        <v>492.63333333333321</v>
      </c>
      <c r="H72" s="279">
        <v>521.83333333333326</v>
      </c>
      <c r="I72" s="279">
        <v>530.51666666666665</v>
      </c>
      <c r="J72" s="279">
        <v>536.43333333333328</v>
      </c>
      <c r="K72" s="277">
        <v>524.6</v>
      </c>
      <c r="L72" s="277">
        <v>510</v>
      </c>
      <c r="M72" s="277">
        <v>52.065480000000001</v>
      </c>
    </row>
    <row r="73" spans="1:13">
      <c r="A73" s="301">
        <v>64</v>
      </c>
      <c r="B73" s="277" t="s">
        <v>238</v>
      </c>
      <c r="C73" s="277">
        <v>773.5</v>
      </c>
      <c r="D73" s="279">
        <v>779.68333333333339</v>
      </c>
      <c r="E73" s="279">
        <v>765.16666666666674</v>
      </c>
      <c r="F73" s="279">
        <v>756.83333333333337</v>
      </c>
      <c r="G73" s="279">
        <v>742.31666666666672</v>
      </c>
      <c r="H73" s="279">
        <v>788.01666666666677</v>
      </c>
      <c r="I73" s="279">
        <v>802.53333333333342</v>
      </c>
      <c r="J73" s="279">
        <v>810.86666666666679</v>
      </c>
      <c r="K73" s="277">
        <v>794.2</v>
      </c>
      <c r="L73" s="277">
        <v>771.35</v>
      </c>
      <c r="M73" s="277">
        <v>0.60224999999999995</v>
      </c>
    </row>
    <row r="74" spans="1:13">
      <c r="A74" s="301">
        <v>65</v>
      </c>
      <c r="B74" s="277" t="s">
        <v>91</v>
      </c>
      <c r="C74" s="277">
        <v>3131.45</v>
      </c>
      <c r="D74" s="279">
        <v>3129.0666666666671</v>
      </c>
      <c r="E74" s="279">
        <v>3089.3833333333341</v>
      </c>
      <c r="F74" s="279">
        <v>3047.3166666666671</v>
      </c>
      <c r="G74" s="279">
        <v>3007.6333333333341</v>
      </c>
      <c r="H74" s="279">
        <v>3171.1333333333341</v>
      </c>
      <c r="I74" s="279">
        <v>3210.8166666666675</v>
      </c>
      <c r="J74" s="279">
        <v>3252.8833333333341</v>
      </c>
      <c r="K74" s="277">
        <v>3168.75</v>
      </c>
      <c r="L74" s="277">
        <v>3087</v>
      </c>
      <c r="M74" s="277">
        <v>27.310839999999999</v>
      </c>
    </row>
    <row r="75" spans="1:13">
      <c r="A75" s="301">
        <v>66</v>
      </c>
      <c r="B75" s="277" t="s">
        <v>358</v>
      </c>
      <c r="C75" s="277">
        <v>1862.7</v>
      </c>
      <c r="D75" s="279">
        <v>1871.2333333333333</v>
      </c>
      <c r="E75" s="279">
        <v>1842.4666666666667</v>
      </c>
      <c r="F75" s="279">
        <v>1822.2333333333333</v>
      </c>
      <c r="G75" s="279">
        <v>1793.4666666666667</v>
      </c>
      <c r="H75" s="279">
        <v>1891.4666666666667</v>
      </c>
      <c r="I75" s="279">
        <v>1920.2333333333336</v>
      </c>
      <c r="J75" s="279">
        <v>1940.4666666666667</v>
      </c>
      <c r="K75" s="277">
        <v>1900</v>
      </c>
      <c r="L75" s="277">
        <v>1851</v>
      </c>
      <c r="M75" s="277">
        <v>0.37536999999999998</v>
      </c>
    </row>
    <row r="76" spans="1:13">
      <c r="A76" s="301">
        <v>67</v>
      </c>
      <c r="B76" s="277" t="s">
        <v>94</v>
      </c>
      <c r="C76" s="277">
        <v>4595.8999999999996</v>
      </c>
      <c r="D76" s="279">
        <v>4633.1500000000005</v>
      </c>
      <c r="E76" s="279">
        <v>4527.7500000000009</v>
      </c>
      <c r="F76" s="279">
        <v>4459.6000000000004</v>
      </c>
      <c r="G76" s="279">
        <v>4354.2000000000007</v>
      </c>
      <c r="H76" s="279">
        <v>4701.3000000000011</v>
      </c>
      <c r="I76" s="279">
        <v>4806.7000000000007</v>
      </c>
      <c r="J76" s="279">
        <v>4874.8500000000013</v>
      </c>
      <c r="K76" s="277">
        <v>4738.55</v>
      </c>
      <c r="L76" s="277">
        <v>4565</v>
      </c>
      <c r="M76" s="277">
        <v>12.91535</v>
      </c>
    </row>
    <row r="77" spans="1:13">
      <c r="A77" s="301">
        <v>68</v>
      </c>
      <c r="B77" s="277" t="s">
        <v>239</v>
      </c>
      <c r="C77" s="277">
        <v>78.5</v>
      </c>
      <c r="D77" s="279">
        <v>79.166666666666671</v>
      </c>
      <c r="E77" s="279">
        <v>77.533333333333346</v>
      </c>
      <c r="F77" s="279">
        <v>76.566666666666677</v>
      </c>
      <c r="G77" s="279">
        <v>74.933333333333351</v>
      </c>
      <c r="H77" s="279">
        <v>80.13333333333334</v>
      </c>
      <c r="I77" s="279">
        <v>81.766666666666666</v>
      </c>
      <c r="J77" s="279">
        <v>82.733333333333334</v>
      </c>
      <c r="K77" s="277">
        <v>80.8</v>
      </c>
      <c r="L77" s="277">
        <v>78.2</v>
      </c>
      <c r="M77" s="277">
        <v>14.626720000000001</v>
      </c>
    </row>
    <row r="78" spans="1:13">
      <c r="A78" s="301">
        <v>69</v>
      </c>
      <c r="B78" s="277" t="s">
        <v>95</v>
      </c>
      <c r="C78" s="277">
        <v>21442.65</v>
      </c>
      <c r="D78" s="279">
        <v>21454.216666666667</v>
      </c>
      <c r="E78" s="279">
        <v>21238.433333333334</v>
      </c>
      <c r="F78" s="279">
        <v>21034.216666666667</v>
      </c>
      <c r="G78" s="279">
        <v>20818.433333333334</v>
      </c>
      <c r="H78" s="279">
        <v>21658.433333333334</v>
      </c>
      <c r="I78" s="279">
        <v>21874.216666666667</v>
      </c>
      <c r="J78" s="279">
        <v>22078.433333333334</v>
      </c>
      <c r="K78" s="277">
        <v>21670</v>
      </c>
      <c r="L78" s="277">
        <v>21250</v>
      </c>
      <c r="M78" s="277">
        <v>1.6191</v>
      </c>
    </row>
    <row r="79" spans="1:13">
      <c r="A79" s="301">
        <v>70</v>
      </c>
      <c r="B79" s="277" t="s">
        <v>240</v>
      </c>
      <c r="C79" s="277">
        <v>333.5</v>
      </c>
      <c r="D79" s="279">
        <v>327.40000000000003</v>
      </c>
      <c r="E79" s="279">
        <v>317.10000000000008</v>
      </c>
      <c r="F79" s="279">
        <v>300.70000000000005</v>
      </c>
      <c r="G79" s="279">
        <v>290.40000000000009</v>
      </c>
      <c r="H79" s="279">
        <v>343.80000000000007</v>
      </c>
      <c r="I79" s="279">
        <v>354.1</v>
      </c>
      <c r="J79" s="279">
        <v>370.50000000000006</v>
      </c>
      <c r="K79" s="277">
        <v>337.7</v>
      </c>
      <c r="L79" s="277">
        <v>311</v>
      </c>
      <c r="M79" s="277">
        <v>60.664850000000001</v>
      </c>
    </row>
    <row r="80" spans="1:13">
      <c r="A80" s="301">
        <v>71</v>
      </c>
      <c r="B80" s="277" t="s">
        <v>241</v>
      </c>
      <c r="C80" s="277">
        <v>983</v>
      </c>
      <c r="D80" s="279">
        <v>981.80000000000007</v>
      </c>
      <c r="E80" s="279">
        <v>969.20000000000016</v>
      </c>
      <c r="F80" s="279">
        <v>955.40000000000009</v>
      </c>
      <c r="G80" s="279">
        <v>942.80000000000018</v>
      </c>
      <c r="H80" s="279">
        <v>995.60000000000014</v>
      </c>
      <c r="I80" s="279">
        <v>1008.2</v>
      </c>
      <c r="J80" s="279">
        <v>1022.0000000000001</v>
      </c>
      <c r="K80" s="277">
        <v>994.4</v>
      </c>
      <c r="L80" s="277">
        <v>968</v>
      </c>
      <c r="M80" s="277">
        <v>0.50273000000000001</v>
      </c>
    </row>
    <row r="81" spans="1:13">
      <c r="A81" s="301">
        <v>72</v>
      </c>
      <c r="B81" s="277" t="s">
        <v>97</v>
      </c>
      <c r="C81" s="277">
        <v>1118.8</v>
      </c>
      <c r="D81" s="279">
        <v>1124.5666666666666</v>
      </c>
      <c r="E81" s="279">
        <v>1106.4833333333331</v>
      </c>
      <c r="F81" s="279">
        <v>1094.1666666666665</v>
      </c>
      <c r="G81" s="279">
        <v>1076.083333333333</v>
      </c>
      <c r="H81" s="279">
        <v>1136.8833333333332</v>
      </c>
      <c r="I81" s="279">
        <v>1154.9666666666667</v>
      </c>
      <c r="J81" s="279">
        <v>1167.2833333333333</v>
      </c>
      <c r="K81" s="277">
        <v>1142.6500000000001</v>
      </c>
      <c r="L81" s="277">
        <v>1112.25</v>
      </c>
      <c r="M81" s="277">
        <v>10.681800000000001</v>
      </c>
    </row>
    <row r="82" spans="1:13">
      <c r="A82" s="301">
        <v>73</v>
      </c>
      <c r="B82" s="277" t="s">
        <v>98</v>
      </c>
      <c r="C82" s="277">
        <v>162.9</v>
      </c>
      <c r="D82" s="279">
        <v>163.28333333333333</v>
      </c>
      <c r="E82" s="279">
        <v>161.11666666666667</v>
      </c>
      <c r="F82" s="279">
        <v>159.33333333333334</v>
      </c>
      <c r="G82" s="279">
        <v>157.16666666666669</v>
      </c>
      <c r="H82" s="279">
        <v>165.06666666666666</v>
      </c>
      <c r="I82" s="279">
        <v>167.23333333333335</v>
      </c>
      <c r="J82" s="279">
        <v>169.01666666666665</v>
      </c>
      <c r="K82" s="277">
        <v>165.45</v>
      </c>
      <c r="L82" s="277">
        <v>161.5</v>
      </c>
      <c r="M82" s="277">
        <v>20.348240000000001</v>
      </c>
    </row>
    <row r="83" spans="1:13">
      <c r="A83" s="301">
        <v>74</v>
      </c>
      <c r="B83" s="277" t="s">
        <v>99</v>
      </c>
      <c r="C83" s="277">
        <v>54.3</v>
      </c>
      <c r="D83" s="279">
        <v>54.133333333333333</v>
      </c>
      <c r="E83" s="279">
        <v>53.766666666666666</v>
      </c>
      <c r="F83" s="279">
        <v>53.233333333333334</v>
      </c>
      <c r="G83" s="279">
        <v>52.866666666666667</v>
      </c>
      <c r="H83" s="279">
        <v>54.666666666666664</v>
      </c>
      <c r="I83" s="279">
        <v>55.033333333333324</v>
      </c>
      <c r="J83" s="279">
        <v>55.566666666666663</v>
      </c>
      <c r="K83" s="277">
        <v>54.5</v>
      </c>
      <c r="L83" s="277">
        <v>53.6</v>
      </c>
      <c r="M83" s="277">
        <v>254.79161999999999</v>
      </c>
    </row>
    <row r="84" spans="1:13">
      <c r="A84" s="301">
        <v>75</v>
      </c>
      <c r="B84" s="277" t="s">
        <v>370</v>
      </c>
      <c r="C84" s="277">
        <v>136.5</v>
      </c>
      <c r="D84" s="279">
        <v>137.41666666666666</v>
      </c>
      <c r="E84" s="279">
        <v>135.13333333333333</v>
      </c>
      <c r="F84" s="279">
        <v>133.76666666666668</v>
      </c>
      <c r="G84" s="279">
        <v>131.48333333333335</v>
      </c>
      <c r="H84" s="279">
        <v>138.7833333333333</v>
      </c>
      <c r="I84" s="279">
        <v>141.06666666666666</v>
      </c>
      <c r="J84" s="279">
        <v>142.43333333333328</v>
      </c>
      <c r="K84" s="277">
        <v>139.69999999999999</v>
      </c>
      <c r="L84" s="277">
        <v>136.05000000000001</v>
      </c>
      <c r="M84" s="277">
        <v>5.6817299999999999</v>
      </c>
    </row>
    <row r="85" spans="1:13">
      <c r="A85" s="301">
        <v>76</v>
      </c>
      <c r="B85" s="277" t="s">
        <v>244</v>
      </c>
      <c r="C85" s="277">
        <v>104.85</v>
      </c>
      <c r="D85" s="279">
        <v>106.05</v>
      </c>
      <c r="E85" s="279">
        <v>103.3</v>
      </c>
      <c r="F85" s="279">
        <v>101.75</v>
      </c>
      <c r="G85" s="279">
        <v>99</v>
      </c>
      <c r="H85" s="279">
        <v>107.6</v>
      </c>
      <c r="I85" s="279">
        <v>110.35</v>
      </c>
      <c r="J85" s="279">
        <v>111.89999999999999</v>
      </c>
      <c r="K85" s="277">
        <v>108.8</v>
      </c>
      <c r="L85" s="277">
        <v>104.5</v>
      </c>
      <c r="M85" s="277">
        <v>27.324950000000001</v>
      </c>
    </row>
    <row r="86" spans="1:13">
      <c r="A86" s="301">
        <v>77</v>
      </c>
      <c r="B86" s="277" t="s">
        <v>100</v>
      </c>
      <c r="C86" s="277">
        <v>97.3</v>
      </c>
      <c r="D86" s="279">
        <v>97.7</v>
      </c>
      <c r="E86" s="279">
        <v>96.600000000000009</v>
      </c>
      <c r="F86" s="279">
        <v>95.9</v>
      </c>
      <c r="G86" s="279">
        <v>94.800000000000011</v>
      </c>
      <c r="H86" s="279">
        <v>98.4</v>
      </c>
      <c r="I86" s="279">
        <v>99.5</v>
      </c>
      <c r="J86" s="279">
        <v>100.2</v>
      </c>
      <c r="K86" s="277">
        <v>98.8</v>
      </c>
      <c r="L86" s="277">
        <v>97</v>
      </c>
      <c r="M86" s="277">
        <v>91.40943</v>
      </c>
    </row>
    <row r="87" spans="1:13">
      <c r="A87" s="301">
        <v>78</v>
      </c>
      <c r="B87" s="277" t="s">
        <v>103</v>
      </c>
      <c r="C87" s="277">
        <v>21.15</v>
      </c>
      <c r="D87" s="279">
        <v>21.416666666666668</v>
      </c>
      <c r="E87" s="279">
        <v>20.833333333333336</v>
      </c>
      <c r="F87" s="279">
        <v>20.516666666666669</v>
      </c>
      <c r="G87" s="279">
        <v>19.933333333333337</v>
      </c>
      <c r="H87" s="279">
        <v>21.733333333333334</v>
      </c>
      <c r="I87" s="279">
        <v>22.31666666666667</v>
      </c>
      <c r="J87" s="279">
        <v>22.633333333333333</v>
      </c>
      <c r="K87" s="277">
        <v>22</v>
      </c>
      <c r="L87" s="277">
        <v>21.1</v>
      </c>
      <c r="M87" s="277">
        <v>71.882949999999994</v>
      </c>
    </row>
    <row r="88" spans="1:13">
      <c r="A88" s="301">
        <v>79</v>
      </c>
      <c r="B88" s="277" t="s">
        <v>245</v>
      </c>
      <c r="C88" s="277">
        <v>146.9</v>
      </c>
      <c r="D88" s="279">
        <v>147.78333333333333</v>
      </c>
      <c r="E88" s="279">
        <v>143.96666666666667</v>
      </c>
      <c r="F88" s="279">
        <v>141.03333333333333</v>
      </c>
      <c r="G88" s="279">
        <v>137.21666666666667</v>
      </c>
      <c r="H88" s="279">
        <v>150.71666666666667</v>
      </c>
      <c r="I88" s="279">
        <v>154.53333333333333</v>
      </c>
      <c r="J88" s="279">
        <v>157.46666666666667</v>
      </c>
      <c r="K88" s="277">
        <v>151.6</v>
      </c>
      <c r="L88" s="277">
        <v>144.85</v>
      </c>
      <c r="M88" s="277">
        <v>3.5837599999999998</v>
      </c>
    </row>
    <row r="89" spans="1:13">
      <c r="A89" s="301">
        <v>80</v>
      </c>
      <c r="B89" s="277" t="s">
        <v>101</v>
      </c>
      <c r="C89" s="277">
        <v>477.05</v>
      </c>
      <c r="D89" s="279">
        <v>475.61666666666662</v>
      </c>
      <c r="E89" s="279">
        <v>471.68333333333322</v>
      </c>
      <c r="F89" s="279">
        <v>466.31666666666661</v>
      </c>
      <c r="G89" s="279">
        <v>462.38333333333321</v>
      </c>
      <c r="H89" s="279">
        <v>480.98333333333323</v>
      </c>
      <c r="I89" s="279">
        <v>484.91666666666663</v>
      </c>
      <c r="J89" s="279">
        <v>490.28333333333325</v>
      </c>
      <c r="K89" s="277">
        <v>479.55</v>
      </c>
      <c r="L89" s="277">
        <v>470.25</v>
      </c>
      <c r="M89" s="277">
        <v>52.632640000000002</v>
      </c>
    </row>
    <row r="90" spans="1:13">
      <c r="A90" s="301">
        <v>81</v>
      </c>
      <c r="B90" s="277" t="s">
        <v>246</v>
      </c>
      <c r="C90" s="277">
        <v>468.6</v>
      </c>
      <c r="D90" s="279">
        <v>467.88333333333338</v>
      </c>
      <c r="E90" s="279">
        <v>461.76666666666677</v>
      </c>
      <c r="F90" s="279">
        <v>454.93333333333339</v>
      </c>
      <c r="G90" s="279">
        <v>448.81666666666678</v>
      </c>
      <c r="H90" s="279">
        <v>474.71666666666675</v>
      </c>
      <c r="I90" s="279">
        <v>480.83333333333343</v>
      </c>
      <c r="J90" s="279">
        <v>487.66666666666674</v>
      </c>
      <c r="K90" s="277">
        <v>474</v>
      </c>
      <c r="L90" s="277">
        <v>461.05</v>
      </c>
      <c r="M90" s="277">
        <v>2.5633400000000002</v>
      </c>
    </row>
    <row r="91" spans="1:13">
      <c r="A91" s="301">
        <v>82</v>
      </c>
      <c r="B91" s="277" t="s">
        <v>104</v>
      </c>
      <c r="C91" s="277">
        <v>687.8</v>
      </c>
      <c r="D91" s="279">
        <v>688.19999999999993</v>
      </c>
      <c r="E91" s="279">
        <v>680.44999999999982</v>
      </c>
      <c r="F91" s="279">
        <v>673.09999999999991</v>
      </c>
      <c r="G91" s="279">
        <v>665.3499999999998</v>
      </c>
      <c r="H91" s="279">
        <v>695.54999999999984</v>
      </c>
      <c r="I91" s="279">
        <v>703.30000000000007</v>
      </c>
      <c r="J91" s="279">
        <v>710.64999999999986</v>
      </c>
      <c r="K91" s="277">
        <v>695.95</v>
      </c>
      <c r="L91" s="277">
        <v>680.85</v>
      </c>
      <c r="M91" s="277">
        <v>6.7220800000000001</v>
      </c>
    </row>
    <row r="92" spans="1:13">
      <c r="A92" s="301">
        <v>83</v>
      </c>
      <c r="B92" s="277" t="s">
        <v>247</v>
      </c>
      <c r="C92" s="277">
        <v>382.7</v>
      </c>
      <c r="D92" s="279">
        <v>385.5</v>
      </c>
      <c r="E92" s="279">
        <v>377.2</v>
      </c>
      <c r="F92" s="279">
        <v>371.7</v>
      </c>
      <c r="G92" s="279">
        <v>363.4</v>
      </c>
      <c r="H92" s="279">
        <v>391</v>
      </c>
      <c r="I92" s="279">
        <v>399.29999999999995</v>
      </c>
      <c r="J92" s="279">
        <v>404.8</v>
      </c>
      <c r="K92" s="277">
        <v>393.8</v>
      </c>
      <c r="L92" s="277">
        <v>380</v>
      </c>
      <c r="M92" s="277">
        <v>1.5018899999999999</v>
      </c>
    </row>
    <row r="93" spans="1:13">
      <c r="A93" s="301">
        <v>84</v>
      </c>
      <c r="B93" s="277" t="s">
        <v>248</v>
      </c>
      <c r="C93" s="277">
        <v>893.15</v>
      </c>
      <c r="D93" s="279">
        <v>895.18333333333328</v>
      </c>
      <c r="E93" s="279">
        <v>886.81666666666661</v>
      </c>
      <c r="F93" s="279">
        <v>880.48333333333335</v>
      </c>
      <c r="G93" s="279">
        <v>872.11666666666667</v>
      </c>
      <c r="H93" s="279">
        <v>901.51666666666654</v>
      </c>
      <c r="I93" s="279">
        <v>909.8833333333331</v>
      </c>
      <c r="J93" s="279">
        <v>916.21666666666647</v>
      </c>
      <c r="K93" s="277">
        <v>903.55</v>
      </c>
      <c r="L93" s="277">
        <v>888.85</v>
      </c>
      <c r="M93" s="277">
        <v>1.22617</v>
      </c>
    </row>
    <row r="94" spans="1:13">
      <c r="A94" s="301">
        <v>85</v>
      </c>
      <c r="B94" s="277" t="s">
        <v>105</v>
      </c>
      <c r="C94" s="277">
        <v>624.25</v>
      </c>
      <c r="D94" s="279">
        <v>628.08333333333337</v>
      </c>
      <c r="E94" s="279">
        <v>615.2166666666667</v>
      </c>
      <c r="F94" s="279">
        <v>606.18333333333328</v>
      </c>
      <c r="G94" s="279">
        <v>593.31666666666661</v>
      </c>
      <c r="H94" s="279">
        <v>637.11666666666679</v>
      </c>
      <c r="I94" s="279">
        <v>649.98333333333335</v>
      </c>
      <c r="J94" s="279">
        <v>659.01666666666688</v>
      </c>
      <c r="K94" s="277">
        <v>640.95000000000005</v>
      </c>
      <c r="L94" s="277">
        <v>619.04999999999995</v>
      </c>
      <c r="M94" s="277">
        <v>20.615300000000001</v>
      </c>
    </row>
    <row r="95" spans="1:13">
      <c r="A95" s="301">
        <v>86</v>
      </c>
      <c r="B95" s="277" t="s">
        <v>386</v>
      </c>
      <c r="C95" s="277">
        <v>311.85000000000002</v>
      </c>
      <c r="D95" s="279">
        <v>313.95</v>
      </c>
      <c r="E95" s="279">
        <v>307.39999999999998</v>
      </c>
      <c r="F95" s="279">
        <v>302.95</v>
      </c>
      <c r="G95" s="279">
        <v>296.39999999999998</v>
      </c>
      <c r="H95" s="279">
        <v>318.39999999999998</v>
      </c>
      <c r="I95" s="279">
        <v>324.95000000000005</v>
      </c>
      <c r="J95" s="279">
        <v>329.4</v>
      </c>
      <c r="K95" s="277">
        <v>320.5</v>
      </c>
      <c r="L95" s="277">
        <v>309.5</v>
      </c>
      <c r="M95" s="277">
        <v>12.4588</v>
      </c>
    </row>
    <row r="96" spans="1:13">
      <c r="A96" s="301">
        <v>87</v>
      </c>
      <c r="B96" s="277" t="s">
        <v>250</v>
      </c>
      <c r="C96" s="277">
        <v>216.65</v>
      </c>
      <c r="D96" s="279">
        <v>216.13333333333333</v>
      </c>
      <c r="E96" s="279">
        <v>212.76666666666665</v>
      </c>
      <c r="F96" s="279">
        <v>208.88333333333333</v>
      </c>
      <c r="G96" s="279">
        <v>205.51666666666665</v>
      </c>
      <c r="H96" s="279">
        <v>220.01666666666665</v>
      </c>
      <c r="I96" s="279">
        <v>223.38333333333333</v>
      </c>
      <c r="J96" s="279">
        <v>227.26666666666665</v>
      </c>
      <c r="K96" s="277">
        <v>219.5</v>
      </c>
      <c r="L96" s="277">
        <v>212.25</v>
      </c>
      <c r="M96" s="277">
        <v>33.72372</v>
      </c>
    </row>
    <row r="97" spans="1:13">
      <c r="A97" s="301">
        <v>88</v>
      </c>
      <c r="B97" s="277" t="s">
        <v>108</v>
      </c>
      <c r="C97" s="277">
        <v>683.8</v>
      </c>
      <c r="D97" s="279">
        <v>688.75</v>
      </c>
      <c r="E97" s="279">
        <v>676.55</v>
      </c>
      <c r="F97" s="279">
        <v>669.3</v>
      </c>
      <c r="G97" s="279">
        <v>657.09999999999991</v>
      </c>
      <c r="H97" s="279">
        <v>696</v>
      </c>
      <c r="I97" s="279">
        <v>708.2</v>
      </c>
      <c r="J97" s="279">
        <v>715.45</v>
      </c>
      <c r="K97" s="277">
        <v>700.95</v>
      </c>
      <c r="L97" s="277">
        <v>681.5</v>
      </c>
      <c r="M97" s="277">
        <v>39.564720000000001</v>
      </c>
    </row>
    <row r="98" spans="1:13">
      <c r="A98" s="301">
        <v>89</v>
      </c>
      <c r="B98" s="277" t="s">
        <v>252</v>
      </c>
      <c r="C98" s="277">
        <v>2342.1999999999998</v>
      </c>
      <c r="D98" s="279">
        <v>2352.4</v>
      </c>
      <c r="E98" s="279">
        <v>2326.8000000000002</v>
      </c>
      <c r="F98" s="279">
        <v>2311.4</v>
      </c>
      <c r="G98" s="279">
        <v>2285.8000000000002</v>
      </c>
      <c r="H98" s="279">
        <v>2367.8000000000002</v>
      </c>
      <c r="I98" s="279">
        <v>2393.3999999999996</v>
      </c>
      <c r="J98" s="279">
        <v>2408.8000000000002</v>
      </c>
      <c r="K98" s="277">
        <v>2378</v>
      </c>
      <c r="L98" s="277">
        <v>2337</v>
      </c>
      <c r="M98" s="277">
        <v>4.23447</v>
      </c>
    </row>
    <row r="99" spans="1:13">
      <c r="A99" s="301">
        <v>90</v>
      </c>
      <c r="B99" s="277" t="s">
        <v>110</v>
      </c>
      <c r="C99" s="277">
        <v>1066.6500000000001</v>
      </c>
      <c r="D99" s="279">
        <v>1062.05</v>
      </c>
      <c r="E99" s="279">
        <v>1053.0999999999999</v>
      </c>
      <c r="F99" s="279">
        <v>1039.55</v>
      </c>
      <c r="G99" s="279">
        <v>1030.5999999999999</v>
      </c>
      <c r="H99" s="279">
        <v>1075.5999999999999</v>
      </c>
      <c r="I99" s="279">
        <v>1084.5500000000002</v>
      </c>
      <c r="J99" s="279">
        <v>1098.0999999999999</v>
      </c>
      <c r="K99" s="277">
        <v>1071</v>
      </c>
      <c r="L99" s="277">
        <v>1048.5</v>
      </c>
      <c r="M99" s="277">
        <v>100.6815</v>
      </c>
    </row>
    <row r="100" spans="1:13">
      <c r="A100" s="301">
        <v>91</v>
      </c>
      <c r="B100" s="277" t="s">
        <v>253</v>
      </c>
      <c r="C100" s="277">
        <v>608.75</v>
      </c>
      <c r="D100" s="279">
        <v>609.58333333333337</v>
      </c>
      <c r="E100" s="279">
        <v>605.26666666666677</v>
      </c>
      <c r="F100" s="279">
        <v>601.78333333333342</v>
      </c>
      <c r="G100" s="279">
        <v>597.46666666666681</v>
      </c>
      <c r="H100" s="279">
        <v>613.06666666666672</v>
      </c>
      <c r="I100" s="279">
        <v>617.38333333333333</v>
      </c>
      <c r="J100" s="279">
        <v>620.86666666666667</v>
      </c>
      <c r="K100" s="277">
        <v>613.9</v>
      </c>
      <c r="L100" s="277">
        <v>606.1</v>
      </c>
      <c r="M100" s="277">
        <v>15.397259999999999</v>
      </c>
    </row>
    <row r="101" spans="1:13">
      <c r="A101" s="301">
        <v>92</v>
      </c>
      <c r="B101" s="277" t="s">
        <v>106</v>
      </c>
      <c r="C101" s="277">
        <v>605.9</v>
      </c>
      <c r="D101" s="279">
        <v>610.2833333333333</v>
      </c>
      <c r="E101" s="279">
        <v>599.66666666666663</v>
      </c>
      <c r="F101" s="279">
        <v>593.43333333333328</v>
      </c>
      <c r="G101" s="279">
        <v>582.81666666666661</v>
      </c>
      <c r="H101" s="279">
        <v>616.51666666666665</v>
      </c>
      <c r="I101" s="279">
        <v>627.13333333333344</v>
      </c>
      <c r="J101" s="279">
        <v>633.36666666666667</v>
      </c>
      <c r="K101" s="277">
        <v>620.9</v>
      </c>
      <c r="L101" s="277">
        <v>604.04999999999995</v>
      </c>
      <c r="M101" s="277">
        <v>23.701899999999998</v>
      </c>
    </row>
    <row r="102" spans="1:13">
      <c r="A102" s="301">
        <v>93</v>
      </c>
      <c r="B102" s="277" t="s">
        <v>111</v>
      </c>
      <c r="C102" s="277">
        <v>2712.85</v>
      </c>
      <c r="D102" s="279">
        <v>2730.6166666666668</v>
      </c>
      <c r="E102" s="279">
        <v>2686.2333333333336</v>
      </c>
      <c r="F102" s="279">
        <v>2659.6166666666668</v>
      </c>
      <c r="G102" s="279">
        <v>2615.2333333333336</v>
      </c>
      <c r="H102" s="279">
        <v>2757.2333333333336</v>
      </c>
      <c r="I102" s="279">
        <v>2801.6166666666668</v>
      </c>
      <c r="J102" s="279">
        <v>2828.2333333333336</v>
      </c>
      <c r="K102" s="277">
        <v>2775</v>
      </c>
      <c r="L102" s="277">
        <v>2704</v>
      </c>
      <c r="M102" s="277">
        <v>16.172170000000001</v>
      </c>
    </row>
    <row r="103" spans="1:13">
      <c r="A103" s="301">
        <v>94</v>
      </c>
      <c r="B103" s="277" t="s">
        <v>112</v>
      </c>
      <c r="C103" s="277">
        <v>404.7</v>
      </c>
      <c r="D103" s="279">
        <v>407.10000000000008</v>
      </c>
      <c r="E103" s="279">
        <v>396.70000000000016</v>
      </c>
      <c r="F103" s="279">
        <v>388.7000000000001</v>
      </c>
      <c r="G103" s="279">
        <v>378.30000000000018</v>
      </c>
      <c r="H103" s="279">
        <v>415.10000000000014</v>
      </c>
      <c r="I103" s="279">
        <v>425.50000000000011</v>
      </c>
      <c r="J103" s="279">
        <v>433.50000000000011</v>
      </c>
      <c r="K103" s="277">
        <v>417.5</v>
      </c>
      <c r="L103" s="277">
        <v>399.1</v>
      </c>
      <c r="M103" s="277">
        <v>16.438269999999999</v>
      </c>
    </row>
    <row r="104" spans="1:13">
      <c r="A104" s="301">
        <v>95</v>
      </c>
      <c r="B104" s="277" t="s">
        <v>114</v>
      </c>
      <c r="C104" s="277">
        <v>178.95</v>
      </c>
      <c r="D104" s="279">
        <v>181.18333333333331</v>
      </c>
      <c r="E104" s="279">
        <v>175.76666666666662</v>
      </c>
      <c r="F104" s="279">
        <v>172.58333333333331</v>
      </c>
      <c r="G104" s="279">
        <v>167.16666666666663</v>
      </c>
      <c r="H104" s="279">
        <v>184.36666666666662</v>
      </c>
      <c r="I104" s="279">
        <v>189.7833333333333</v>
      </c>
      <c r="J104" s="279">
        <v>192.96666666666661</v>
      </c>
      <c r="K104" s="277">
        <v>186.6</v>
      </c>
      <c r="L104" s="277">
        <v>178</v>
      </c>
      <c r="M104" s="277">
        <v>304.0557</v>
      </c>
    </row>
    <row r="105" spans="1:13">
      <c r="A105" s="301">
        <v>96</v>
      </c>
      <c r="B105" s="277" t="s">
        <v>115</v>
      </c>
      <c r="C105" s="277">
        <v>215.25</v>
      </c>
      <c r="D105" s="279">
        <v>216.01666666666665</v>
      </c>
      <c r="E105" s="279">
        <v>212.73333333333329</v>
      </c>
      <c r="F105" s="279">
        <v>210.21666666666664</v>
      </c>
      <c r="G105" s="279">
        <v>206.93333333333328</v>
      </c>
      <c r="H105" s="279">
        <v>218.5333333333333</v>
      </c>
      <c r="I105" s="279">
        <v>221.81666666666666</v>
      </c>
      <c r="J105" s="279">
        <v>224.33333333333331</v>
      </c>
      <c r="K105" s="277">
        <v>219.3</v>
      </c>
      <c r="L105" s="277">
        <v>213.5</v>
      </c>
      <c r="M105" s="277">
        <v>84.981110000000001</v>
      </c>
    </row>
    <row r="106" spans="1:13">
      <c r="A106" s="301">
        <v>97</v>
      </c>
      <c r="B106" s="277" t="s">
        <v>116</v>
      </c>
      <c r="C106" s="277">
        <v>2210.65</v>
      </c>
      <c r="D106" s="279">
        <v>2216.5499999999997</v>
      </c>
      <c r="E106" s="279">
        <v>2200.0999999999995</v>
      </c>
      <c r="F106" s="279">
        <v>2189.5499999999997</v>
      </c>
      <c r="G106" s="279">
        <v>2173.0999999999995</v>
      </c>
      <c r="H106" s="279">
        <v>2227.0999999999995</v>
      </c>
      <c r="I106" s="279">
        <v>2243.5499999999993</v>
      </c>
      <c r="J106" s="279">
        <v>2254.0999999999995</v>
      </c>
      <c r="K106" s="277">
        <v>2233</v>
      </c>
      <c r="L106" s="277">
        <v>2206</v>
      </c>
      <c r="M106" s="277">
        <v>16.65204</v>
      </c>
    </row>
    <row r="107" spans="1:13">
      <c r="A107" s="301">
        <v>98</v>
      </c>
      <c r="B107" s="277" t="s">
        <v>254</v>
      </c>
      <c r="C107" s="277">
        <v>246.8</v>
      </c>
      <c r="D107" s="279">
        <v>249.68333333333331</v>
      </c>
      <c r="E107" s="279">
        <v>240.41666666666663</v>
      </c>
      <c r="F107" s="279">
        <v>234.03333333333333</v>
      </c>
      <c r="G107" s="279">
        <v>224.76666666666665</v>
      </c>
      <c r="H107" s="279">
        <v>256.06666666666661</v>
      </c>
      <c r="I107" s="279">
        <v>265.33333333333331</v>
      </c>
      <c r="J107" s="279">
        <v>271.71666666666658</v>
      </c>
      <c r="K107" s="277">
        <v>258.95</v>
      </c>
      <c r="L107" s="277">
        <v>243.3</v>
      </c>
      <c r="M107" s="277">
        <v>49.327559999999998</v>
      </c>
    </row>
    <row r="108" spans="1:13">
      <c r="A108" s="301">
        <v>99</v>
      </c>
      <c r="B108" s="277" t="s">
        <v>255</v>
      </c>
      <c r="C108" s="277">
        <v>35.700000000000003</v>
      </c>
      <c r="D108" s="279">
        <v>35.800000000000004</v>
      </c>
      <c r="E108" s="279">
        <v>35.250000000000007</v>
      </c>
      <c r="F108" s="279">
        <v>34.800000000000004</v>
      </c>
      <c r="G108" s="279">
        <v>34.250000000000007</v>
      </c>
      <c r="H108" s="279">
        <v>36.250000000000007</v>
      </c>
      <c r="I108" s="279">
        <v>36.800000000000004</v>
      </c>
      <c r="J108" s="279">
        <v>37.250000000000007</v>
      </c>
      <c r="K108" s="277">
        <v>36.35</v>
      </c>
      <c r="L108" s="277">
        <v>35.35</v>
      </c>
      <c r="M108" s="277">
        <v>16.812809999999999</v>
      </c>
    </row>
    <row r="109" spans="1:13">
      <c r="A109" s="301">
        <v>100</v>
      </c>
      <c r="B109" s="277" t="s">
        <v>109</v>
      </c>
      <c r="C109" s="277">
        <v>1826.75</v>
      </c>
      <c r="D109" s="279">
        <v>1828</v>
      </c>
      <c r="E109" s="279">
        <v>1809.25</v>
      </c>
      <c r="F109" s="279">
        <v>1791.75</v>
      </c>
      <c r="G109" s="279">
        <v>1773</v>
      </c>
      <c r="H109" s="279">
        <v>1845.5</v>
      </c>
      <c r="I109" s="279">
        <v>1864.25</v>
      </c>
      <c r="J109" s="279">
        <v>1881.75</v>
      </c>
      <c r="K109" s="277">
        <v>1846.75</v>
      </c>
      <c r="L109" s="277">
        <v>1810.5</v>
      </c>
      <c r="M109" s="277">
        <v>49.44312</v>
      </c>
    </row>
    <row r="110" spans="1:13">
      <c r="A110" s="301">
        <v>101</v>
      </c>
      <c r="B110" s="277" t="s">
        <v>118</v>
      </c>
      <c r="C110" s="277">
        <v>367.35</v>
      </c>
      <c r="D110" s="279">
        <v>368.56666666666666</v>
      </c>
      <c r="E110" s="279">
        <v>362.83333333333331</v>
      </c>
      <c r="F110" s="279">
        <v>358.31666666666666</v>
      </c>
      <c r="G110" s="279">
        <v>352.58333333333331</v>
      </c>
      <c r="H110" s="279">
        <v>373.08333333333331</v>
      </c>
      <c r="I110" s="279">
        <v>378.81666666666666</v>
      </c>
      <c r="J110" s="279">
        <v>383.33333333333331</v>
      </c>
      <c r="K110" s="277">
        <v>374.3</v>
      </c>
      <c r="L110" s="277">
        <v>364.05</v>
      </c>
      <c r="M110" s="277">
        <v>454.46755999999999</v>
      </c>
    </row>
    <row r="111" spans="1:13">
      <c r="A111" s="301">
        <v>102</v>
      </c>
      <c r="B111" s="277" t="s">
        <v>256</v>
      </c>
      <c r="C111" s="277">
        <v>1348.9</v>
      </c>
      <c r="D111" s="279">
        <v>1363.4166666666667</v>
      </c>
      <c r="E111" s="279">
        <v>1320.4833333333336</v>
      </c>
      <c r="F111" s="279">
        <v>1292.0666666666668</v>
      </c>
      <c r="G111" s="279">
        <v>1249.1333333333337</v>
      </c>
      <c r="H111" s="279">
        <v>1391.8333333333335</v>
      </c>
      <c r="I111" s="279">
        <v>1434.7666666666664</v>
      </c>
      <c r="J111" s="279">
        <v>1463.1833333333334</v>
      </c>
      <c r="K111" s="277">
        <v>1406.35</v>
      </c>
      <c r="L111" s="277">
        <v>1335</v>
      </c>
      <c r="M111" s="277">
        <v>3.7051799999999999</v>
      </c>
    </row>
    <row r="112" spans="1:13">
      <c r="A112" s="301">
        <v>103</v>
      </c>
      <c r="B112" s="277" t="s">
        <v>119</v>
      </c>
      <c r="C112" s="277">
        <v>477.2</v>
      </c>
      <c r="D112" s="279">
        <v>479.75</v>
      </c>
      <c r="E112" s="279">
        <v>472.5</v>
      </c>
      <c r="F112" s="279">
        <v>467.8</v>
      </c>
      <c r="G112" s="279">
        <v>460.55</v>
      </c>
      <c r="H112" s="279">
        <v>484.45</v>
      </c>
      <c r="I112" s="279">
        <v>491.7</v>
      </c>
      <c r="J112" s="279">
        <v>496.4</v>
      </c>
      <c r="K112" s="277">
        <v>487</v>
      </c>
      <c r="L112" s="277">
        <v>475.05</v>
      </c>
      <c r="M112" s="277">
        <v>14.987740000000001</v>
      </c>
    </row>
    <row r="113" spans="1:13">
      <c r="A113" s="301">
        <v>104</v>
      </c>
      <c r="B113" s="277" t="s">
        <v>257</v>
      </c>
      <c r="C113" s="277">
        <v>39.799999999999997</v>
      </c>
      <c r="D113" s="279">
        <v>40.033333333333331</v>
      </c>
      <c r="E113" s="279">
        <v>39.316666666666663</v>
      </c>
      <c r="F113" s="279">
        <v>38.833333333333329</v>
      </c>
      <c r="G113" s="279">
        <v>38.11666666666666</v>
      </c>
      <c r="H113" s="279">
        <v>40.516666666666666</v>
      </c>
      <c r="I113" s="279">
        <v>41.233333333333334</v>
      </c>
      <c r="J113" s="279">
        <v>41.716666666666669</v>
      </c>
      <c r="K113" s="277">
        <v>40.75</v>
      </c>
      <c r="L113" s="277">
        <v>39.549999999999997</v>
      </c>
      <c r="M113" s="277">
        <v>33.786119999999997</v>
      </c>
    </row>
    <row r="114" spans="1:13">
      <c r="A114" s="301">
        <v>105</v>
      </c>
      <c r="B114" s="277" t="s">
        <v>121</v>
      </c>
      <c r="C114" s="277">
        <v>30.3</v>
      </c>
      <c r="D114" s="279">
        <v>29.716666666666669</v>
      </c>
      <c r="E114" s="279">
        <v>28.883333333333336</v>
      </c>
      <c r="F114" s="279">
        <v>27.466666666666669</v>
      </c>
      <c r="G114" s="279">
        <v>26.633333333333336</v>
      </c>
      <c r="H114" s="279">
        <v>31.133333333333336</v>
      </c>
      <c r="I114" s="279">
        <v>31.966666666666665</v>
      </c>
      <c r="J114" s="279">
        <v>33.38333333333334</v>
      </c>
      <c r="K114" s="277">
        <v>30.55</v>
      </c>
      <c r="L114" s="277">
        <v>28.3</v>
      </c>
      <c r="M114" s="277">
        <v>943.28390999999999</v>
      </c>
    </row>
    <row r="115" spans="1:13">
      <c r="A115" s="301">
        <v>106</v>
      </c>
      <c r="B115" s="277" t="s">
        <v>128</v>
      </c>
      <c r="C115" s="277">
        <v>203.05</v>
      </c>
      <c r="D115" s="279">
        <v>203.58333333333334</v>
      </c>
      <c r="E115" s="279">
        <v>199.4666666666667</v>
      </c>
      <c r="F115" s="279">
        <v>195.88333333333335</v>
      </c>
      <c r="G115" s="279">
        <v>191.76666666666671</v>
      </c>
      <c r="H115" s="279">
        <v>207.16666666666669</v>
      </c>
      <c r="I115" s="279">
        <v>211.2833333333333</v>
      </c>
      <c r="J115" s="279">
        <v>214.86666666666667</v>
      </c>
      <c r="K115" s="277">
        <v>207.7</v>
      </c>
      <c r="L115" s="277">
        <v>200</v>
      </c>
      <c r="M115" s="277">
        <v>551.43097999999998</v>
      </c>
    </row>
    <row r="116" spans="1:13">
      <c r="A116" s="301">
        <v>107</v>
      </c>
      <c r="B116" s="277" t="s">
        <v>117</v>
      </c>
      <c r="C116" s="277">
        <v>214.7</v>
      </c>
      <c r="D116" s="279">
        <v>213.79999999999998</v>
      </c>
      <c r="E116" s="279">
        <v>207.14999999999998</v>
      </c>
      <c r="F116" s="279">
        <v>199.6</v>
      </c>
      <c r="G116" s="279">
        <v>192.95</v>
      </c>
      <c r="H116" s="279">
        <v>221.34999999999997</v>
      </c>
      <c r="I116" s="279">
        <v>228</v>
      </c>
      <c r="J116" s="279">
        <v>235.54999999999995</v>
      </c>
      <c r="K116" s="277">
        <v>220.45</v>
      </c>
      <c r="L116" s="277">
        <v>206.25</v>
      </c>
      <c r="M116" s="277">
        <v>373.60417000000001</v>
      </c>
    </row>
    <row r="117" spans="1:13">
      <c r="A117" s="301">
        <v>108</v>
      </c>
      <c r="B117" s="277" t="s">
        <v>258</v>
      </c>
      <c r="C117" s="277">
        <v>155.55000000000001</v>
      </c>
      <c r="D117" s="279">
        <v>154.68333333333334</v>
      </c>
      <c r="E117" s="279">
        <v>146.86666666666667</v>
      </c>
      <c r="F117" s="279">
        <v>138.18333333333334</v>
      </c>
      <c r="G117" s="279">
        <v>130.36666666666667</v>
      </c>
      <c r="H117" s="279">
        <v>163.36666666666667</v>
      </c>
      <c r="I117" s="279">
        <v>171.18333333333334</v>
      </c>
      <c r="J117" s="279">
        <v>179.86666666666667</v>
      </c>
      <c r="K117" s="277">
        <v>162.5</v>
      </c>
      <c r="L117" s="277">
        <v>146</v>
      </c>
      <c r="M117" s="277">
        <v>35.640970000000003</v>
      </c>
    </row>
    <row r="118" spans="1:13">
      <c r="A118" s="301">
        <v>109</v>
      </c>
      <c r="B118" s="277" t="s">
        <v>260</v>
      </c>
      <c r="C118" s="277">
        <v>83.55</v>
      </c>
      <c r="D118" s="279">
        <v>82.95</v>
      </c>
      <c r="E118" s="279">
        <v>81.100000000000009</v>
      </c>
      <c r="F118" s="279">
        <v>78.650000000000006</v>
      </c>
      <c r="G118" s="279">
        <v>76.800000000000011</v>
      </c>
      <c r="H118" s="279">
        <v>85.4</v>
      </c>
      <c r="I118" s="279">
        <v>87.25</v>
      </c>
      <c r="J118" s="279">
        <v>89.7</v>
      </c>
      <c r="K118" s="277">
        <v>84.8</v>
      </c>
      <c r="L118" s="277">
        <v>80.5</v>
      </c>
      <c r="M118" s="277">
        <v>179.37791999999999</v>
      </c>
    </row>
    <row r="119" spans="1:13">
      <c r="A119" s="301">
        <v>110</v>
      </c>
      <c r="B119" s="277" t="s">
        <v>127</v>
      </c>
      <c r="C119" s="277">
        <v>87.05</v>
      </c>
      <c r="D119" s="279">
        <v>87.383333333333326</v>
      </c>
      <c r="E119" s="279">
        <v>86.566666666666649</v>
      </c>
      <c r="F119" s="279">
        <v>86.083333333333329</v>
      </c>
      <c r="G119" s="279">
        <v>85.266666666666652</v>
      </c>
      <c r="H119" s="279">
        <v>87.866666666666646</v>
      </c>
      <c r="I119" s="279">
        <v>88.683333333333309</v>
      </c>
      <c r="J119" s="279">
        <v>89.166666666666643</v>
      </c>
      <c r="K119" s="277">
        <v>88.2</v>
      </c>
      <c r="L119" s="277">
        <v>86.9</v>
      </c>
      <c r="M119" s="277">
        <v>167.1703</v>
      </c>
    </row>
    <row r="120" spans="1:13">
      <c r="A120" s="301">
        <v>111</v>
      </c>
      <c r="B120" s="277" t="s">
        <v>2932</v>
      </c>
      <c r="C120" s="277">
        <v>1372.05</v>
      </c>
      <c r="D120" s="279">
        <v>1357.1333333333332</v>
      </c>
      <c r="E120" s="279">
        <v>1329.9666666666665</v>
      </c>
      <c r="F120" s="279">
        <v>1287.8833333333332</v>
      </c>
      <c r="G120" s="279">
        <v>1260.7166666666665</v>
      </c>
      <c r="H120" s="279">
        <v>1399.2166666666665</v>
      </c>
      <c r="I120" s="279">
        <v>1426.3833333333334</v>
      </c>
      <c r="J120" s="279">
        <v>1468.4666666666665</v>
      </c>
      <c r="K120" s="277">
        <v>1384.3</v>
      </c>
      <c r="L120" s="277">
        <v>1315.05</v>
      </c>
      <c r="M120" s="277">
        <v>11.094329999999999</v>
      </c>
    </row>
    <row r="121" spans="1:13">
      <c r="A121" s="301">
        <v>112</v>
      </c>
      <c r="B121" s="277" t="s">
        <v>122</v>
      </c>
      <c r="C121" s="277">
        <v>389.3</v>
      </c>
      <c r="D121" s="279">
        <v>390.36666666666662</v>
      </c>
      <c r="E121" s="279">
        <v>386.23333333333323</v>
      </c>
      <c r="F121" s="279">
        <v>383.16666666666663</v>
      </c>
      <c r="G121" s="279">
        <v>379.03333333333325</v>
      </c>
      <c r="H121" s="279">
        <v>393.43333333333322</v>
      </c>
      <c r="I121" s="279">
        <v>397.56666666666655</v>
      </c>
      <c r="J121" s="279">
        <v>400.63333333333321</v>
      </c>
      <c r="K121" s="277">
        <v>394.5</v>
      </c>
      <c r="L121" s="277">
        <v>387.3</v>
      </c>
      <c r="M121" s="277">
        <v>23.419029999999999</v>
      </c>
    </row>
    <row r="122" spans="1:13">
      <c r="A122" s="301">
        <v>113</v>
      </c>
      <c r="B122" s="277" t="s">
        <v>124</v>
      </c>
      <c r="C122" s="277">
        <v>522</v>
      </c>
      <c r="D122" s="279">
        <v>518.75</v>
      </c>
      <c r="E122" s="279">
        <v>512.6</v>
      </c>
      <c r="F122" s="279">
        <v>503.20000000000005</v>
      </c>
      <c r="G122" s="279">
        <v>497.05000000000007</v>
      </c>
      <c r="H122" s="279">
        <v>528.15</v>
      </c>
      <c r="I122" s="279">
        <v>534.30000000000007</v>
      </c>
      <c r="J122" s="279">
        <v>543.69999999999993</v>
      </c>
      <c r="K122" s="277">
        <v>524.9</v>
      </c>
      <c r="L122" s="277">
        <v>509.35</v>
      </c>
      <c r="M122" s="277">
        <v>117.02721</v>
      </c>
    </row>
    <row r="123" spans="1:13">
      <c r="A123" s="301">
        <v>114</v>
      </c>
      <c r="B123" s="277" t="s">
        <v>261</v>
      </c>
      <c r="C123" s="277">
        <v>3390.95</v>
      </c>
      <c r="D123" s="279">
        <v>3435.4</v>
      </c>
      <c r="E123" s="279">
        <v>3335.55</v>
      </c>
      <c r="F123" s="279">
        <v>3280.15</v>
      </c>
      <c r="G123" s="279">
        <v>3180.3</v>
      </c>
      <c r="H123" s="279">
        <v>3490.8</v>
      </c>
      <c r="I123" s="279">
        <v>3590.6499999999996</v>
      </c>
      <c r="J123" s="279">
        <v>3646.05</v>
      </c>
      <c r="K123" s="277">
        <v>3535.25</v>
      </c>
      <c r="L123" s="277">
        <v>3380</v>
      </c>
      <c r="M123" s="277">
        <v>4.4790599999999996</v>
      </c>
    </row>
    <row r="124" spans="1:13">
      <c r="A124" s="301">
        <v>115</v>
      </c>
      <c r="B124" s="277" t="s">
        <v>126</v>
      </c>
      <c r="C124" s="277">
        <v>948.45</v>
      </c>
      <c r="D124" s="279">
        <v>952.18333333333339</v>
      </c>
      <c r="E124" s="279">
        <v>942.36666666666679</v>
      </c>
      <c r="F124" s="279">
        <v>936.28333333333342</v>
      </c>
      <c r="G124" s="279">
        <v>926.46666666666681</v>
      </c>
      <c r="H124" s="279">
        <v>958.26666666666677</v>
      </c>
      <c r="I124" s="279">
        <v>968.08333333333337</v>
      </c>
      <c r="J124" s="279">
        <v>974.16666666666674</v>
      </c>
      <c r="K124" s="277">
        <v>962</v>
      </c>
      <c r="L124" s="277">
        <v>946.1</v>
      </c>
      <c r="M124" s="277">
        <v>68.025080000000003</v>
      </c>
    </row>
    <row r="125" spans="1:13">
      <c r="A125" s="301">
        <v>116</v>
      </c>
      <c r="B125" s="277" t="s">
        <v>123</v>
      </c>
      <c r="C125" s="277">
        <v>939.65</v>
      </c>
      <c r="D125" s="279">
        <v>947.16666666666663</v>
      </c>
      <c r="E125" s="279">
        <v>929.08333333333326</v>
      </c>
      <c r="F125" s="279">
        <v>918.51666666666665</v>
      </c>
      <c r="G125" s="279">
        <v>900.43333333333328</v>
      </c>
      <c r="H125" s="279">
        <v>957.73333333333323</v>
      </c>
      <c r="I125" s="279">
        <v>975.81666666666649</v>
      </c>
      <c r="J125" s="279">
        <v>986.38333333333321</v>
      </c>
      <c r="K125" s="277">
        <v>965.25</v>
      </c>
      <c r="L125" s="277">
        <v>936.6</v>
      </c>
      <c r="M125" s="277">
        <v>12.11111</v>
      </c>
    </row>
    <row r="126" spans="1:13">
      <c r="A126" s="301">
        <v>117</v>
      </c>
      <c r="B126" s="277" t="s">
        <v>262</v>
      </c>
      <c r="C126" s="277">
        <v>2005.95</v>
      </c>
      <c r="D126" s="279">
        <v>2049.2999999999997</v>
      </c>
      <c r="E126" s="279">
        <v>1941.6499999999996</v>
      </c>
      <c r="F126" s="279">
        <v>1877.35</v>
      </c>
      <c r="G126" s="279">
        <v>1769.6999999999998</v>
      </c>
      <c r="H126" s="279">
        <v>2113.5999999999995</v>
      </c>
      <c r="I126" s="279">
        <v>2221.25</v>
      </c>
      <c r="J126" s="279">
        <v>2285.5499999999993</v>
      </c>
      <c r="K126" s="277">
        <v>2156.9499999999998</v>
      </c>
      <c r="L126" s="277">
        <v>1985</v>
      </c>
      <c r="M126" s="277">
        <v>13.53673</v>
      </c>
    </row>
    <row r="127" spans="1:13">
      <c r="A127" s="301">
        <v>118</v>
      </c>
      <c r="B127" s="277" t="s">
        <v>263</v>
      </c>
      <c r="C127" s="277">
        <v>50.45</v>
      </c>
      <c r="D127" s="279">
        <v>50.883333333333333</v>
      </c>
      <c r="E127" s="279">
        <v>49.766666666666666</v>
      </c>
      <c r="F127" s="279">
        <v>49.083333333333336</v>
      </c>
      <c r="G127" s="279">
        <v>47.966666666666669</v>
      </c>
      <c r="H127" s="279">
        <v>51.566666666666663</v>
      </c>
      <c r="I127" s="279">
        <v>52.683333333333323</v>
      </c>
      <c r="J127" s="279">
        <v>53.36666666666666</v>
      </c>
      <c r="K127" s="277">
        <v>52</v>
      </c>
      <c r="L127" s="277">
        <v>50.2</v>
      </c>
      <c r="M127" s="277">
        <v>19.112349999999999</v>
      </c>
    </row>
    <row r="128" spans="1:13">
      <c r="A128" s="301">
        <v>119</v>
      </c>
      <c r="B128" s="277" t="s">
        <v>130</v>
      </c>
      <c r="C128" s="277">
        <v>253.75</v>
      </c>
      <c r="D128" s="279">
        <v>251.85</v>
      </c>
      <c r="E128" s="279">
        <v>248.2</v>
      </c>
      <c r="F128" s="279">
        <v>242.65</v>
      </c>
      <c r="G128" s="279">
        <v>239</v>
      </c>
      <c r="H128" s="279">
        <v>257.39999999999998</v>
      </c>
      <c r="I128" s="279">
        <v>261.05</v>
      </c>
      <c r="J128" s="279">
        <v>266.59999999999997</v>
      </c>
      <c r="K128" s="277">
        <v>255.5</v>
      </c>
      <c r="L128" s="277">
        <v>246.3</v>
      </c>
      <c r="M128" s="277">
        <v>151.24909</v>
      </c>
    </row>
    <row r="129" spans="1:13">
      <c r="A129" s="301">
        <v>120</v>
      </c>
      <c r="B129" s="277" t="s">
        <v>129</v>
      </c>
      <c r="C129" s="277">
        <v>211.05</v>
      </c>
      <c r="D129" s="279">
        <v>209.93333333333331</v>
      </c>
      <c r="E129" s="279">
        <v>203.11666666666662</v>
      </c>
      <c r="F129" s="279">
        <v>195.18333333333331</v>
      </c>
      <c r="G129" s="279">
        <v>188.36666666666662</v>
      </c>
      <c r="H129" s="279">
        <v>217.86666666666662</v>
      </c>
      <c r="I129" s="279">
        <v>224.68333333333328</v>
      </c>
      <c r="J129" s="279">
        <v>232.61666666666662</v>
      </c>
      <c r="K129" s="277">
        <v>216.75</v>
      </c>
      <c r="L129" s="277">
        <v>202</v>
      </c>
      <c r="M129" s="277">
        <v>265.91658000000001</v>
      </c>
    </row>
    <row r="130" spans="1:13">
      <c r="A130" s="301">
        <v>121</v>
      </c>
      <c r="B130" s="277" t="s">
        <v>131</v>
      </c>
      <c r="C130" s="277">
        <v>1883.4</v>
      </c>
      <c r="D130" s="279">
        <v>1883.8</v>
      </c>
      <c r="E130" s="279">
        <v>1865.6</v>
      </c>
      <c r="F130" s="279">
        <v>1847.8</v>
      </c>
      <c r="G130" s="279">
        <v>1829.6</v>
      </c>
      <c r="H130" s="279">
        <v>1901.6</v>
      </c>
      <c r="I130" s="279">
        <v>1919.8000000000002</v>
      </c>
      <c r="J130" s="279">
        <v>1937.6</v>
      </c>
      <c r="K130" s="277">
        <v>1902</v>
      </c>
      <c r="L130" s="277">
        <v>1866</v>
      </c>
      <c r="M130" s="277">
        <v>5.1540499999999998</v>
      </c>
    </row>
    <row r="131" spans="1:13">
      <c r="A131" s="301">
        <v>122</v>
      </c>
      <c r="B131" s="277" t="s">
        <v>264</v>
      </c>
      <c r="C131" s="277">
        <v>839.25</v>
      </c>
      <c r="D131" s="279">
        <v>852.15</v>
      </c>
      <c r="E131" s="279">
        <v>821.09999999999991</v>
      </c>
      <c r="F131" s="279">
        <v>802.94999999999993</v>
      </c>
      <c r="G131" s="279">
        <v>771.89999999999986</v>
      </c>
      <c r="H131" s="279">
        <v>870.3</v>
      </c>
      <c r="I131" s="279">
        <v>901.34999999999991</v>
      </c>
      <c r="J131" s="279">
        <v>919.5</v>
      </c>
      <c r="K131" s="277">
        <v>883.2</v>
      </c>
      <c r="L131" s="277">
        <v>834</v>
      </c>
      <c r="M131" s="277">
        <v>5.2978500000000004</v>
      </c>
    </row>
    <row r="132" spans="1:13">
      <c r="A132" s="301">
        <v>123</v>
      </c>
      <c r="B132" s="277" t="s">
        <v>133</v>
      </c>
      <c r="C132" s="277">
        <v>1364.6</v>
      </c>
      <c r="D132" s="279">
        <v>1368.9166666666667</v>
      </c>
      <c r="E132" s="279">
        <v>1352.8333333333335</v>
      </c>
      <c r="F132" s="279">
        <v>1341.0666666666668</v>
      </c>
      <c r="G132" s="279">
        <v>1324.9833333333336</v>
      </c>
      <c r="H132" s="279">
        <v>1380.6833333333334</v>
      </c>
      <c r="I132" s="279">
        <v>1396.7666666666669</v>
      </c>
      <c r="J132" s="279">
        <v>1408.5333333333333</v>
      </c>
      <c r="K132" s="277">
        <v>1385</v>
      </c>
      <c r="L132" s="277">
        <v>1357.15</v>
      </c>
      <c r="M132" s="277">
        <v>25.02993</v>
      </c>
    </row>
    <row r="133" spans="1:13">
      <c r="A133" s="301">
        <v>124</v>
      </c>
      <c r="B133" s="277" t="s">
        <v>134</v>
      </c>
      <c r="C133" s="277">
        <v>64</v>
      </c>
      <c r="D133" s="279">
        <v>64.083333333333329</v>
      </c>
      <c r="E133" s="279">
        <v>63.416666666666657</v>
      </c>
      <c r="F133" s="279">
        <v>62.833333333333329</v>
      </c>
      <c r="G133" s="279">
        <v>62.166666666666657</v>
      </c>
      <c r="H133" s="279">
        <v>64.666666666666657</v>
      </c>
      <c r="I133" s="279">
        <v>65.333333333333314</v>
      </c>
      <c r="J133" s="279">
        <v>65.916666666666657</v>
      </c>
      <c r="K133" s="277">
        <v>64.75</v>
      </c>
      <c r="L133" s="277">
        <v>63.5</v>
      </c>
      <c r="M133" s="277">
        <v>81.96902</v>
      </c>
    </row>
    <row r="134" spans="1:13">
      <c r="A134" s="301">
        <v>125</v>
      </c>
      <c r="B134" s="277" t="s">
        <v>265</v>
      </c>
      <c r="C134" s="277">
        <v>1589.75</v>
      </c>
      <c r="D134" s="279">
        <v>1608.1333333333332</v>
      </c>
      <c r="E134" s="279">
        <v>1563.2666666666664</v>
      </c>
      <c r="F134" s="279">
        <v>1536.7833333333333</v>
      </c>
      <c r="G134" s="279">
        <v>1491.9166666666665</v>
      </c>
      <c r="H134" s="279">
        <v>1634.6166666666663</v>
      </c>
      <c r="I134" s="279">
        <v>1679.4833333333331</v>
      </c>
      <c r="J134" s="279">
        <v>1705.9666666666662</v>
      </c>
      <c r="K134" s="277">
        <v>1653</v>
      </c>
      <c r="L134" s="277">
        <v>1581.65</v>
      </c>
      <c r="M134" s="277">
        <v>1.76501</v>
      </c>
    </row>
    <row r="135" spans="1:13">
      <c r="A135" s="301">
        <v>126</v>
      </c>
      <c r="B135" s="277" t="s">
        <v>135</v>
      </c>
      <c r="C135" s="277">
        <v>267.14999999999998</v>
      </c>
      <c r="D135" s="279">
        <v>268.0333333333333</v>
      </c>
      <c r="E135" s="279">
        <v>263.16666666666663</v>
      </c>
      <c r="F135" s="279">
        <v>259.18333333333334</v>
      </c>
      <c r="G135" s="279">
        <v>254.31666666666666</v>
      </c>
      <c r="H135" s="279">
        <v>272.01666666666659</v>
      </c>
      <c r="I135" s="279">
        <v>276.88333333333327</v>
      </c>
      <c r="J135" s="279">
        <v>280.86666666666656</v>
      </c>
      <c r="K135" s="277">
        <v>272.89999999999998</v>
      </c>
      <c r="L135" s="277">
        <v>264.05</v>
      </c>
      <c r="M135" s="277">
        <v>66.047309999999996</v>
      </c>
    </row>
    <row r="136" spans="1:13">
      <c r="A136" s="301">
        <v>127</v>
      </c>
      <c r="B136" s="277" t="s">
        <v>266</v>
      </c>
      <c r="C136" s="277">
        <v>2516.4499999999998</v>
      </c>
      <c r="D136" s="279">
        <v>2503.2666666666664</v>
      </c>
      <c r="E136" s="279">
        <v>2476.5333333333328</v>
      </c>
      <c r="F136" s="279">
        <v>2436.6166666666663</v>
      </c>
      <c r="G136" s="279">
        <v>2409.8833333333328</v>
      </c>
      <c r="H136" s="279">
        <v>2543.1833333333329</v>
      </c>
      <c r="I136" s="279">
        <v>2569.9166666666665</v>
      </c>
      <c r="J136" s="279">
        <v>2609.833333333333</v>
      </c>
      <c r="K136" s="277">
        <v>2530</v>
      </c>
      <c r="L136" s="277">
        <v>2463.35</v>
      </c>
      <c r="M136" s="277">
        <v>2.80185</v>
      </c>
    </row>
    <row r="137" spans="1:13">
      <c r="A137" s="301">
        <v>128</v>
      </c>
      <c r="B137" s="277" t="s">
        <v>136</v>
      </c>
      <c r="C137" s="277">
        <v>961.9</v>
      </c>
      <c r="D137" s="279">
        <v>966.23333333333323</v>
      </c>
      <c r="E137" s="279">
        <v>952.76666666666642</v>
      </c>
      <c r="F137" s="279">
        <v>943.63333333333321</v>
      </c>
      <c r="G137" s="279">
        <v>930.1666666666664</v>
      </c>
      <c r="H137" s="279">
        <v>975.36666666666645</v>
      </c>
      <c r="I137" s="279">
        <v>988.83333333333337</v>
      </c>
      <c r="J137" s="279">
        <v>997.96666666666647</v>
      </c>
      <c r="K137" s="277">
        <v>979.7</v>
      </c>
      <c r="L137" s="277">
        <v>957.1</v>
      </c>
      <c r="M137" s="277">
        <v>54.275370000000002</v>
      </c>
    </row>
    <row r="138" spans="1:13">
      <c r="A138" s="301">
        <v>129</v>
      </c>
      <c r="B138" s="277" t="s">
        <v>137</v>
      </c>
      <c r="C138" s="277">
        <v>957.5</v>
      </c>
      <c r="D138" s="279">
        <v>957.35</v>
      </c>
      <c r="E138" s="279">
        <v>945.15000000000009</v>
      </c>
      <c r="F138" s="279">
        <v>932.80000000000007</v>
      </c>
      <c r="G138" s="279">
        <v>920.60000000000014</v>
      </c>
      <c r="H138" s="279">
        <v>969.7</v>
      </c>
      <c r="I138" s="279">
        <v>981.90000000000009</v>
      </c>
      <c r="J138" s="279">
        <v>994.25</v>
      </c>
      <c r="K138" s="277">
        <v>969.55</v>
      </c>
      <c r="L138" s="277">
        <v>945</v>
      </c>
      <c r="M138" s="277">
        <v>60.230449999999998</v>
      </c>
    </row>
    <row r="139" spans="1:13">
      <c r="A139" s="301">
        <v>130</v>
      </c>
      <c r="B139" s="277" t="s">
        <v>148</v>
      </c>
      <c r="C139" s="277">
        <v>61460.45</v>
      </c>
      <c r="D139" s="279">
        <v>61780.15</v>
      </c>
      <c r="E139" s="279">
        <v>61070.3</v>
      </c>
      <c r="F139" s="279">
        <v>60680.15</v>
      </c>
      <c r="G139" s="279">
        <v>59970.3</v>
      </c>
      <c r="H139" s="279">
        <v>62170.3</v>
      </c>
      <c r="I139" s="279">
        <v>62880.149999999994</v>
      </c>
      <c r="J139" s="279">
        <v>63270.3</v>
      </c>
      <c r="K139" s="277">
        <v>62490</v>
      </c>
      <c r="L139" s="277">
        <v>61390</v>
      </c>
      <c r="M139" s="277">
        <v>9.7489999999999993E-2</v>
      </c>
    </row>
    <row r="140" spans="1:13">
      <c r="A140" s="301">
        <v>131</v>
      </c>
      <c r="B140" s="277" t="s">
        <v>145</v>
      </c>
      <c r="C140" s="277">
        <v>971.25</v>
      </c>
      <c r="D140" s="279">
        <v>976.96666666666658</v>
      </c>
      <c r="E140" s="279">
        <v>961.83333333333314</v>
      </c>
      <c r="F140" s="279">
        <v>952.41666666666652</v>
      </c>
      <c r="G140" s="279">
        <v>937.28333333333308</v>
      </c>
      <c r="H140" s="279">
        <v>986.38333333333321</v>
      </c>
      <c r="I140" s="279">
        <v>1001.5166666666667</v>
      </c>
      <c r="J140" s="279">
        <v>1010.9333333333333</v>
      </c>
      <c r="K140" s="277">
        <v>992.1</v>
      </c>
      <c r="L140" s="277">
        <v>967.55</v>
      </c>
      <c r="M140" s="277">
        <v>10.794219999999999</v>
      </c>
    </row>
    <row r="141" spans="1:13">
      <c r="A141" s="301">
        <v>132</v>
      </c>
      <c r="B141" s="277" t="s">
        <v>139</v>
      </c>
      <c r="C141" s="277">
        <v>132.15</v>
      </c>
      <c r="D141" s="279">
        <v>133.13333333333333</v>
      </c>
      <c r="E141" s="279">
        <v>130.86666666666665</v>
      </c>
      <c r="F141" s="279">
        <v>129.58333333333331</v>
      </c>
      <c r="G141" s="279">
        <v>127.31666666666663</v>
      </c>
      <c r="H141" s="279">
        <v>134.41666666666666</v>
      </c>
      <c r="I141" s="279">
        <v>136.68333333333331</v>
      </c>
      <c r="J141" s="279">
        <v>137.96666666666667</v>
      </c>
      <c r="K141" s="277">
        <v>135.4</v>
      </c>
      <c r="L141" s="277">
        <v>131.85</v>
      </c>
      <c r="M141" s="277">
        <v>51.788240000000002</v>
      </c>
    </row>
    <row r="142" spans="1:13">
      <c r="A142" s="301">
        <v>133</v>
      </c>
      <c r="B142" s="277" t="s">
        <v>138</v>
      </c>
      <c r="C142" s="277">
        <v>629.54999999999995</v>
      </c>
      <c r="D142" s="279">
        <v>630.85</v>
      </c>
      <c r="E142" s="279">
        <v>621.1</v>
      </c>
      <c r="F142" s="279">
        <v>612.65</v>
      </c>
      <c r="G142" s="279">
        <v>602.9</v>
      </c>
      <c r="H142" s="279">
        <v>639.30000000000007</v>
      </c>
      <c r="I142" s="279">
        <v>649.05000000000007</v>
      </c>
      <c r="J142" s="279">
        <v>657.50000000000011</v>
      </c>
      <c r="K142" s="277">
        <v>640.6</v>
      </c>
      <c r="L142" s="277">
        <v>622.4</v>
      </c>
      <c r="M142" s="277">
        <v>51.28839</v>
      </c>
    </row>
    <row r="143" spans="1:13">
      <c r="A143" s="301">
        <v>134</v>
      </c>
      <c r="B143" s="277" t="s">
        <v>140</v>
      </c>
      <c r="C143" s="277">
        <v>157.5</v>
      </c>
      <c r="D143" s="279">
        <v>157.95000000000002</v>
      </c>
      <c r="E143" s="279">
        <v>155.85000000000002</v>
      </c>
      <c r="F143" s="279">
        <v>154.20000000000002</v>
      </c>
      <c r="G143" s="279">
        <v>152.10000000000002</v>
      </c>
      <c r="H143" s="279">
        <v>159.60000000000002</v>
      </c>
      <c r="I143" s="279">
        <v>161.69999999999999</v>
      </c>
      <c r="J143" s="279">
        <v>163.35000000000002</v>
      </c>
      <c r="K143" s="277">
        <v>160.05000000000001</v>
      </c>
      <c r="L143" s="277">
        <v>156.30000000000001</v>
      </c>
      <c r="M143" s="277">
        <v>61.828780000000002</v>
      </c>
    </row>
    <row r="144" spans="1:13">
      <c r="A144" s="301">
        <v>135</v>
      </c>
      <c r="B144" s="277" t="s">
        <v>267</v>
      </c>
      <c r="C144" s="277">
        <v>33.9</v>
      </c>
      <c r="D144" s="279">
        <v>34.166666666666664</v>
      </c>
      <c r="E144" s="279">
        <v>33.43333333333333</v>
      </c>
      <c r="F144" s="279">
        <v>32.966666666666669</v>
      </c>
      <c r="G144" s="279">
        <v>32.233333333333334</v>
      </c>
      <c r="H144" s="279">
        <v>34.633333333333326</v>
      </c>
      <c r="I144" s="279">
        <v>35.36666666666666</v>
      </c>
      <c r="J144" s="279">
        <v>35.833333333333321</v>
      </c>
      <c r="K144" s="277">
        <v>34.9</v>
      </c>
      <c r="L144" s="277">
        <v>33.700000000000003</v>
      </c>
      <c r="M144" s="277">
        <v>19.241409999999998</v>
      </c>
    </row>
    <row r="145" spans="1:13">
      <c r="A145" s="301">
        <v>136</v>
      </c>
      <c r="B145" s="277" t="s">
        <v>141</v>
      </c>
      <c r="C145" s="277">
        <v>370.6</v>
      </c>
      <c r="D145" s="279">
        <v>372.7</v>
      </c>
      <c r="E145" s="279">
        <v>367</v>
      </c>
      <c r="F145" s="279">
        <v>363.40000000000003</v>
      </c>
      <c r="G145" s="279">
        <v>357.70000000000005</v>
      </c>
      <c r="H145" s="279">
        <v>376.29999999999995</v>
      </c>
      <c r="I145" s="279">
        <v>381.99999999999989</v>
      </c>
      <c r="J145" s="279">
        <v>385.59999999999991</v>
      </c>
      <c r="K145" s="277">
        <v>378.4</v>
      </c>
      <c r="L145" s="277">
        <v>369.1</v>
      </c>
      <c r="M145" s="277">
        <v>36.760489999999997</v>
      </c>
    </row>
    <row r="146" spans="1:13">
      <c r="A146" s="301">
        <v>137</v>
      </c>
      <c r="B146" s="277" t="s">
        <v>142</v>
      </c>
      <c r="C146" s="277">
        <v>6649.2</v>
      </c>
      <c r="D146" s="279">
        <v>6657.9000000000005</v>
      </c>
      <c r="E146" s="279">
        <v>6602.3000000000011</v>
      </c>
      <c r="F146" s="279">
        <v>6555.4000000000005</v>
      </c>
      <c r="G146" s="279">
        <v>6499.8000000000011</v>
      </c>
      <c r="H146" s="279">
        <v>6704.8000000000011</v>
      </c>
      <c r="I146" s="279">
        <v>6760.4000000000015</v>
      </c>
      <c r="J146" s="279">
        <v>6807.3000000000011</v>
      </c>
      <c r="K146" s="277">
        <v>6713.5</v>
      </c>
      <c r="L146" s="277">
        <v>6611</v>
      </c>
      <c r="M146" s="277">
        <v>8.8081099999999992</v>
      </c>
    </row>
    <row r="147" spans="1:13">
      <c r="A147" s="301">
        <v>138</v>
      </c>
      <c r="B147" s="277" t="s">
        <v>144</v>
      </c>
      <c r="C147" s="277">
        <v>530.20000000000005</v>
      </c>
      <c r="D147" s="279">
        <v>532.4</v>
      </c>
      <c r="E147" s="279">
        <v>526.9</v>
      </c>
      <c r="F147" s="279">
        <v>523.6</v>
      </c>
      <c r="G147" s="279">
        <v>518.1</v>
      </c>
      <c r="H147" s="279">
        <v>535.69999999999993</v>
      </c>
      <c r="I147" s="279">
        <v>541.19999999999993</v>
      </c>
      <c r="J147" s="279">
        <v>544.49999999999989</v>
      </c>
      <c r="K147" s="277">
        <v>537.9</v>
      </c>
      <c r="L147" s="277">
        <v>529.1</v>
      </c>
      <c r="M147" s="277">
        <v>5.6458300000000001</v>
      </c>
    </row>
    <row r="148" spans="1:13">
      <c r="A148" s="301">
        <v>139</v>
      </c>
      <c r="B148" s="277" t="s">
        <v>146</v>
      </c>
      <c r="C148" s="277">
        <v>1116.75</v>
      </c>
      <c r="D148" s="279">
        <v>1128.25</v>
      </c>
      <c r="E148" s="279">
        <v>1100.3499999999999</v>
      </c>
      <c r="F148" s="279">
        <v>1083.9499999999998</v>
      </c>
      <c r="G148" s="279">
        <v>1056.0499999999997</v>
      </c>
      <c r="H148" s="279">
        <v>1144.6500000000001</v>
      </c>
      <c r="I148" s="279">
        <v>1172.5500000000002</v>
      </c>
      <c r="J148" s="279">
        <v>1188.9500000000003</v>
      </c>
      <c r="K148" s="277">
        <v>1156.1500000000001</v>
      </c>
      <c r="L148" s="277">
        <v>1111.8499999999999</v>
      </c>
      <c r="M148" s="277">
        <v>4.0979099999999997</v>
      </c>
    </row>
    <row r="149" spans="1:13">
      <c r="A149" s="301">
        <v>140</v>
      </c>
      <c r="B149" s="277" t="s">
        <v>147</v>
      </c>
      <c r="C149" s="277">
        <v>107.65</v>
      </c>
      <c r="D149" s="279">
        <v>106.06666666666666</v>
      </c>
      <c r="E149" s="279">
        <v>102.83333333333333</v>
      </c>
      <c r="F149" s="279">
        <v>98.016666666666666</v>
      </c>
      <c r="G149" s="279">
        <v>94.783333333333331</v>
      </c>
      <c r="H149" s="279">
        <v>110.88333333333333</v>
      </c>
      <c r="I149" s="279">
        <v>114.11666666666667</v>
      </c>
      <c r="J149" s="279">
        <v>118.93333333333332</v>
      </c>
      <c r="K149" s="277">
        <v>109.3</v>
      </c>
      <c r="L149" s="277">
        <v>101.25</v>
      </c>
      <c r="M149" s="277">
        <v>535.54160999999999</v>
      </c>
    </row>
    <row r="150" spans="1:13">
      <c r="A150" s="301">
        <v>141</v>
      </c>
      <c r="B150" s="277" t="s">
        <v>268</v>
      </c>
      <c r="C150" s="277">
        <v>1208.5999999999999</v>
      </c>
      <c r="D150" s="279">
        <v>1206.9166666666667</v>
      </c>
      <c r="E150" s="279">
        <v>1183.8333333333335</v>
      </c>
      <c r="F150" s="279">
        <v>1159.0666666666668</v>
      </c>
      <c r="G150" s="279">
        <v>1135.9833333333336</v>
      </c>
      <c r="H150" s="279">
        <v>1231.6833333333334</v>
      </c>
      <c r="I150" s="279">
        <v>1254.7666666666669</v>
      </c>
      <c r="J150" s="279">
        <v>1279.5333333333333</v>
      </c>
      <c r="K150" s="277">
        <v>1230</v>
      </c>
      <c r="L150" s="277">
        <v>1182.1500000000001</v>
      </c>
      <c r="M150" s="277">
        <v>4.3085699999999996</v>
      </c>
    </row>
    <row r="151" spans="1:13">
      <c r="A151" s="301">
        <v>142</v>
      </c>
      <c r="B151" s="277" t="s">
        <v>149</v>
      </c>
      <c r="C151" s="277">
        <v>1174.2</v>
      </c>
      <c r="D151" s="279">
        <v>1175.4333333333334</v>
      </c>
      <c r="E151" s="279">
        <v>1160.9666666666667</v>
      </c>
      <c r="F151" s="279">
        <v>1147.7333333333333</v>
      </c>
      <c r="G151" s="279">
        <v>1133.2666666666667</v>
      </c>
      <c r="H151" s="279">
        <v>1188.6666666666667</v>
      </c>
      <c r="I151" s="279">
        <v>1203.1333333333334</v>
      </c>
      <c r="J151" s="279">
        <v>1216.3666666666668</v>
      </c>
      <c r="K151" s="277">
        <v>1189.9000000000001</v>
      </c>
      <c r="L151" s="277">
        <v>1162.2</v>
      </c>
      <c r="M151" s="277">
        <v>17.092189999999999</v>
      </c>
    </row>
    <row r="152" spans="1:13">
      <c r="A152" s="301">
        <v>143</v>
      </c>
      <c r="B152" s="277" t="s">
        <v>269</v>
      </c>
      <c r="C152" s="277">
        <v>865.45</v>
      </c>
      <c r="D152" s="279">
        <v>865.85</v>
      </c>
      <c r="E152" s="279">
        <v>836.7</v>
      </c>
      <c r="F152" s="279">
        <v>807.95</v>
      </c>
      <c r="G152" s="279">
        <v>778.80000000000007</v>
      </c>
      <c r="H152" s="279">
        <v>894.6</v>
      </c>
      <c r="I152" s="279">
        <v>923.74999999999989</v>
      </c>
      <c r="J152" s="279">
        <v>952.5</v>
      </c>
      <c r="K152" s="277">
        <v>895</v>
      </c>
      <c r="L152" s="277">
        <v>837.1</v>
      </c>
      <c r="M152" s="277">
        <v>15.6576</v>
      </c>
    </row>
    <row r="153" spans="1:13">
      <c r="A153" s="301">
        <v>144</v>
      </c>
      <c r="B153" s="277" t="s">
        <v>270</v>
      </c>
      <c r="C153" s="277">
        <v>20.3</v>
      </c>
      <c r="D153" s="279">
        <v>20.366666666666667</v>
      </c>
      <c r="E153" s="279">
        <v>20.183333333333334</v>
      </c>
      <c r="F153" s="279">
        <v>20.066666666666666</v>
      </c>
      <c r="G153" s="279">
        <v>19.883333333333333</v>
      </c>
      <c r="H153" s="279">
        <v>20.483333333333334</v>
      </c>
      <c r="I153" s="279">
        <v>20.666666666666671</v>
      </c>
      <c r="J153" s="279">
        <v>20.783333333333335</v>
      </c>
      <c r="K153" s="277">
        <v>20.55</v>
      </c>
      <c r="L153" s="277">
        <v>20.25</v>
      </c>
      <c r="M153" s="277">
        <v>17.937799999999999</v>
      </c>
    </row>
    <row r="154" spans="1:13">
      <c r="A154" s="301">
        <v>145</v>
      </c>
      <c r="B154" s="277" t="s">
        <v>154</v>
      </c>
      <c r="C154" s="277">
        <v>1977.8</v>
      </c>
      <c r="D154" s="279">
        <v>2006.95</v>
      </c>
      <c r="E154" s="279">
        <v>1934.9</v>
      </c>
      <c r="F154" s="279">
        <v>1892</v>
      </c>
      <c r="G154" s="279">
        <v>1819.95</v>
      </c>
      <c r="H154" s="279">
        <v>2049.8500000000004</v>
      </c>
      <c r="I154" s="279">
        <v>2121.8999999999996</v>
      </c>
      <c r="J154" s="279">
        <v>2164.8000000000002</v>
      </c>
      <c r="K154" s="277">
        <v>2079</v>
      </c>
      <c r="L154" s="277">
        <v>1964.05</v>
      </c>
      <c r="M154" s="277">
        <v>12.78515</v>
      </c>
    </row>
    <row r="155" spans="1:13">
      <c r="A155" s="301">
        <v>146</v>
      </c>
      <c r="B155" s="277" t="s">
        <v>155</v>
      </c>
      <c r="C155" s="277">
        <v>93.25</v>
      </c>
      <c r="D155" s="279">
        <v>93.133333333333326</v>
      </c>
      <c r="E155" s="279">
        <v>92.016666666666652</v>
      </c>
      <c r="F155" s="279">
        <v>90.783333333333331</v>
      </c>
      <c r="G155" s="279">
        <v>89.666666666666657</v>
      </c>
      <c r="H155" s="279">
        <v>94.366666666666646</v>
      </c>
      <c r="I155" s="279">
        <v>95.48333333333332</v>
      </c>
      <c r="J155" s="279">
        <v>96.71666666666664</v>
      </c>
      <c r="K155" s="277">
        <v>94.25</v>
      </c>
      <c r="L155" s="277">
        <v>91.9</v>
      </c>
      <c r="M155" s="277">
        <v>117.64142</v>
      </c>
    </row>
    <row r="156" spans="1:13">
      <c r="A156" s="301">
        <v>147</v>
      </c>
      <c r="B156" s="277" t="s">
        <v>156</v>
      </c>
      <c r="C156" s="277">
        <v>88.25</v>
      </c>
      <c r="D156" s="279">
        <v>88.55</v>
      </c>
      <c r="E156" s="279">
        <v>87.5</v>
      </c>
      <c r="F156" s="279">
        <v>86.75</v>
      </c>
      <c r="G156" s="279">
        <v>85.7</v>
      </c>
      <c r="H156" s="279">
        <v>89.3</v>
      </c>
      <c r="I156" s="279">
        <v>90.34999999999998</v>
      </c>
      <c r="J156" s="279">
        <v>91.1</v>
      </c>
      <c r="K156" s="277">
        <v>89.6</v>
      </c>
      <c r="L156" s="277">
        <v>87.8</v>
      </c>
      <c r="M156" s="277">
        <v>111.80571</v>
      </c>
    </row>
    <row r="157" spans="1:13">
      <c r="A157" s="301">
        <v>148</v>
      </c>
      <c r="B157" s="277" t="s">
        <v>150</v>
      </c>
      <c r="C157" s="277">
        <v>35.5</v>
      </c>
      <c r="D157" s="279">
        <v>35.616666666666667</v>
      </c>
      <c r="E157" s="279">
        <v>34.883333333333333</v>
      </c>
      <c r="F157" s="279">
        <v>34.266666666666666</v>
      </c>
      <c r="G157" s="279">
        <v>33.533333333333331</v>
      </c>
      <c r="H157" s="279">
        <v>36.233333333333334</v>
      </c>
      <c r="I157" s="279">
        <v>36.966666666666669</v>
      </c>
      <c r="J157" s="279">
        <v>37.583333333333336</v>
      </c>
      <c r="K157" s="277">
        <v>36.35</v>
      </c>
      <c r="L157" s="277">
        <v>35</v>
      </c>
      <c r="M157" s="277">
        <v>185.75322</v>
      </c>
    </row>
    <row r="158" spans="1:13">
      <c r="A158" s="301">
        <v>149</v>
      </c>
      <c r="B158" s="277" t="s">
        <v>153</v>
      </c>
      <c r="C158" s="277">
        <v>16622.8</v>
      </c>
      <c r="D158" s="279">
        <v>16663.149999999998</v>
      </c>
      <c r="E158" s="279">
        <v>16540.649999999994</v>
      </c>
      <c r="F158" s="279">
        <v>16458.499999999996</v>
      </c>
      <c r="G158" s="279">
        <v>16335.999999999993</v>
      </c>
      <c r="H158" s="279">
        <v>16745.299999999996</v>
      </c>
      <c r="I158" s="279">
        <v>16867.800000000003</v>
      </c>
      <c r="J158" s="279">
        <v>16949.949999999997</v>
      </c>
      <c r="K158" s="277">
        <v>16785.650000000001</v>
      </c>
      <c r="L158" s="277">
        <v>16581</v>
      </c>
      <c r="M158" s="277">
        <v>0.37873000000000001</v>
      </c>
    </row>
    <row r="159" spans="1:13">
      <c r="A159" s="301">
        <v>150</v>
      </c>
      <c r="B159" s="277" t="s">
        <v>3162</v>
      </c>
      <c r="C159" s="277">
        <v>270.64999999999998</v>
      </c>
      <c r="D159" s="279">
        <v>273.63333333333327</v>
      </c>
      <c r="E159" s="279">
        <v>267.06666666666655</v>
      </c>
      <c r="F159" s="279">
        <v>263.48333333333329</v>
      </c>
      <c r="G159" s="279">
        <v>256.91666666666657</v>
      </c>
      <c r="H159" s="279">
        <v>277.21666666666653</v>
      </c>
      <c r="I159" s="279">
        <v>283.78333333333325</v>
      </c>
      <c r="J159" s="279">
        <v>287.3666666666665</v>
      </c>
      <c r="K159" s="277">
        <v>280.2</v>
      </c>
      <c r="L159" s="277">
        <v>270.05</v>
      </c>
      <c r="M159" s="277">
        <v>6.7405200000000001</v>
      </c>
    </row>
    <row r="160" spans="1:13">
      <c r="A160" s="301">
        <v>151</v>
      </c>
      <c r="B160" s="277" t="s">
        <v>271</v>
      </c>
      <c r="C160" s="277">
        <v>362.25</v>
      </c>
      <c r="D160" s="279">
        <v>367.43333333333334</v>
      </c>
      <c r="E160" s="279">
        <v>355.81666666666666</v>
      </c>
      <c r="F160" s="279">
        <v>349.38333333333333</v>
      </c>
      <c r="G160" s="279">
        <v>337.76666666666665</v>
      </c>
      <c r="H160" s="279">
        <v>373.86666666666667</v>
      </c>
      <c r="I160" s="279">
        <v>385.48333333333335</v>
      </c>
      <c r="J160" s="279">
        <v>391.91666666666669</v>
      </c>
      <c r="K160" s="277">
        <v>379.05</v>
      </c>
      <c r="L160" s="277">
        <v>361</v>
      </c>
      <c r="M160" s="277">
        <v>1.49169</v>
      </c>
    </row>
    <row r="161" spans="1:13">
      <c r="A161" s="301">
        <v>152</v>
      </c>
      <c r="B161" s="277" t="s">
        <v>158</v>
      </c>
      <c r="C161" s="277">
        <v>78.45</v>
      </c>
      <c r="D161" s="279">
        <v>78.883333333333326</v>
      </c>
      <c r="E161" s="279">
        <v>77.766666666666652</v>
      </c>
      <c r="F161" s="279">
        <v>77.083333333333329</v>
      </c>
      <c r="G161" s="279">
        <v>75.966666666666654</v>
      </c>
      <c r="H161" s="279">
        <v>79.566666666666649</v>
      </c>
      <c r="I161" s="279">
        <v>80.683333333333323</v>
      </c>
      <c r="J161" s="279">
        <v>81.366666666666646</v>
      </c>
      <c r="K161" s="277">
        <v>80</v>
      </c>
      <c r="L161" s="277">
        <v>78.2</v>
      </c>
      <c r="M161" s="277">
        <v>108.35769999999999</v>
      </c>
    </row>
    <row r="162" spans="1:13">
      <c r="A162" s="301">
        <v>153</v>
      </c>
      <c r="B162" s="277" t="s">
        <v>157</v>
      </c>
      <c r="C162" s="277">
        <v>95.5</v>
      </c>
      <c r="D162" s="279">
        <v>95.683333333333337</v>
      </c>
      <c r="E162" s="279">
        <v>95.01666666666668</v>
      </c>
      <c r="F162" s="279">
        <v>94.533333333333346</v>
      </c>
      <c r="G162" s="279">
        <v>93.866666666666688</v>
      </c>
      <c r="H162" s="279">
        <v>96.166666666666671</v>
      </c>
      <c r="I162" s="279">
        <v>96.833333333333329</v>
      </c>
      <c r="J162" s="279">
        <v>97.316666666666663</v>
      </c>
      <c r="K162" s="277">
        <v>96.35</v>
      </c>
      <c r="L162" s="277">
        <v>95.2</v>
      </c>
      <c r="M162" s="277">
        <v>4.3647600000000004</v>
      </c>
    </row>
    <row r="163" spans="1:13">
      <c r="A163" s="301">
        <v>154</v>
      </c>
      <c r="B163" s="277" t="s">
        <v>272</v>
      </c>
      <c r="C163" s="277">
        <v>2959.95</v>
      </c>
      <c r="D163" s="279">
        <v>2958.35</v>
      </c>
      <c r="E163" s="279">
        <v>2923.6</v>
      </c>
      <c r="F163" s="279">
        <v>2887.25</v>
      </c>
      <c r="G163" s="279">
        <v>2852.5</v>
      </c>
      <c r="H163" s="279">
        <v>2994.7</v>
      </c>
      <c r="I163" s="279">
        <v>3029.45</v>
      </c>
      <c r="J163" s="279">
        <v>3065.7999999999997</v>
      </c>
      <c r="K163" s="277">
        <v>2993.1</v>
      </c>
      <c r="L163" s="277">
        <v>2922</v>
      </c>
      <c r="M163" s="277">
        <v>0.50895999999999997</v>
      </c>
    </row>
    <row r="164" spans="1:13">
      <c r="A164" s="301">
        <v>155</v>
      </c>
      <c r="B164" s="277" t="s">
        <v>273</v>
      </c>
      <c r="C164" s="277">
        <v>1904.55</v>
      </c>
      <c r="D164" s="279">
        <v>1917.5</v>
      </c>
      <c r="E164" s="279">
        <v>1882.05</v>
      </c>
      <c r="F164" s="279">
        <v>1859.55</v>
      </c>
      <c r="G164" s="279">
        <v>1824.1</v>
      </c>
      <c r="H164" s="279">
        <v>1940</v>
      </c>
      <c r="I164" s="279">
        <v>1975.4499999999998</v>
      </c>
      <c r="J164" s="279">
        <v>1997.95</v>
      </c>
      <c r="K164" s="277">
        <v>1952.95</v>
      </c>
      <c r="L164" s="277">
        <v>1895</v>
      </c>
      <c r="M164" s="277">
        <v>2.67733</v>
      </c>
    </row>
    <row r="165" spans="1:13">
      <c r="A165" s="301">
        <v>156</v>
      </c>
      <c r="B165" s="277" t="s">
        <v>274</v>
      </c>
      <c r="C165" s="277">
        <v>239.55</v>
      </c>
      <c r="D165" s="279">
        <v>242.93333333333331</v>
      </c>
      <c r="E165" s="279">
        <v>234.86666666666662</v>
      </c>
      <c r="F165" s="279">
        <v>230.18333333333331</v>
      </c>
      <c r="G165" s="279">
        <v>222.11666666666662</v>
      </c>
      <c r="H165" s="279">
        <v>247.61666666666662</v>
      </c>
      <c r="I165" s="279">
        <v>255.68333333333328</v>
      </c>
      <c r="J165" s="279">
        <v>260.36666666666662</v>
      </c>
      <c r="K165" s="277">
        <v>251</v>
      </c>
      <c r="L165" s="277">
        <v>238.25</v>
      </c>
      <c r="M165" s="277">
        <v>14.10087</v>
      </c>
    </row>
    <row r="166" spans="1:13">
      <c r="A166" s="301">
        <v>157</v>
      </c>
      <c r="B166" s="277" t="s">
        <v>159</v>
      </c>
      <c r="C166" s="277">
        <v>18901.900000000001</v>
      </c>
      <c r="D166" s="279">
        <v>18853.750000000004</v>
      </c>
      <c r="E166" s="279">
        <v>18690.550000000007</v>
      </c>
      <c r="F166" s="279">
        <v>18479.200000000004</v>
      </c>
      <c r="G166" s="279">
        <v>18316.000000000007</v>
      </c>
      <c r="H166" s="279">
        <v>19065.100000000006</v>
      </c>
      <c r="I166" s="279">
        <v>19228.300000000003</v>
      </c>
      <c r="J166" s="279">
        <v>19439.650000000005</v>
      </c>
      <c r="K166" s="277">
        <v>19016.95</v>
      </c>
      <c r="L166" s="277">
        <v>18642.400000000001</v>
      </c>
      <c r="M166" s="277">
        <v>0.20884</v>
      </c>
    </row>
    <row r="167" spans="1:13">
      <c r="A167" s="301">
        <v>158</v>
      </c>
      <c r="B167" s="277" t="s">
        <v>161</v>
      </c>
      <c r="C167" s="277">
        <v>246.8</v>
      </c>
      <c r="D167" s="279">
        <v>250.13333333333333</v>
      </c>
      <c r="E167" s="279">
        <v>242.36666666666667</v>
      </c>
      <c r="F167" s="279">
        <v>237.93333333333334</v>
      </c>
      <c r="G167" s="279">
        <v>230.16666666666669</v>
      </c>
      <c r="H167" s="279">
        <v>254.56666666666666</v>
      </c>
      <c r="I167" s="279">
        <v>262.33333333333331</v>
      </c>
      <c r="J167" s="279">
        <v>266.76666666666665</v>
      </c>
      <c r="K167" s="277">
        <v>257.89999999999998</v>
      </c>
      <c r="L167" s="277">
        <v>245.7</v>
      </c>
      <c r="M167" s="277">
        <v>34.41281</v>
      </c>
    </row>
    <row r="168" spans="1:13">
      <c r="A168" s="301">
        <v>159</v>
      </c>
      <c r="B168" s="277" t="s">
        <v>275</v>
      </c>
      <c r="C168" s="277">
        <v>4609.3999999999996</v>
      </c>
      <c r="D168" s="279">
        <v>4627.1166666666659</v>
      </c>
      <c r="E168" s="279">
        <v>4562.2833333333319</v>
      </c>
      <c r="F168" s="279">
        <v>4515.1666666666661</v>
      </c>
      <c r="G168" s="279">
        <v>4450.3333333333321</v>
      </c>
      <c r="H168" s="279">
        <v>4674.2333333333318</v>
      </c>
      <c r="I168" s="279">
        <v>4739.0666666666657</v>
      </c>
      <c r="J168" s="279">
        <v>4786.1833333333316</v>
      </c>
      <c r="K168" s="277">
        <v>4691.95</v>
      </c>
      <c r="L168" s="277">
        <v>4580</v>
      </c>
      <c r="M168" s="277">
        <v>0.72541999999999995</v>
      </c>
    </row>
    <row r="169" spans="1:13">
      <c r="A169" s="301">
        <v>160</v>
      </c>
      <c r="B169" s="277" t="s">
        <v>163</v>
      </c>
      <c r="C169" s="277">
        <v>1380</v>
      </c>
      <c r="D169" s="279">
        <v>1389.1000000000001</v>
      </c>
      <c r="E169" s="279">
        <v>1368.2000000000003</v>
      </c>
      <c r="F169" s="279">
        <v>1356.4</v>
      </c>
      <c r="G169" s="279">
        <v>1335.5000000000002</v>
      </c>
      <c r="H169" s="279">
        <v>1400.9000000000003</v>
      </c>
      <c r="I169" s="279">
        <v>1421.8000000000004</v>
      </c>
      <c r="J169" s="279">
        <v>1433.6000000000004</v>
      </c>
      <c r="K169" s="277">
        <v>1410</v>
      </c>
      <c r="L169" s="277">
        <v>1377.3</v>
      </c>
      <c r="M169" s="277">
        <v>7.4647899999999998</v>
      </c>
    </row>
    <row r="170" spans="1:13">
      <c r="A170" s="301">
        <v>161</v>
      </c>
      <c r="B170" s="277" t="s">
        <v>160</v>
      </c>
      <c r="C170" s="277">
        <v>1473.75</v>
      </c>
      <c r="D170" s="279">
        <v>1479.7166666666665</v>
      </c>
      <c r="E170" s="279">
        <v>1454.4333333333329</v>
      </c>
      <c r="F170" s="279">
        <v>1435.1166666666666</v>
      </c>
      <c r="G170" s="279">
        <v>1409.833333333333</v>
      </c>
      <c r="H170" s="279">
        <v>1499.0333333333328</v>
      </c>
      <c r="I170" s="279">
        <v>1524.3166666666662</v>
      </c>
      <c r="J170" s="279">
        <v>1543.6333333333328</v>
      </c>
      <c r="K170" s="277">
        <v>1505</v>
      </c>
      <c r="L170" s="277">
        <v>1460.4</v>
      </c>
      <c r="M170" s="277">
        <v>10.96522</v>
      </c>
    </row>
    <row r="171" spans="1:13">
      <c r="A171" s="301">
        <v>162</v>
      </c>
      <c r="B171" s="277" t="s">
        <v>491</v>
      </c>
      <c r="C171" s="277">
        <v>846.5</v>
      </c>
      <c r="D171" s="279">
        <v>852.80000000000007</v>
      </c>
      <c r="E171" s="279">
        <v>836.70000000000016</v>
      </c>
      <c r="F171" s="279">
        <v>826.90000000000009</v>
      </c>
      <c r="G171" s="279">
        <v>810.80000000000018</v>
      </c>
      <c r="H171" s="279">
        <v>862.60000000000014</v>
      </c>
      <c r="I171" s="279">
        <v>878.7</v>
      </c>
      <c r="J171" s="279">
        <v>888.50000000000011</v>
      </c>
      <c r="K171" s="277">
        <v>868.9</v>
      </c>
      <c r="L171" s="277">
        <v>843</v>
      </c>
      <c r="M171" s="277">
        <v>1.5345899999999999</v>
      </c>
    </row>
    <row r="172" spans="1:13">
      <c r="A172" s="301">
        <v>163</v>
      </c>
      <c r="B172" s="277" t="s">
        <v>162</v>
      </c>
      <c r="C172" s="277">
        <v>90.05</v>
      </c>
      <c r="D172" s="279">
        <v>90.11666666666666</v>
      </c>
      <c r="E172" s="279">
        <v>88.883333333333326</v>
      </c>
      <c r="F172" s="279">
        <v>87.716666666666669</v>
      </c>
      <c r="G172" s="279">
        <v>86.483333333333334</v>
      </c>
      <c r="H172" s="279">
        <v>91.283333333333317</v>
      </c>
      <c r="I172" s="279">
        <v>92.516666666666637</v>
      </c>
      <c r="J172" s="279">
        <v>93.683333333333309</v>
      </c>
      <c r="K172" s="277">
        <v>91.35</v>
      </c>
      <c r="L172" s="277">
        <v>88.95</v>
      </c>
      <c r="M172" s="277">
        <v>139.96029999999999</v>
      </c>
    </row>
    <row r="173" spans="1:13">
      <c r="A173" s="301">
        <v>164</v>
      </c>
      <c r="B173" s="277" t="s">
        <v>165</v>
      </c>
      <c r="C173" s="277">
        <v>176.85</v>
      </c>
      <c r="D173" s="279">
        <v>178.25</v>
      </c>
      <c r="E173" s="279">
        <v>174.15</v>
      </c>
      <c r="F173" s="279">
        <v>171.45000000000002</v>
      </c>
      <c r="G173" s="279">
        <v>167.35000000000002</v>
      </c>
      <c r="H173" s="279">
        <v>180.95</v>
      </c>
      <c r="I173" s="279">
        <v>185.05</v>
      </c>
      <c r="J173" s="279">
        <v>187.74999999999997</v>
      </c>
      <c r="K173" s="277">
        <v>182.35</v>
      </c>
      <c r="L173" s="277">
        <v>175.55</v>
      </c>
      <c r="M173" s="277">
        <v>122.81375</v>
      </c>
    </row>
    <row r="174" spans="1:13">
      <c r="A174" s="301">
        <v>165</v>
      </c>
      <c r="B174" s="277" t="s">
        <v>276</v>
      </c>
      <c r="C174" s="277">
        <v>238.55</v>
      </c>
      <c r="D174" s="279">
        <v>238.83333333333334</v>
      </c>
      <c r="E174" s="279">
        <v>233.76666666666668</v>
      </c>
      <c r="F174" s="279">
        <v>228.98333333333335</v>
      </c>
      <c r="G174" s="279">
        <v>223.91666666666669</v>
      </c>
      <c r="H174" s="279">
        <v>243.61666666666667</v>
      </c>
      <c r="I174" s="279">
        <v>248.68333333333334</v>
      </c>
      <c r="J174" s="279">
        <v>253.46666666666667</v>
      </c>
      <c r="K174" s="277">
        <v>243.9</v>
      </c>
      <c r="L174" s="277">
        <v>234.05</v>
      </c>
      <c r="M174" s="277">
        <v>12.242430000000001</v>
      </c>
    </row>
    <row r="175" spans="1:13">
      <c r="A175" s="301">
        <v>166</v>
      </c>
      <c r="B175" s="277" t="s">
        <v>277</v>
      </c>
      <c r="C175" s="277">
        <v>10198.25</v>
      </c>
      <c r="D175" s="279">
        <v>10241.616666666667</v>
      </c>
      <c r="E175" s="279">
        <v>10141.633333333333</v>
      </c>
      <c r="F175" s="279">
        <v>10085.016666666666</v>
      </c>
      <c r="G175" s="279">
        <v>9985.0333333333328</v>
      </c>
      <c r="H175" s="279">
        <v>10298.233333333334</v>
      </c>
      <c r="I175" s="279">
        <v>10398.216666666667</v>
      </c>
      <c r="J175" s="279">
        <v>10454.833333333334</v>
      </c>
      <c r="K175" s="277">
        <v>10341.6</v>
      </c>
      <c r="L175" s="277">
        <v>10185</v>
      </c>
      <c r="M175" s="277">
        <v>0.13363</v>
      </c>
    </row>
    <row r="176" spans="1:13">
      <c r="A176" s="301">
        <v>167</v>
      </c>
      <c r="B176" s="277" t="s">
        <v>164</v>
      </c>
      <c r="C176" s="277">
        <v>32.85</v>
      </c>
      <c r="D176" s="279">
        <v>32.81666666666667</v>
      </c>
      <c r="E176" s="279">
        <v>32.533333333333339</v>
      </c>
      <c r="F176" s="279">
        <v>32.216666666666669</v>
      </c>
      <c r="G176" s="279">
        <v>31.933333333333337</v>
      </c>
      <c r="H176" s="279">
        <v>33.13333333333334</v>
      </c>
      <c r="I176" s="279">
        <v>33.416666666666671</v>
      </c>
      <c r="J176" s="279">
        <v>33.733333333333341</v>
      </c>
      <c r="K176" s="277">
        <v>33.1</v>
      </c>
      <c r="L176" s="277">
        <v>32.5</v>
      </c>
      <c r="M176" s="277">
        <v>160.76249999999999</v>
      </c>
    </row>
    <row r="177" spans="1:13">
      <c r="A177" s="301">
        <v>168</v>
      </c>
      <c r="B177" s="277" t="s">
        <v>278</v>
      </c>
      <c r="C177" s="277">
        <v>369.2</v>
      </c>
      <c r="D177" s="279">
        <v>369.81666666666666</v>
      </c>
      <c r="E177" s="279">
        <v>364.63333333333333</v>
      </c>
      <c r="F177" s="279">
        <v>360.06666666666666</v>
      </c>
      <c r="G177" s="279">
        <v>354.88333333333333</v>
      </c>
      <c r="H177" s="279">
        <v>374.38333333333333</v>
      </c>
      <c r="I177" s="279">
        <v>379.56666666666661</v>
      </c>
      <c r="J177" s="279">
        <v>384.13333333333333</v>
      </c>
      <c r="K177" s="277">
        <v>375</v>
      </c>
      <c r="L177" s="277">
        <v>365.25</v>
      </c>
      <c r="M177" s="277">
        <v>1.22933</v>
      </c>
    </row>
    <row r="178" spans="1:13">
      <c r="A178" s="301">
        <v>169</v>
      </c>
      <c r="B178" s="277" t="s">
        <v>168</v>
      </c>
      <c r="C178" s="277">
        <v>185.2</v>
      </c>
      <c r="D178" s="279">
        <v>184.6</v>
      </c>
      <c r="E178" s="279">
        <v>182.7</v>
      </c>
      <c r="F178" s="279">
        <v>180.2</v>
      </c>
      <c r="G178" s="279">
        <v>178.29999999999998</v>
      </c>
      <c r="H178" s="279">
        <v>187.1</v>
      </c>
      <c r="I178" s="279">
        <v>189.00000000000003</v>
      </c>
      <c r="J178" s="279">
        <v>191.5</v>
      </c>
      <c r="K178" s="277">
        <v>186.5</v>
      </c>
      <c r="L178" s="277">
        <v>182.1</v>
      </c>
      <c r="M178" s="277">
        <v>215.72149999999999</v>
      </c>
    </row>
    <row r="179" spans="1:13">
      <c r="A179" s="301">
        <v>170</v>
      </c>
      <c r="B179" s="277" t="s">
        <v>169</v>
      </c>
      <c r="C179" s="277">
        <v>105.75</v>
      </c>
      <c r="D179" s="279">
        <v>106.75</v>
      </c>
      <c r="E179" s="279">
        <v>104.5</v>
      </c>
      <c r="F179" s="279">
        <v>103.25</v>
      </c>
      <c r="G179" s="279">
        <v>101</v>
      </c>
      <c r="H179" s="279">
        <v>108</v>
      </c>
      <c r="I179" s="279">
        <v>110.25</v>
      </c>
      <c r="J179" s="279">
        <v>111.5</v>
      </c>
      <c r="K179" s="277">
        <v>109</v>
      </c>
      <c r="L179" s="277">
        <v>105.5</v>
      </c>
      <c r="M179" s="277">
        <v>74.283869999999993</v>
      </c>
    </row>
    <row r="180" spans="1:13">
      <c r="A180" s="301">
        <v>171</v>
      </c>
      <c r="B180" s="277" t="s">
        <v>279</v>
      </c>
      <c r="C180" s="277">
        <v>462.3</v>
      </c>
      <c r="D180" s="279">
        <v>463.75</v>
      </c>
      <c r="E180" s="279">
        <v>459.55</v>
      </c>
      <c r="F180" s="279">
        <v>456.8</v>
      </c>
      <c r="G180" s="279">
        <v>452.6</v>
      </c>
      <c r="H180" s="279">
        <v>466.5</v>
      </c>
      <c r="I180" s="279">
        <v>470.70000000000005</v>
      </c>
      <c r="J180" s="279">
        <v>473.45</v>
      </c>
      <c r="K180" s="277">
        <v>467.95</v>
      </c>
      <c r="L180" s="277">
        <v>461</v>
      </c>
      <c r="M180" s="277">
        <v>0.56888000000000005</v>
      </c>
    </row>
    <row r="181" spans="1:13">
      <c r="A181" s="301">
        <v>172</v>
      </c>
      <c r="B181" s="277" t="s">
        <v>170</v>
      </c>
      <c r="C181" s="277">
        <v>2133.8000000000002</v>
      </c>
      <c r="D181" s="279">
        <v>2131.3833333333332</v>
      </c>
      <c r="E181" s="279">
        <v>2102.7666666666664</v>
      </c>
      <c r="F181" s="279">
        <v>2071.7333333333331</v>
      </c>
      <c r="G181" s="279">
        <v>2043.1166666666663</v>
      </c>
      <c r="H181" s="279">
        <v>2162.4166666666665</v>
      </c>
      <c r="I181" s="279">
        <v>2191.0333333333333</v>
      </c>
      <c r="J181" s="279">
        <v>2222.0666666666666</v>
      </c>
      <c r="K181" s="277">
        <v>2160</v>
      </c>
      <c r="L181" s="277">
        <v>2100.35</v>
      </c>
      <c r="M181" s="277">
        <v>216.11358999999999</v>
      </c>
    </row>
    <row r="182" spans="1:13">
      <c r="A182" s="301">
        <v>173</v>
      </c>
      <c r="B182" s="277" t="s">
        <v>3524</v>
      </c>
      <c r="C182" s="277">
        <v>780.35</v>
      </c>
      <c r="D182" s="279">
        <v>777.41666666666663</v>
      </c>
      <c r="E182" s="279">
        <v>763.93333333333328</v>
      </c>
      <c r="F182" s="279">
        <v>747.51666666666665</v>
      </c>
      <c r="G182" s="279">
        <v>734.0333333333333</v>
      </c>
      <c r="H182" s="279">
        <v>793.83333333333326</v>
      </c>
      <c r="I182" s="279">
        <v>807.31666666666661</v>
      </c>
      <c r="J182" s="279">
        <v>823.73333333333323</v>
      </c>
      <c r="K182" s="277">
        <v>790.9</v>
      </c>
      <c r="L182" s="277">
        <v>761</v>
      </c>
      <c r="M182" s="277">
        <v>39.568629999999999</v>
      </c>
    </row>
    <row r="183" spans="1:13">
      <c r="A183" s="301">
        <v>174</v>
      </c>
      <c r="B183" s="277" t="s">
        <v>280</v>
      </c>
      <c r="C183" s="277">
        <v>860.6</v>
      </c>
      <c r="D183" s="279">
        <v>865.36666666666667</v>
      </c>
      <c r="E183" s="279">
        <v>852.73333333333335</v>
      </c>
      <c r="F183" s="279">
        <v>844.86666666666667</v>
      </c>
      <c r="G183" s="279">
        <v>832.23333333333335</v>
      </c>
      <c r="H183" s="279">
        <v>873.23333333333335</v>
      </c>
      <c r="I183" s="279">
        <v>885.86666666666679</v>
      </c>
      <c r="J183" s="279">
        <v>893.73333333333335</v>
      </c>
      <c r="K183" s="277">
        <v>878</v>
      </c>
      <c r="L183" s="277">
        <v>857.5</v>
      </c>
      <c r="M183" s="277">
        <v>9.7187199999999994</v>
      </c>
    </row>
    <row r="184" spans="1:13">
      <c r="A184" s="301">
        <v>175</v>
      </c>
      <c r="B184" s="277" t="s">
        <v>175</v>
      </c>
      <c r="C184" s="277">
        <v>4159.3999999999996</v>
      </c>
      <c r="D184" s="279">
        <v>4205.7833333333328</v>
      </c>
      <c r="E184" s="279">
        <v>4103.6166666666659</v>
      </c>
      <c r="F184" s="279">
        <v>4047.833333333333</v>
      </c>
      <c r="G184" s="279">
        <v>3945.6666666666661</v>
      </c>
      <c r="H184" s="279">
        <v>4261.5666666666657</v>
      </c>
      <c r="I184" s="279">
        <v>4363.7333333333336</v>
      </c>
      <c r="J184" s="279">
        <v>4419.5166666666655</v>
      </c>
      <c r="K184" s="277">
        <v>4307.95</v>
      </c>
      <c r="L184" s="277">
        <v>4150</v>
      </c>
      <c r="M184" s="277">
        <v>5.4633900000000004</v>
      </c>
    </row>
    <row r="185" spans="1:13">
      <c r="A185" s="301">
        <v>176</v>
      </c>
      <c r="B185" s="277" t="s">
        <v>173</v>
      </c>
      <c r="C185" s="277">
        <v>21551.599999999999</v>
      </c>
      <c r="D185" s="279">
        <v>21621.183333333334</v>
      </c>
      <c r="E185" s="279">
        <v>21252.416666666668</v>
      </c>
      <c r="F185" s="279">
        <v>20953.233333333334</v>
      </c>
      <c r="G185" s="279">
        <v>20584.466666666667</v>
      </c>
      <c r="H185" s="279">
        <v>21920.366666666669</v>
      </c>
      <c r="I185" s="279">
        <v>22289.133333333331</v>
      </c>
      <c r="J185" s="279">
        <v>22588.316666666669</v>
      </c>
      <c r="K185" s="277">
        <v>21989.95</v>
      </c>
      <c r="L185" s="277">
        <v>21322</v>
      </c>
      <c r="M185" s="277">
        <v>1.8858299999999999</v>
      </c>
    </row>
    <row r="186" spans="1:13">
      <c r="A186" s="301">
        <v>177</v>
      </c>
      <c r="B186" s="277" t="s">
        <v>176</v>
      </c>
      <c r="C186" s="277">
        <v>675.35</v>
      </c>
      <c r="D186" s="279">
        <v>674.2833333333333</v>
      </c>
      <c r="E186" s="279">
        <v>666.56666666666661</v>
      </c>
      <c r="F186" s="279">
        <v>657.7833333333333</v>
      </c>
      <c r="G186" s="279">
        <v>650.06666666666661</v>
      </c>
      <c r="H186" s="279">
        <v>683.06666666666661</v>
      </c>
      <c r="I186" s="279">
        <v>690.7833333333333</v>
      </c>
      <c r="J186" s="279">
        <v>699.56666666666661</v>
      </c>
      <c r="K186" s="277">
        <v>682</v>
      </c>
      <c r="L186" s="277">
        <v>665.5</v>
      </c>
      <c r="M186" s="277">
        <v>20.818020000000001</v>
      </c>
    </row>
    <row r="187" spans="1:13">
      <c r="A187" s="301">
        <v>178</v>
      </c>
      <c r="B187" s="277" t="s">
        <v>174</v>
      </c>
      <c r="C187" s="277">
        <v>1158.3</v>
      </c>
      <c r="D187" s="279">
        <v>1152.7833333333335</v>
      </c>
      <c r="E187" s="279">
        <v>1132.5666666666671</v>
      </c>
      <c r="F187" s="279">
        <v>1106.8333333333335</v>
      </c>
      <c r="G187" s="279">
        <v>1086.616666666667</v>
      </c>
      <c r="H187" s="279">
        <v>1178.5166666666671</v>
      </c>
      <c r="I187" s="279">
        <v>1198.7333333333338</v>
      </c>
      <c r="J187" s="279">
        <v>1224.4666666666672</v>
      </c>
      <c r="K187" s="277">
        <v>1173</v>
      </c>
      <c r="L187" s="277">
        <v>1127.05</v>
      </c>
      <c r="M187" s="277">
        <v>10.302390000000001</v>
      </c>
    </row>
    <row r="188" spans="1:13">
      <c r="A188" s="301">
        <v>179</v>
      </c>
      <c r="B188" s="277" t="s">
        <v>172</v>
      </c>
      <c r="C188" s="277">
        <v>195.05</v>
      </c>
      <c r="D188" s="279">
        <v>195.20000000000002</v>
      </c>
      <c r="E188" s="279">
        <v>193.60000000000002</v>
      </c>
      <c r="F188" s="279">
        <v>192.15</v>
      </c>
      <c r="G188" s="279">
        <v>190.55</v>
      </c>
      <c r="H188" s="279">
        <v>196.65000000000003</v>
      </c>
      <c r="I188" s="279">
        <v>198.25</v>
      </c>
      <c r="J188" s="279">
        <v>199.70000000000005</v>
      </c>
      <c r="K188" s="277">
        <v>196.8</v>
      </c>
      <c r="L188" s="277">
        <v>193.75</v>
      </c>
      <c r="M188" s="277">
        <v>438.92063999999999</v>
      </c>
    </row>
    <row r="189" spans="1:13">
      <c r="A189" s="301">
        <v>180</v>
      </c>
      <c r="B189" s="277" t="s">
        <v>171</v>
      </c>
      <c r="C189" s="277">
        <v>38.9</v>
      </c>
      <c r="D189" s="279">
        <v>39.316666666666663</v>
      </c>
      <c r="E189" s="279">
        <v>37.833333333333329</v>
      </c>
      <c r="F189" s="279">
        <v>36.766666666666666</v>
      </c>
      <c r="G189" s="279">
        <v>35.283333333333331</v>
      </c>
      <c r="H189" s="279">
        <v>40.383333333333326</v>
      </c>
      <c r="I189" s="279">
        <v>41.86666666666666</v>
      </c>
      <c r="J189" s="279">
        <v>42.933333333333323</v>
      </c>
      <c r="K189" s="277">
        <v>40.799999999999997</v>
      </c>
      <c r="L189" s="277">
        <v>38.25</v>
      </c>
      <c r="M189" s="277">
        <v>750.66489999999999</v>
      </c>
    </row>
    <row r="190" spans="1:13">
      <c r="A190" s="301">
        <v>181</v>
      </c>
      <c r="B190" s="277" t="s">
        <v>178</v>
      </c>
      <c r="C190" s="277">
        <v>541.04999999999995</v>
      </c>
      <c r="D190" s="279">
        <v>541.91666666666663</v>
      </c>
      <c r="E190" s="279">
        <v>534.23333333333323</v>
      </c>
      <c r="F190" s="279">
        <v>527.41666666666663</v>
      </c>
      <c r="G190" s="279">
        <v>519.73333333333323</v>
      </c>
      <c r="H190" s="279">
        <v>548.73333333333323</v>
      </c>
      <c r="I190" s="279">
        <v>556.41666666666663</v>
      </c>
      <c r="J190" s="279">
        <v>563.23333333333323</v>
      </c>
      <c r="K190" s="277">
        <v>549.6</v>
      </c>
      <c r="L190" s="277">
        <v>535.1</v>
      </c>
      <c r="M190" s="277">
        <v>77.740899999999996</v>
      </c>
    </row>
    <row r="191" spans="1:13">
      <c r="A191" s="301">
        <v>182</v>
      </c>
      <c r="B191" s="277" t="s">
        <v>179</v>
      </c>
      <c r="C191" s="277">
        <v>397</v>
      </c>
      <c r="D191" s="279">
        <v>399.91666666666669</v>
      </c>
      <c r="E191" s="279">
        <v>392.33333333333337</v>
      </c>
      <c r="F191" s="279">
        <v>387.66666666666669</v>
      </c>
      <c r="G191" s="279">
        <v>380.08333333333337</v>
      </c>
      <c r="H191" s="279">
        <v>404.58333333333337</v>
      </c>
      <c r="I191" s="279">
        <v>412.16666666666674</v>
      </c>
      <c r="J191" s="279">
        <v>416.83333333333337</v>
      </c>
      <c r="K191" s="277">
        <v>407.5</v>
      </c>
      <c r="L191" s="277">
        <v>395.25</v>
      </c>
      <c r="M191" s="277">
        <v>32.09863</v>
      </c>
    </row>
    <row r="192" spans="1:13">
      <c r="A192" s="301">
        <v>183</v>
      </c>
      <c r="B192" s="277" t="s">
        <v>282</v>
      </c>
      <c r="C192" s="277">
        <v>492.15</v>
      </c>
      <c r="D192" s="279">
        <v>491.13333333333338</v>
      </c>
      <c r="E192" s="279">
        <v>482.26666666666677</v>
      </c>
      <c r="F192" s="279">
        <v>472.38333333333338</v>
      </c>
      <c r="G192" s="279">
        <v>463.51666666666677</v>
      </c>
      <c r="H192" s="279">
        <v>501.01666666666677</v>
      </c>
      <c r="I192" s="279">
        <v>509.88333333333344</v>
      </c>
      <c r="J192" s="279">
        <v>519.76666666666677</v>
      </c>
      <c r="K192" s="277">
        <v>500</v>
      </c>
      <c r="L192" s="277">
        <v>481.25</v>
      </c>
      <c r="M192" s="277">
        <v>10.05991</v>
      </c>
    </row>
    <row r="193" spans="1:13">
      <c r="A193" s="301">
        <v>184</v>
      </c>
      <c r="B193" s="277" t="s">
        <v>192</v>
      </c>
      <c r="C193" s="277">
        <v>416.9</v>
      </c>
      <c r="D193" s="279">
        <v>418.01666666666665</v>
      </c>
      <c r="E193" s="279">
        <v>412.0333333333333</v>
      </c>
      <c r="F193" s="279">
        <v>407.16666666666663</v>
      </c>
      <c r="G193" s="279">
        <v>401.18333333333328</v>
      </c>
      <c r="H193" s="279">
        <v>422.88333333333333</v>
      </c>
      <c r="I193" s="279">
        <v>428.86666666666667</v>
      </c>
      <c r="J193" s="279">
        <v>433.73333333333335</v>
      </c>
      <c r="K193" s="277">
        <v>424</v>
      </c>
      <c r="L193" s="277">
        <v>413.15</v>
      </c>
      <c r="M193" s="277">
        <v>22.064720000000001</v>
      </c>
    </row>
    <row r="194" spans="1:13">
      <c r="A194" s="301">
        <v>185</v>
      </c>
      <c r="B194" s="277" t="s">
        <v>187</v>
      </c>
      <c r="C194" s="277">
        <v>2279.9</v>
      </c>
      <c r="D194" s="279">
        <v>2289.1666666666665</v>
      </c>
      <c r="E194" s="279">
        <v>2266.333333333333</v>
      </c>
      <c r="F194" s="279">
        <v>2252.7666666666664</v>
      </c>
      <c r="G194" s="279">
        <v>2229.9333333333329</v>
      </c>
      <c r="H194" s="279">
        <v>2302.7333333333331</v>
      </c>
      <c r="I194" s="279">
        <v>2325.5666666666662</v>
      </c>
      <c r="J194" s="279">
        <v>2339.1333333333332</v>
      </c>
      <c r="K194" s="277">
        <v>2312</v>
      </c>
      <c r="L194" s="277">
        <v>2275.6</v>
      </c>
      <c r="M194" s="277">
        <v>27.745090000000001</v>
      </c>
    </row>
    <row r="195" spans="1:13">
      <c r="A195" s="301">
        <v>186</v>
      </c>
      <c r="B195" s="277" t="s">
        <v>3465</v>
      </c>
      <c r="C195" s="277">
        <v>515.9</v>
      </c>
      <c r="D195" s="279">
        <v>519.36666666666667</v>
      </c>
      <c r="E195" s="279">
        <v>510.83333333333337</v>
      </c>
      <c r="F195" s="279">
        <v>505.76666666666665</v>
      </c>
      <c r="G195" s="279">
        <v>497.23333333333335</v>
      </c>
      <c r="H195" s="279">
        <v>524.43333333333339</v>
      </c>
      <c r="I195" s="279">
        <v>532.9666666666667</v>
      </c>
      <c r="J195" s="279">
        <v>538.03333333333342</v>
      </c>
      <c r="K195" s="277">
        <v>527.9</v>
      </c>
      <c r="L195" s="277">
        <v>514.29999999999995</v>
      </c>
      <c r="M195" s="277">
        <v>46.904150000000001</v>
      </c>
    </row>
    <row r="196" spans="1:13">
      <c r="A196" s="301">
        <v>187</v>
      </c>
      <c r="B196" s="277" t="s">
        <v>183</v>
      </c>
      <c r="C196" s="277">
        <v>122.3</v>
      </c>
      <c r="D196" s="279">
        <v>123.16666666666667</v>
      </c>
      <c r="E196" s="279">
        <v>120.53333333333335</v>
      </c>
      <c r="F196" s="279">
        <v>118.76666666666668</v>
      </c>
      <c r="G196" s="279">
        <v>116.13333333333335</v>
      </c>
      <c r="H196" s="279">
        <v>124.93333333333334</v>
      </c>
      <c r="I196" s="279">
        <v>127.56666666666666</v>
      </c>
      <c r="J196" s="279">
        <v>129.33333333333331</v>
      </c>
      <c r="K196" s="277">
        <v>125.8</v>
      </c>
      <c r="L196" s="277">
        <v>121.4</v>
      </c>
      <c r="M196" s="277">
        <v>502.2518</v>
      </c>
    </row>
    <row r="197" spans="1:13">
      <c r="A197" s="301">
        <v>188</v>
      </c>
      <c r="B197" s="268" t="s">
        <v>185</v>
      </c>
      <c r="C197" s="268">
        <v>51.9</v>
      </c>
      <c r="D197" s="308">
        <v>51.866666666666667</v>
      </c>
      <c r="E197" s="308">
        <v>51.133333333333333</v>
      </c>
      <c r="F197" s="308">
        <v>50.366666666666667</v>
      </c>
      <c r="G197" s="308">
        <v>49.633333333333333</v>
      </c>
      <c r="H197" s="308">
        <v>52.633333333333333</v>
      </c>
      <c r="I197" s="308">
        <v>53.366666666666667</v>
      </c>
      <c r="J197" s="308">
        <v>54.133333333333333</v>
      </c>
      <c r="K197" s="268">
        <v>52.6</v>
      </c>
      <c r="L197" s="268">
        <v>51.1</v>
      </c>
      <c r="M197" s="268">
        <v>202.81306000000001</v>
      </c>
    </row>
    <row r="198" spans="1:13">
      <c r="A198" s="301">
        <v>189</v>
      </c>
      <c r="B198" s="268" t="s">
        <v>186</v>
      </c>
      <c r="C198" s="268">
        <v>416.45</v>
      </c>
      <c r="D198" s="308">
        <v>418.84999999999997</v>
      </c>
      <c r="E198" s="308">
        <v>410.09999999999991</v>
      </c>
      <c r="F198" s="308">
        <v>403.74999999999994</v>
      </c>
      <c r="G198" s="308">
        <v>394.99999999999989</v>
      </c>
      <c r="H198" s="308">
        <v>425.19999999999993</v>
      </c>
      <c r="I198" s="308">
        <v>433.95000000000005</v>
      </c>
      <c r="J198" s="308">
        <v>440.29999999999995</v>
      </c>
      <c r="K198" s="268">
        <v>427.6</v>
      </c>
      <c r="L198" s="268">
        <v>412.5</v>
      </c>
      <c r="M198" s="268">
        <v>258.85192000000001</v>
      </c>
    </row>
    <row r="199" spans="1:13">
      <c r="A199" s="301">
        <v>190</v>
      </c>
      <c r="B199" s="268" t="s">
        <v>188</v>
      </c>
      <c r="C199" s="268">
        <v>674.8</v>
      </c>
      <c r="D199" s="308">
        <v>680.2833333333333</v>
      </c>
      <c r="E199" s="308">
        <v>666.61666666666656</v>
      </c>
      <c r="F199" s="308">
        <v>658.43333333333328</v>
      </c>
      <c r="G199" s="308">
        <v>644.76666666666654</v>
      </c>
      <c r="H199" s="308">
        <v>688.46666666666658</v>
      </c>
      <c r="I199" s="308">
        <v>702.13333333333333</v>
      </c>
      <c r="J199" s="308">
        <v>710.31666666666661</v>
      </c>
      <c r="K199" s="268">
        <v>693.95</v>
      </c>
      <c r="L199" s="268">
        <v>672.1</v>
      </c>
      <c r="M199" s="268">
        <v>43.318640000000002</v>
      </c>
    </row>
    <row r="200" spans="1:13">
      <c r="A200" s="301">
        <v>191</v>
      </c>
      <c r="B200" s="268" t="s">
        <v>167</v>
      </c>
      <c r="C200" s="268">
        <v>698.95</v>
      </c>
      <c r="D200" s="308">
        <v>694.73333333333323</v>
      </c>
      <c r="E200" s="308">
        <v>683.46666666666647</v>
      </c>
      <c r="F200" s="308">
        <v>667.98333333333323</v>
      </c>
      <c r="G200" s="308">
        <v>656.71666666666647</v>
      </c>
      <c r="H200" s="308">
        <v>710.21666666666647</v>
      </c>
      <c r="I200" s="308">
        <v>721.48333333333312</v>
      </c>
      <c r="J200" s="308">
        <v>736.96666666666647</v>
      </c>
      <c r="K200" s="268">
        <v>706</v>
      </c>
      <c r="L200" s="268">
        <v>679.25</v>
      </c>
      <c r="M200" s="268">
        <v>16.590900000000001</v>
      </c>
    </row>
    <row r="201" spans="1:13">
      <c r="A201" s="301">
        <v>192</v>
      </c>
      <c r="B201" s="268" t="s">
        <v>189</v>
      </c>
      <c r="C201" s="268">
        <v>1066.25</v>
      </c>
      <c r="D201" s="308">
        <v>1067.5166666666667</v>
      </c>
      <c r="E201" s="308">
        <v>1047.3333333333333</v>
      </c>
      <c r="F201" s="308">
        <v>1028.4166666666665</v>
      </c>
      <c r="G201" s="308">
        <v>1008.2333333333331</v>
      </c>
      <c r="H201" s="308">
        <v>1086.4333333333334</v>
      </c>
      <c r="I201" s="308">
        <v>1106.6166666666668</v>
      </c>
      <c r="J201" s="308">
        <v>1125.5333333333335</v>
      </c>
      <c r="K201" s="268">
        <v>1087.7</v>
      </c>
      <c r="L201" s="268">
        <v>1048.5999999999999</v>
      </c>
      <c r="M201" s="268">
        <v>111.89335</v>
      </c>
    </row>
    <row r="202" spans="1:13">
      <c r="A202" s="301">
        <v>193</v>
      </c>
      <c r="B202" s="268" t="s">
        <v>190</v>
      </c>
      <c r="C202" s="268">
        <v>2870.4</v>
      </c>
      <c r="D202" s="308">
        <v>2920.5833333333335</v>
      </c>
      <c r="E202" s="308">
        <v>2809.9666666666672</v>
      </c>
      <c r="F202" s="308">
        <v>2749.5333333333338</v>
      </c>
      <c r="G202" s="308">
        <v>2638.9166666666674</v>
      </c>
      <c r="H202" s="308">
        <v>2981.0166666666669</v>
      </c>
      <c r="I202" s="308">
        <v>3091.6333333333328</v>
      </c>
      <c r="J202" s="308">
        <v>3152.0666666666666</v>
      </c>
      <c r="K202" s="268">
        <v>3031.2</v>
      </c>
      <c r="L202" s="268">
        <v>2860.15</v>
      </c>
      <c r="M202" s="268">
        <v>12.181430000000001</v>
      </c>
    </row>
    <row r="203" spans="1:13">
      <c r="A203" s="301">
        <v>194</v>
      </c>
      <c r="B203" s="268" t="s">
        <v>191</v>
      </c>
      <c r="C203" s="268">
        <v>338.95</v>
      </c>
      <c r="D203" s="308">
        <v>340.48333333333335</v>
      </c>
      <c r="E203" s="308">
        <v>336.51666666666671</v>
      </c>
      <c r="F203" s="308">
        <v>334.08333333333337</v>
      </c>
      <c r="G203" s="308">
        <v>330.11666666666673</v>
      </c>
      <c r="H203" s="308">
        <v>342.91666666666669</v>
      </c>
      <c r="I203" s="308">
        <v>346.88333333333338</v>
      </c>
      <c r="J203" s="308">
        <v>349.31666666666666</v>
      </c>
      <c r="K203" s="268">
        <v>344.45</v>
      </c>
      <c r="L203" s="268">
        <v>338.05</v>
      </c>
      <c r="M203" s="268">
        <v>13.299160000000001</v>
      </c>
    </row>
    <row r="204" spans="1:13">
      <c r="A204" s="301">
        <v>195</v>
      </c>
      <c r="B204" s="268" t="s">
        <v>550</v>
      </c>
      <c r="C204" s="268">
        <v>555.54999999999995</v>
      </c>
      <c r="D204" s="308">
        <v>564.25</v>
      </c>
      <c r="E204" s="308">
        <v>545.29999999999995</v>
      </c>
      <c r="F204" s="308">
        <v>535.04999999999995</v>
      </c>
      <c r="G204" s="308">
        <v>516.09999999999991</v>
      </c>
      <c r="H204" s="308">
        <v>574.5</v>
      </c>
      <c r="I204" s="308">
        <v>593.45000000000005</v>
      </c>
      <c r="J204" s="308">
        <v>603.70000000000005</v>
      </c>
      <c r="K204" s="268">
        <v>583.20000000000005</v>
      </c>
      <c r="L204" s="268">
        <v>554</v>
      </c>
      <c r="M204" s="268">
        <v>4.1524799999999997</v>
      </c>
    </row>
    <row r="205" spans="1:13">
      <c r="A205" s="301">
        <v>196</v>
      </c>
      <c r="B205" s="268" t="s">
        <v>197</v>
      </c>
      <c r="C205" s="268">
        <v>481.9</v>
      </c>
      <c r="D205" s="308">
        <v>486.18333333333334</v>
      </c>
      <c r="E205" s="308">
        <v>475.7166666666667</v>
      </c>
      <c r="F205" s="308">
        <v>469.53333333333336</v>
      </c>
      <c r="G205" s="308">
        <v>459.06666666666672</v>
      </c>
      <c r="H205" s="308">
        <v>492.36666666666667</v>
      </c>
      <c r="I205" s="308">
        <v>502.83333333333326</v>
      </c>
      <c r="J205" s="308">
        <v>509.01666666666665</v>
      </c>
      <c r="K205" s="268">
        <v>496.65</v>
      </c>
      <c r="L205" s="268">
        <v>480</v>
      </c>
      <c r="M205" s="268">
        <v>43.606090000000002</v>
      </c>
    </row>
    <row r="206" spans="1:13">
      <c r="A206" s="301">
        <v>197</v>
      </c>
      <c r="B206" s="268" t="s">
        <v>195</v>
      </c>
      <c r="C206" s="268">
        <v>3968.75</v>
      </c>
      <c r="D206" s="308">
        <v>4002.35</v>
      </c>
      <c r="E206" s="308">
        <v>3927.3999999999996</v>
      </c>
      <c r="F206" s="308">
        <v>3886.0499999999997</v>
      </c>
      <c r="G206" s="308">
        <v>3811.0999999999995</v>
      </c>
      <c r="H206" s="308">
        <v>4043.7</v>
      </c>
      <c r="I206" s="308">
        <v>4118.6499999999996</v>
      </c>
      <c r="J206" s="308">
        <v>4160</v>
      </c>
      <c r="K206" s="268">
        <v>4077.3</v>
      </c>
      <c r="L206" s="268">
        <v>3961</v>
      </c>
      <c r="M206" s="268">
        <v>8.2363300000000006</v>
      </c>
    </row>
    <row r="207" spans="1:13">
      <c r="A207" s="301">
        <v>198</v>
      </c>
      <c r="B207" s="268" t="s">
        <v>196</v>
      </c>
      <c r="C207" s="268">
        <v>30.7</v>
      </c>
      <c r="D207" s="308">
        <v>30.316666666666666</v>
      </c>
      <c r="E207" s="308">
        <v>29.633333333333333</v>
      </c>
      <c r="F207" s="308">
        <v>28.566666666666666</v>
      </c>
      <c r="G207" s="308">
        <v>27.883333333333333</v>
      </c>
      <c r="H207" s="308">
        <v>31.383333333333333</v>
      </c>
      <c r="I207" s="308">
        <v>32.066666666666663</v>
      </c>
      <c r="J207" s="308">
        <v>33.133333333333333</v>
      </c>
      <c r="K207" s="268">
        <v>31</v>
      </c>
      <c r="L207" s="268">
        <v>29.25</v>
      </c>
      <c r="M207" s="268">
        <v>69.118740000000003</v>
      </c>
    </row>
    <row r="208" spans="1:13">
      <c r="A208" s="301">
        <v>199</v>
      </c>
      <c r="B208" s="268" t="s">
        <v>193</v>
      </c>
      <c r="C208" s="268">
        <v>969.15</v>
      </c>
      <c r="D208" s="308">
        <v>971.80000000000007</v>
      </c>
      <c r="E208" s="308">
        <v>962.60000000000014</v>
      </c>
      <c r="F208" s="308">
        <v>956.05000000000007</v>
      </c>
      <c r="G208" s="308">
        <v>946.85000000000014</v>
      </c>
      <c r="H208" s="308">
        <v>978.35000000000014</v>
      </c>
      <c r="I208" s="308">
        <v>987.55000000000018</v>
      </c>
      <c r="J208" s="308">
        <v>994.10000000000014</v>
      </c>
      <c r="K208" s="268">
        <v>981</v>
      </c>
      <c r="L208" s="268">
        <v>965.25</v>
      </c>
      <c r="M208" s="268">
        <v>3.3678400000000002</v>
      </c>
    </row>
    <row r="209" spans="1:13">
      <c r="A209" s="301">
        <v>200</v>
      </c>
      <c r="B209" s="268" t="s">
        <v>143</v>
      </c>
      <c r="C209" s="268">
        <v>582.79999999999995</v>
      </c>
      <c r="D209" s="308">
        <v>587.43333333333328</v>
      </c>
      <c r="E209" s="308">
        <v>576.86666666666656</v>
      </c>
      <c r="F209" s="308">
        <v>570.93333333333328</v>
      </c>
      <c r="G209" s="308">
        <v>560.36666666666656</v>
      </c>
      <c r="H209" s="308">
        <v>593.36666666666656</v>
      </c>
      <c r="I209" s="308">
        <v>603.93333333333339</v>
      </c>
      <c r="J209" s="308">
        <v>609.86666666666656</v>
      </c>
      <c r="K209" s="268">
        <v>598</v>
      </c>
      <c r="L209" s="268">
        <v>581.5</v>
      </c>
      <c r="M209" s="268">
        <v>25.515090000000001</v>
      </c>
    </row>
    <row r="210" spans="1:13">
      <c r="A210" s="301">
        <v>201</v>
      </c>
      <c r="B210" s="268" t="s">
        <v>284</v>
      </c>
      <c r="C210" s="268">
        <v>162.25</v>
      </c>
      <c r="D210" s="308">
        <v>163.28333333333333</v>
      </c>
      <c r="E210" s="308">
        <v>160.56666666666666</v>
      </c>
      <c r="F210" s="308">
        <v>158.88333333333333</v>
      </c>
      <c r="G210" s="308">
        <v>156.16666666666666</v>
      </c>
      <c r="H210" s="308">
        <v>164.96666666666667</v>
      </c>
      <c r="I210" s="308">
        <v>167.68333333333331</v>
      </c>
      <c r="J210" s="308">
        <v>169.36666666666667</v>
      </c>
      <c r="K210" s="268">
        <v>166</v>
      </c>
      <c r="L210" s="268">
        <v>161.6</v>
      </c>
      <c r="M210" s="268">
        <v>15.351760000000001</v>
      </c>
    </row>
    <row r="211" spans="1:13">
      <c r="A211" s="301">
        <v>202</v>
      </c>
      <c r="B211" s="268" t="s">
        <v>563</v>
      </c>
      <c r="C211" s="268">
        <v>740.4</v>
      </c>
      <c r="D211" s="308">
        <v>745.58333333333337</v>
      </c>
      <c r="E211" s="308">
        <v>733.01666666666677</v>
      </c>
      <c r="F211" s="308">
        <v>725.63333333333344</v>
      </c>
      <c r="G211" s="308">
        <v>713.06666666666683</v>
      </c>
      <c r="H211" s="308">
        <v>752.9666666666667</v>
      </c>
      <c r="I211" s="308">
        <v>765.5333333333333</v>
      </c>
      <c r="J211" s="308">
        <v>772.91666666666663</v>
      </c>
      <c r="K211" s="268">
        <v>758.15</v>
      </c>
      <c r="L211" s="268">
        <v>738.2</v>
      </c>
      <c r="M211" s="268">
        <v>2.0154399999999999</v>
      </c>
    </row>
    <row r="212" spans="1:13">
      <c r="A212" s="301">
        <v>203</v>
      </c>
      <c r="B212" s="268" t="s">
        <v>120</v>
      </c>
      <c r="C212" s="268">
        <v>8.6999999999999993</v>
      </c>
      <c r="D212" s="308">
        <v>8.7666666666666657</v>
      </c>
      <c r="E212" s="308">
        <v>8.5833333333333321</v>
      </c>
      <c r="F212" s="308">
        <v>8.4666666666666668</v>
      </c>
      <c r="G212" s="308">
        <v>8.2833333333333332</v>
      </c>
      <c r="H212" s="308">
        <v>8.8833333333333311</v>
      </c>
      <c r="I212" s="308">
        <v>9.0666666666666647</v>
      </c>
      <c r="J212" s="308">
        <v>9.18333333333333</v>
      </c>
      <c r="K212" s="268">
        <v>8.9499999999999993</v>
      </c>
      <c r="L212" s="268">
        <v>8.65</v>
      </c>
      <c r="M212" s="268">
        <v>1611.6154100000001</v>
      </c>
    </row>
    <row r="213" spans="1:13">
      <c r="A213" s="301">
        <v>204</v>
      </c>
      <c r="B213" s="268" t="s">
        <v>199</v>
      </c>
      <c r="C213" s="268">
        <v>608</v>
      </c>
      <c r="D213" s="308">
        <v>604.6</v>
      </c>
      <c r="E213" s="308">
        <v>591.45000000000005</v>
      </c>
      <c r="F213" s="308">
        <v>574.9</v>
      </c>
      <c r="G213" s="308">
        <v>561.75</v>
      </c>
      <c r="H213" s="308">
        <v>621.15000000000009</v>
      </c>
      <c r="I213" s="308">
        <v>634.29999999999995</v>
      </c>
      <c r="J213" s="308">
        <v>650.85000000000014</v>
      </c>
      <c r="K213" s="268">
        <v>617.75</v>
      </c>
      <c r="L213" s="268">
        <v>588.04999999999995</v>
      </c>
      <c r="M213" s="268">
        <v>48.855359999999997</v>
      </c>
    </row>
    <row r="214" spans="1:13">
      <c r="A214" s="301">
        <v>205</v>
      </c>
      <c r="B214" s="268" t="s">
        <v>569</v>
      </c>
      <c r="C214" s="268">
        <v>2066.65</v>
      </c>
      <c r="D214" s="308">
        <v>2068.9333333333334</v>
      </c>
      <c r="E214" s="308">
        <v>2047.7166666666667</v>
      </c>
      <c r="F214" s="308">
        <v>2028.7833333333333</v>
      </c>
      <c r="G214" s="308">
        <v>2007.5666666666666</v>
      </c>
      <c r="H214" s="308">
        <v>2087.8666666666668</v>
      </c>
      <c r="I214" s="308">
        <v>2109.0833333333339</v>
      </c>
      <c r="J214" s="308">
        <v>2128.0166666666669</v>
      </c>
      <c r="K214" s="268">
        <v>2090.15</v>
      </c>
      <c r="L214" s="268">
        <v>2050</v>
      </c>
      <c r="M214" s="268">
        <v>0.83092999999999995</v>
      </c>
    </row>
    <row r="215" spans="1:13">
      <c r="A215" s="301">
        <v>206</v>
      </c>
      <c r="B215" s="268" t="s">
        <v>200</v>
      </c>
      <c r="C215" s="308">
        <v>279.64999999999998</v>
      </c>
      <c r="D215" s="308">
        <v>280.86666666666662</v>
      </c>
      <c r="E215" s="308">
        <v>277.08333333333326</v>
      </c>
      <c r="F215" s="308">
        <v>274.51666666666665</v>
      </c>
      <c r="G215" s="308">
        <v>270.73333333333329</v>
      </c>
      <c r="H215" s="308">
        <v>283.43333333333322</v>
      </c>
      <c r="I215" s="308">
        <v>287.21666666666664</v>
      </c>
      <c r="J215" s="308">
        <v>289.78333333333319</v>
      </c>
      <c r="K215" s="308">
        <v>284.64999999999998</v>
      </c>
      <c r="L215" s="308">
        <v>278.3</v>
      </c>
      <c r="M215" s="308">
        <v>100.78908</v>
      </c>
    </row>
    <row r="216" spans="1:13">
      <c r="A216" s="301">
        <v>207</v>
      </c>
      <c r="B216" s="268" t="s">
        <v>202</v>
      </c>
      <c r="C216" s="308">
        <v>159.75</v>
      </c>
      <c r="D216" s="308">
        <v>157.75</v>
      </c>
      <c r="E216" s="308">
        <v>154.55000000000001</v>
      </c>
      <c r="F216" s="308">
        <v>149.35000000000002</v>
      </c>
      <c r="G216" s="308">
        <v>146.15000000000003</v>
      </c>
      <c r="H216" s="308">
        <v>162.94999999999999</v>
      </c>
      <c r="I216" s="308">
        <v>166.14999999999998</v>
      </c>
      <c r="J216" s="308">
        <v>171.34999999999997</v>
      </c>
      <c r="K216" s="308">
        <v>160.94999999999999</v>
      </c>
      <c r="L216" s="308">
        <v>152.55000000000001</v>
      </c>
      <c r="M216" s="308">
        <v>466.05371000000002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9" sqref="D29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48"/>
      <c r="B1" s="548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44055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38" t="s">
        <v>16</v>
      </c>
      <c r="B9" s="540" t="s">
        <v>18</v>
      </c>
      <c r="C9" s="537" t="s">
        <v>19</v>
      </c>
      <c r="D9" s="537" t="s">
        <v>20</v>
      </c>
      <c r="E9" s="537" t="s">
        <v>21</v>
      </c>
      <c r="F9" s="537"/>
      <c r="G9" s="537"/>
      <c r="H9" s="537" t="s">
        <v>22</v>
      </c>
      <c r="I9" s="537"/>
      <c r="J9" s="537"/>
      <c r="K9" s="274"/>
      <c r="L9" s="281"/>
      <c r="M9" s="282"/>
    </row>
    <row r="10" spans="1:15" ht="42.75" customHeight="1">
      <c r="A10" s="539"/>
      <c r="B10" s="541"/>
      <c r="C10" s="542" t="s">
        <v>23</v>
      </c>
      <c r="D10" s="542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21752.15</v>
      </c>
      <c r="D11" s="279">
        <v>21950.399999999998</v>
      </c>
      <c r="E11" s="279">
        <v>21500.799999999996</v>
      </c>
      <c r="F11" s="279">
        <v>21249.449999999997</v>
      </c>
      <c r="G11" s="279">
        <v>20799.849999999995</v>
      </c>
      <c r="H11" s="279">
        <v>22201.749999999996</v>
      </c>
      <c r="I11" s="279">
        <v>22651.349999999995</v>
      </c>
      <c r="J11" s="279">
        <v>22902.699999999997</v>
      </c>
      <c r="K11" s="277">
        <v>22400</v>
      </c>
      <c r="L11" s="277">
        <v>21699.05</v>
      </c>
      <c r="M11" s="277">
        <v>2.7910000000000001E-2</v>
      </c>
    </row>
    <row r="12" spans="1:15" ht="12" customHeight="1">
      <c r="A12" s="268">
        <v>2</v>
      </c>
      <c r="B12" s="277" t="s">
        <v>803</v>
      </c>
      <c r="C12" s="278">
        <v>1026.6500000000001</v>
      </c>
      <c r="D12" s="279">
        <v>1040.2833333333335</v>
      </c>
      <c r="E12" s="279">
        <v>1006.5666666666671</v>
      </c>
      <c r="F12" s="279">
        <v>986.48333333333358</v>
      </c>
      <c r="G12" s="279">
        <v>952.76666666666711</v>
      </c>
      <c r="H12" s="279">
        <v>1060.366666666667</v>
      </c>
      <c r="I12" s="279">
        <v>1094.0833333333337</v>
      </c>
      <c r="J12" s="279">
        <v>1114.166666666667</v>
      </c>
      <c r="K12" s="277">
        <v>1074</v>
      </c>
      <c r="L12" s="277">
        <v>1020.2</v>
      </c>
      <c r="M12" s="277">
        <v>3.0291199999999998</v>
      </c>
    </row>
    <row r="13" spans="1:15" ht="12" customHeight="1">
      <c r="A13" s="268">
        <v>3</v>
      </c>
      <c r="B13" s="277" t="s">
        <v>294</v>
      </c>
      <c r="C13" s="278">
        <v>1395.8</v>
      </c>
      <c r="D13" s="279">
        <v>1403.6499999999999</v>
      </c>
      <c r="E13" s="279">
        <v>1322.4999999999998</v>
      </c>
      <c r="F13" s="279">
        <v>1249.1999999999998</v>
      </c>
      <c r="G13" s="279">
        <v>1168.0499999999997</v>
      </c>
      <c r="H13" s="279">
        <v>1476.9499999999998</v>
      </c>
      <c r="I13" s="279">
        <v>1558.1</v>
      </c>
      <c r="J13" s="279">
        <v>1631.3999999999999</v>
      </c>
      <c r="K13" s="277">
        <v>1484.8</v>
      </c>
      <c r="L13" s="277">
        <v>1330.35</v>
      </c>
      <c r="M13" s="277">
        <v>0.39263999999999999</v>
      </c>
    </row>
    <row r="14" spans="1:15" ht="12" customHeight="1">
      <c r="A14" s="268">
        <v>4</v>
      </c>
      <c r="B14" s="277" t="s">
        <v>3120</v>
      </c>
      <c r="C14" s="278">
        <v>903.4</v>
      </c>
      <c r="D14" s="279">
        <v>904.33333333333337</v>
      </c>
      <c r="E14" s="279">
        <v>891.06666666666672</v>
      </c>
      <c r="F14" s="279">
        <v>878.73333333333335</v>
      </c>
      <c r="G14" s="279">
        <v>865.4666666666667</v>
      </c>
      <c r="H14" s="279">
        <v>916.66666666666674</v>
      </c>
      <c r="I14" s="279">
        <v>929.93333333333339</v>
      </c>
      <c r="J14" s="279">
        <v>942.26666666666677</v>
      </c>
      <c r="K14" s="277">
        <v>917.6</v>
      </c>
      <c r="L14" s="277">
        <v>892</v>
      </c>
      <c r="M14" s="277">
        <v>1.65785</v>
      </c>
    </row>
    <row r="15" spans="1:15" ht="12" customHeight="1">
      <c r="A15" s="268">
        <v>5</v>
      </c>
      <c r="B15" s="277" t="s">
        <v>295</v>
      </c>
      <c r="C15" s="278">
        <v>16618.650000000001</v>
      </c>
      <c r="D15" s="279">
        <v>16772.883333333335</v>
      </c>
      <c r="E15" s="279">
        <v>16345.76666666667</v>
      </c>
      <c r="F15" s="279">
        <v>16072.883333333335</v>
      </c>
      <c r="G15" s="279">
        <v>15645.76666666667</v>
      </c>
      <c r="H15" s="279">
        <v>17045.76666666667</v>
      </c>
      <c r="I15" s="279">
        <v>17472.883333333331</v>
      </c>
      <c r="J15" s="279">
        <v>17745.76666666667</v>
      </c>
      <c r="K15" s="277">
        <v>17200</v>
      </c>
      <c r="L15" s="277">
        <v>16500</v>
      </c>
      <c r="M15" s="277">
        <v>0.19111</v>
      </c>
    </row>
    <row r="16" spans="1:15" ht="12" customHeight="1">
      <c r="A16" s="268">
        <v>6</v>
      </c>
      <c r="B16" s="277" t="s">
        <v>227</v>
      </c>
      <c r="C16" s="278">
        <v>59.05</v>
      </c>
      <c r="D16" s="279">
        <v>59.416666666666664</v>
      </c>
      <c r="E16" s="279">
        <v>58.133333333333326</v>
      </c>
      <c r="F16" s="279">
        <v>57.216666666666661</v>
      </c>
      <c r="G16" s="279">
        <v>55.933333333333323</v>
      </c>
      <c r="H16" s="279">
        <v>60.333333333333329</v>
      </c>
      <c r="I16" s="279">
        <v>61.616666666666674</v>
      </c>
      <c r="J16" s="279">
        <v>62.533333333333331</v>
      </c>
      <c r="K16" s="277">
        <v>60.7</v>
      </c>
      <c r="L16" s="277">
        <v>58.5</v>
      </c>
      <c r="M16" s="277">
        <v>19.949169999999999</v>
      </c>
    </row>
    <row r="17" spans="1:13" ht="12" customHeight="1">
      <c r="A17" s="268">
        <v>7</v>
      </c>
      <c r="B17" s="277" t="s">
        <v>228</v>
      </c>
      <c r="C17" s="278">
        <v>118</v>
      </c>
      <c r="D17" s="279">
        <v>118.58333333333333</v>
      </c>
      <c r="E17" s="279">
        <v>117.11666666666666</v>
      </c>
      <c r="F17" s="279">
        <v>116.23333333333333</v>
      </c>
      <c r="G17" s="279">
        <v>114.76666666666667</v>
      </c>
      <c r="H17" s="279">
        <v>119.46666666666665</v>
      </c>
      <c r="I17" s="279">
        <v>120.93333333333332</v>
      </c>
      <c r="J17" s="279">
        <v>121.81666666666665</v>
      </c>
      <c r="K17" s="277">
        <v>120.05</v>
      </c>
      <c r="L17" s="277">
        <v>117.7</v>
      </c>
      <c r="M17" s="277">
        <v>11.18533</v>
      </c>
    </row>
    <row r="18" spans="1:13" ht="12" customHeight="1">
      <c r="A18" s="268">
        <v>8</v>
      </c>
      <c r="B18" s="277" t="s">
        <v>38</v>
      </c>
      <c r="C18" s="278">
        <v>1412.55</v>
      </c>
      <c r="D18" s="279">
        <v>1415.8666666666668</v>
      </c>
      <c r="E18" s="279">
        <v>1396.7833333333335</v>
      </c>
      <c r="F18" s="279">
        <v>1381.0166666666667</v>
      </c>
      <c r="G18" s="279">
        <v>1361.9333333333334</v>
      </c>
      <c r="H18" s="279">
        <v>1431.6333333333337</v>
      </c>
      <c r="I18" s="279">
        <v>1450.7166666666667</v>
      </c>
      <c r="J18" s="279">
        <v>1466.4833333333338</v>
      </c>
      <c r="K18" s="277">
        <v>1434.95</v>
      </c>
      <c r="L18" s="277">
        <v>1400.1</v>
      </c>
      <c r="M18" s="277">
        <v>10.729469999999999</v>
      </c>
    </row>
    <row r="19" spans="1:13" ht="12" customHeight="1">
      <c r="A19" s="268">
        <v>9</v>
      </c>
      <c r="B19" s="277" t="s">
        <v>296</v>
      </c>
      <c r="C19" s="278">
        <v>158.85</v>
      </c>
      <c r="D19" s="279">
        <v>160.85</v>
      </c>
      <c r="E19" s="279">
        <v>156.19999999999999</v>
      </c>
      <c r="F19" s="279">
        <v>153.54999999999998</v>
      </c>
      <c r="G19" s="279">
        <v>148.89999999999998</v>
      </c>
      <c r="H19" s="279">
        <v>163.5</v>
      </c>
      <c r="I19" s="279">
        <v>168.15000000000003</v>
      </c>
      <c r="J19" s="279">
        <v>170.8</v>
      </c>
      <c r="K19" s="277">
        <v>165.5</v>
      </c>
      <c r="L19" s="277">
        <v>158.19999999999999</v>
      </c>
      <c r="M19" s="277">
        <v>9.9879700000000007</v>
      </c>
    </row>
    <row r="20" spans="1:13" ht="12" customHeight="1">
      <c r="A20" s="268">
        <v>10</v>
      </c>
      <c r="B20" s="277" t="s">
        <v>297</v>
      </c>
      <c r="C20" s="278">
        <v>360.65</v>
      </c>
      <c r="D20" s="279">
        <v>365.75</v>
      </c>
      <c r="E20" s="279">
        <v>354.9</v>
      </c>
      <c r="F20" s="279">
        <v>349.15</v>
      </c>
      <c r="G20" s="279">
        <v>338.29999999999995</v>
      </c>
      <c r="H20" s="279">
        <v>371.5</v>
      </c>
      <c r="I20" s="279">
        <v>382.35</v>
      </c>
      <c r="J20" s="279">
        <v>388.1</v>
      </c>
      <c r="K20" s="277">
        <v>376.6</v>
      </c>
      <c r="L20" s="277">
        <v>360</v>
      </c>
      <c r="M20" s="277">
        <v>5.86768</v>
      </c>
    </row>
    <row r="21" spans="1:13" ht="12" customHeight="1">
      <c r="A21" s="268">
        <v>11</v>
      </c>
      <c r="B21" s="277" t="s">
        <v>41</v>
      </c>
      <c r="C21" s="278">
        <v>335</v>
      </c>
      <c r="D21" s="279">
        <v>334.15000000000003</v>
      </c>
      <c r="E21" s="279">
        <v>331.55000000000007</v>
      </c>
      <c r="F21" s="279">
        <v>328.1</v>
      </c>
      <c r="G21" s="279">
        <v>325.50000000000006</v>
      </c>
      <c r="H21" s="279">
        <v>337.60000000000008</v>
      </c>
      <c r="I21" s="279">
        <v>340.2000000000001</v>
      </c>
      <c r="J21" s="279">
        <v>343.65000000000009</v>
      </c>
      <c r="K21" s="277">
        <v>336.75</v>
      </c>
      <c r="L21" s="277">
        <v>330.7</v>
      </c>
      <c r="M21" s="277">
        <v>35.047829999999998</v>
      </c>
    </row>
    <row r="22" spans="1:13" ht="12" customHeight="1">
      <c r="A22" s="268">
        <v>12</v>
      </c>
      <c r="B22" s="277" t="s">
        <v>43</v>
      </c>
      <c r="C22" s="278">
        <v>37.65</v>
      </c>
      <c r="D22" s="279">
        <v>37.966666666666661</v>
      </c>
      <c r="E22" s="279">
        <v>37.23333333333332</v>
      </c>
      <c r="F22" s="279">
        <v>36.816666666666656</v>
      </c>
      <c r="G22" s="279">
        <v>36.083333333333314</v>
      </c>
      <c r="H22" s="279">
        <v>38.383333333333326</v>
      </c>
      <c r="I22" s="279">
        <v>39.11666666666666</v>
      </c>
      <c r="J22" s="279">
        <v>39.533333333333331</v>
      </c>
      <c r="K22" s="277">
        <v>38.700000000000003</v>
      </c>
      <c r="L22" s="277">
        <v>37.549999999999997</v>
      </c>
      <c r="M22" s="277">
        <v>49.173969999999997</v>
      </c>
    </row>
    <row r="23" spans="1:13">
      <c r="A23" s="268">
        <v>13</v>
      </c>
      <c r="B23" s="277" t="s">
        <v>298</v>
      </c>
      <c r="C23" s="278">
        <v>249.4</v>
      </c>
      <c r="D23" s="279">
        <v>251.48333333333332</v>
      </c>
      <c r="E23" s="279">
        <v>245.31666666666666</v>
      </c>
      <c r="F23" s="279">
        <v>241.23333333333335</v>
      </c>
      <c r="G23" s="279">
        <v>235.06666666666669</v>
      </c>
      <c r="H23" s="279">
        <v>255.56666666666663</v>
      </c>
      <c r="I23" s="279">
        <v>261.73333333333335</v>
      </c>
      <c r="J23" s="279">
        <v>265.81666666666661</v>
      </c>
      <c r="K23" s="277">
        <v>257.64999999999998</v>
      </c>
      <c r="L23" s="277">
        <v>247.4</v>
      </c>
      <c r="M23" s="277">
        <v>2.2358500000000001</v>
      </c>
    </row>
    <row r="24" spans="1:13">
      <c r="A24" s="268">
        <v>14</v>
      </c>
      <c r="B24" s="277" t="s">
        <v>299</v>
      </c>
      <c r="C24" s="278">
        <v>209.75</v>
      </c>
      <c r="D24" s="279">
        <v>212.4</v>
      </c>
      <c r="E24" s="279">
        <v>205.8</v>
      </c>
      <c r="F24" s="279">
        <v>201.85</v>
      </c>
      <c r="G24" s="279">
        <v>195.25</v>
      </c>
      <c r="H24" s="279">
        <v>216.35000000000002</v>
      </c>
      <c r="I24" s="279">
        <v>222.95</v>
      </c>
      <c r="J24" s="279">
        <v>226.90000000000003</v>
      </c>
      <c r="K24" s="277">
        <v>219</v>
      </c>
      <c r="L24" s="277">
        <v>208.45</v>
      </c>
      <c r="M24" s="277">
        <v>4.6271100000000001</v>
      </c>
    </row>
    <row r="25" spans="1:13">
      <c r="A25" s="268">
        <v>15</v>
      </c>
      <c r="B25" s="277" t="s">
        <v>300</v>
      </c>
      <c r="C25" s="278">
        <v>203.35</v>
      </c>
      <c r="D25" s="279">
        <v>205.04999999999998</v>
      </c>
      <c r="E25" s="279">
        <v>200.29999999999995</v>
      </c>
      <c r="F25" s="279">
        <v>197.24999999999997</v>
      </c>
      <c r="G25" s="279">
        <v>192.49999999999994</v>
      </c>
      <c r="H25" s="279">
        <v>208.09999999999997</v>
      </c>
      <c r="I25" s="279">
        <v>212.85000000000002</v>
      </c>
      <c r="J25" s="279">
        <v>215.89999999999998</v>
      </c>
      <c r="K25" s="277">
        <v>209.8</v>
      </c>
      <c r="L25" s="277">
        <v>202</v>
      </c>
      <c r="M25" s="277">
        <v>1.2507600000000001</v>
      </c>
    </row>
    <row r="26" spans="1:13">
      <c r="A26" s="268">
        <v>16</v>
      </c>
      <c r="B26" s="277" t="s">
        <v>833</v>
      </c>
      <c r="C26" s="278">
        <v>2174.5500000000002</v>
      </c>
      <c r="D26" s="279">
        <v>2176.1833333333334</v>
      </c>
      <c r="E26" s="279">
        <v>2123.3666666666668</v>
      </c>
      <c r="F26" s="279">
        <v>2072.1833333333334</v>
      </c>
      <c r="G26" s="279">
        <v>2019.3666666666668</v>
      </c>
      <c r="H26" s="279">
        <v>2227.3666666666668</v>
      </c>
      <c r="I26" s="279">
        <v>2280.1833333333334</v>
      </c>
      <c r="J26" s="279">
        <v>2331.3666666666668</v>
      </c>
      <c r="K26" s="277">
        <v>2229</v>
      </c>
      <c r="L26" s="277">
        <v>2125</v>
      </c>
      <c r="M26" s="277">
        <v>3.50949</v>
      </c>
    </row>
    <row r="27" spans="1:13">
      <c r="A27" s="268">
        <v>17</v>
      </c>
      <c r="B27" s="277" t="s">
        <v>292</v>
      </c>
      <c r="C27" s="278">
        <v>1603.25</v>
      </c>
      <c r="D27" s="279">
        <v>1629.3999999999999</v>
      </c>
      <c r="E27" s="279">
        <v>1557.8499999999997</v>
      </c>
      <c r="F27" s="279">
        <v>1512.4499999999998</v>
      </c>
      <c r="G27" s="279">
        <v>1440.8999999999996</v>
      </c>
      <c r="H27" s="279">
        <v>1674.7999999999997</v>
      </c>
      <c r="I27" s="279">
        <v>1746.35</v>
      </c>
      <c r="J27" s="279">
        <v>1791.7499999999998</v>
      </c>
      <c r="K27" s="277">
        <v>1700.95</v>
      </c>
      <c r="L27" s="277">
        <v>1584</v>
      </c>
      <c r="M27" s="277">
        <v>1.22078</v>
      </c>
    </row>
    <row r="28" spans="1:13">
      <c r="A28" s="268">
        <v>18</v>
      </c>
      <c r="B28" s="277" t="s">
        <v>229</v>
      </c>
      <c r="C28" s="278">
        <v>1676.7</v>
      </c>
      <c r="D28" s="279">
        <v>1687.0166666666664</v>
      </c>
      <c r="E28" s="279">
        <v>1640.0333333333328</v>
      </c>
      <c r="F28" s="279">
        <v>1603.3666666666663</v>
      </c>
      <c r="G28" s="279">
        <v>1556.3833333333328</v>
      </c>
      <c r="H28" s="279">
        <v>1723.6833333333329</v>
      </c>
      <c r="I28" s="279">
        <v>1770.6666666666665</v>
      </c>
      <c r="J28" s="279">
        <v>1807.333333333333</v>
      </c>
      <c r="K28" s="277">
        <v>1734</v>
      </c>
      <c r="L28" s="277">
        <v>1650.35</v>
      </c>
      <c r="M28" s="277">
        <v>1.48933</v>
      </c>
    </row>
    <row r="29" spans="1:13">
      <c r="A29" s="268">
        <v>19</v>
      </c>
      <c r="B29" s="277" t="s">
        <v>301</v>
      </c>
      <c r="C29" s="278">
        <v>1993.7</v>
      </c>
      <c r="D29" s="279">
        <v>1956.9000000000003</v>
      </c>
      <c r="E29" s="279">
        <v>1902.9000000000005</v>
      </c>
      <c r="F29" s="279">
        <v>1812.1000000000001</v>
      </c>
      <c r="G29" s="279">
        <v>1758.1000000000004</v>
      </c>
      <c r="H29" s="279">
        <v>2047.7000000000007</v>
      </c>
      <c r="I29" s="279">
        <v>2101.7000000000003</v>
      </c>
      <c r="J29" s="279">
        <v>2192.5000000000009</v>
      </c>
      <c r="K29" s="277">
        <v>2010.9</v>
      </c>
      <c r="L29" s="277">
        <v>1866.1</v>
      </c>
      <c r="M29" s="277">
        <v>0.75231999999999999</v>
      </c>
    </row>
    <row r="30" spans="1:13">
      <c r="A30" s="268">
        <v>20</v>
      </c>
      <c r="B30" s="277" t="s">
        <v>230</v>
      </c>
      <c r="C30" s="278">
        <v>2783.15</v>
      </c>
      <c r="D30" s="279">
        <v>2856.1333333333332</v>
      </c>
      <c r="E30" s="279">
        <v>2692.0166666666664</v>
      </c>
      <c r="F30" s="279">
        <v>2600.8833333333332</v>
      </c>
      <c r="G30" s="279">
        <v>2436.7666666666664</v>
      </c>
      <c r="H30" s="279">
        <v>2947.2666666666664</v>
      </c>
      <c r="I30" s="279">
        <v>3111.3833333333332</v>
      </c>
      <c r="J30" s="279">
        <v>3202.5166666666664</v>
      </c>
      <c r="K30" s="277">
        <v>3020.25</v>
      </c>
      <c r="L30" s="277">
        <v>2765</v>
      </c>
      <c r="M30" s="277">
        <v>4.9372999999999996</v>
      </c>
    </row>
    <row r="31" spans="1:13">
      <c r="A31" s="268">
        <v>21</v>
      </c>
      <c r="B31" s="277" t="s">
        <v>871</v>
      </c>
      <c r="C31" s="278">
        <v>2691.9</v>
      </c>
      <c r="D31" s="279">
        <v>2657</v>
      </c>
      <c r="E31" s="279">
        <v>2595</v>
      </c>
      <c r="F31" s="279">
        <v>2498.1</v>
      </c>
      <c r="G31" s="279">
        <v>2436.1</v>
      </c>
      <c r="H31" s="279">
        <v>2753.9</v>
      </c>
      <c r="I31" s="279">
        <v>2815.9</v>
      </c>
      <c r="J31" s="279">
        <v>2912.8</v>
      </c>
      <c r="K31" s="277">
        <v>2719</v>
      </c>
      <c r="L31" s="277">
        <v>2560.1</v>
      </c>
      <c r="M31" s="277">
        <v>0.76102000000000003</v>
      </c>
    </row>
    <row r="32" spans="1:13">
      <c r="A32" s="268">
        <v>22</v>
      </c>
      <c r="B32" s="277" t="s">
        <v>303</v>
      </c>
      <c r="C32" s="278">
        <v>104</v>
      </c>
      <c r="D32" s="279">
        <v>104.2</v>
      </c>
      <c r="E32" s="279">
        <v>101.75</v>
      </c>
      <c r="F32" s="279">
        <v>99.5</v>
      </c>
      <c r="G32" s="279">
        <v>97.05</v>
      </c>
      <c r="H32" s="279">
        <v>106.45</v>
      </c>
      <c r="I32" s="279">
        <v>108.90000000000002</v>
      </c>
      <c r="J32" s="279">
        <v>111.15</v>
      </c>
      <c r="K32" s="277">
        <v>106.65</v>
      </c>
      <c r="L32" s="277">
        <v>101.95</v>
      </c>
      <c r="M32" s="277">
        <v>2.2482500000000001</v>
      </c>
    </row>
    <row r="33" spans="1:13">
      <c r="A33" s="268">
        <v>23</v>
      </c>
      <c r="B33" s="277" t="s">
        <v>45</v>
      </c>
      <c r="C33" s="278">
        <v>742.7</v>
      </c>
      <c r="D33" s="279">
        <v>745.05000000000007</v>
      </c>
      <c r="E33" s="279">
        <v>734.90000000000009</v>
      </c>
      <c r="F33" s="279">
        <v>727.1</v>
      </c>
      <c r="G33" s="279">
        <v>716.95</v>
      </c>
      <c r="H33" s="279">
        <v>752.85000000000014</v>
      </c>
      <c r="I33" s="279">
        <v>763</v>
      </c>
      <c r="J33" s="279">
        <v>770.80000000000018</v>
      </c>
      <c r="K33" s="277">
        <v>755.2</v>
      </c>
      <c r="L33" s="277">
        <v>737.25</v>
      </c>
      <c r="M33" s="277">
        <v>7.7199</v>
      </c>
    </row>
    <row r="34" spans="1:13">
      <c r="A34" s="268">
        <v>24</v>
      </c>
      <c r="B34" s="277" t="s">
        <v>304</v>
      </c>
      <c r="C34" s="278">
        <v>1707.45</v>
      </c>
      <c r="D34" s="279">
        <v>1720.6833333333334</v>
      </c>
      <c r="E34" s="279">
        <v>1687.7666666666669</v>
      </c>
      <c r="F34" s="279">
        <v>1668.0833333333335</v>
      </c>
      <c r="G34" s="279">
        <v>1635.166666666667</v>
      </c>
      <c r="H34" s="279">
        <v>1740.3666666666668</v>
      </c>
      <c r="I34" s="279">
        <v>1773.2833333333333</v>
      </c>
      <c r="J34" s="279">
        <v>1792.9666666666667</v>
      </c>
      <c r="K34" s="277">
        <v>1753.6</v>
      </c>
      <c r="L34" s="277">
        <v>1701</v>
      </c>
      <c r="M34" s="277">
        <v>0.72960000000000003</v>
      </c>
    </row>
    <row r="35" spans="1:13">
      <c r="A35" s="268">
        <v>25</v>
      </c>
      <c r="B35" s="277" t="s">
        <v>46</v>
      </c>
      <c r="C35" s="278">
        <v>222.75</v>
      </c>
      <c r="D35" s="279">
        <v>224.45000000000002</v>
      </c>
      <c r="E35" s="279">
        <v>219.65000000000003</v>
      </c>
      <c r="F35" s="279">
        <v>216.55</v>
      </c>
      <c r="G35" s="279">
        <v>211.75000000000003</v>
      </c>
      <c r="H35" s="279">
        <v>227.55000000000004</v>
      </c>
      <c r="I35" s="279">
        <v>232.35000000000005</v>
      </c>
      <c r="J35" s="279">
        <v>235.45000000000005</v>
      </c>
      <c r="K35" s="277">
        <v>229.25</v>
      </c>
      <c r="L35" s="277">
        <v>221.35</v>
      </c>
      <c r="M35" s="277">
        <v>69.164370000000005</v>
      </c>
    </row>
    <row r="36" spans="1:13">
      <c r="A36" s="268">
        <v>26</v>
      </c>
      <c r="B36" s="277" t="s">
        <v>293</v>
      </c>
      <c r="C36" s="278">
        <v>2103.35</v>
      </c>
      <c r="D36" s="279">
        <v>2118.0500000000002</v>
      </c>
      <c r="E36" s="279">
        <v>2066.1000000000004</v>
      </c>
      <c r="F36" s="279">
        <v>2028.8500000000004</v>
      </c>
      <c r="G36" s="279">
        <v>1976.9000000000005</v>
      </c>
      <c r="H36" s="279">
        <v>2155.3000000000002</v>
      </c>
      <c r="I36" s="279">
        <v>2207.25</v>
      </c>
      <c r="J36" s="279">
        <v>2244.5</v>
      </c>
      <c r="K36" s="277">
        <v>2170</v>
      </c>
      <c r="L36" s="277">
        <v>2080.8000000000002</v>
      </c>
      <c r="M36" s="277">
        <v>0.18629999999999999</v>
      </c>
    </row>
    <row r="37" spans="1:13">
      <c r="A37" s="268">
        <v>27</v>
      </c>
      <c r="B37" s="277" t="s">
        <v>302</v>
      </c>
      <c r="C37" s="278">
        <v>1081.0999999999999</v>
      </c>
      <c r="D37" s="279">
        <v>1089.55</v>
      </c>
      <c r="E37" s="279">
        <v>1061.8</v>
      </c>
      <c r="F37" s="279">
        <v>1042.5</v>
      </c>
      <c r="G37" s="279">
        <v>1014.75</v>
      </c>
      <c r="H37" s="279">
        <v>1108.8499999999999</v>
      </c>
      <c r="I37" s="279">
        <v>1136.5999999999999</v>
      </c>
      <c r="J37" s="279">
        <v>1155.8999999999999</v>
      </c>
      <c r="K37" s="277">
        <v>1117.3</v>
      </c>
      <c r="L37" s="277">
        <v>1070.25</v>
      </c>
      <c r="M37" s="277">
        <v>4.3240100000000004</v>
      </c>
    </row>
    <row r="38" spans="1:13">
      <c r="A38" s="268">
        <v>28</v>
      </c>
      <c r="B38" s="277" t="s">
        <v>47</v>
      </c>
      <c r="C38" s="278">
        <v>1750.75</v>
      </c>
      <c r="D38" s="279">
        <v>1762.3999999999999</v>
      </c>
      <c r="E38" s="279">
        <v>1726.8499999999997</v>
      </c>
      <c r="F38" s="279">
        <v>1702.9499999999998</v>
      </c>
      <c r="G38" s="279">
        <v>1667.3999999999996</v>
      </c>
      <c r="H38" s="279">
        <v>1786.2999999999997</v>
      </c>
      <c r="I38" s="279">
        <v>1821.85</v>
      </c>
      <c r="J38" s="279">
        <v>1845.7499999999998</v>
      </c>
      <c r="K38" s="277">
        <v>1797.95</v>
      </c>
      <c r="L38" s="277">
        <v>1738.5</v>
      </c>
      <c r="M38" s="277">
        <v>6.9783999999999997</v>
      </c>
    </row>
    <row r="39" spans="1:13">
      <c r="A39" s="268">
        <v>29</v>
      </c>
      <c r="B39" s="277" t="s">
        <v>48</v>
      </c>
      <c r="C39" s="278">
        <v>126.05</v>
      </c>
      <c r="D39" s="279">
        <v>126.60000000000001</v>
      </c>
      <c r="E39" s="279">
        <v>123.75000000000003</v>
      </c>
      <c r="F39" s="279">
        <v>121.45000000000002</v>
      </c>
      <c r="G39" s="279">
        <v>118.60000000000004</v>
      </c>
      <c r="H39" s="279">
        <v>128.90000000000003</v>
      </c>
      <c r="I39" s="279">
        <v>131.75</v>
      </c>
      <c r="J39" s="279">
        <v>134.05000000000001</v>
      </c>
      <c r="K39" s="277">
        <v>129.44999999999999</v>
      </c>
      <c r="L39" s="277">
        <v>124.3</v>
      </c>
      <c r="M39" s="277">
        <v>87.128</v>
      </c>
    </row>
    <row r="40" spans="1:13">
      <c r="A40" s="268">
        <v>30</v>
      </c>
      <c r="B40" s="277" t="s">
        <v>305</v>
      </c>
      <c r="C40" s="278">
        <v>126.25</v>
      </c>
      <c r="D40" s="279">
        <v>126.16666666666667</v>
      </c>
      <c r="E40" s="279">
        <v>124.13333333333335</v>
      </c>
      <c r="F40" s="279">
        <v>122.01666666666668</v>
      </c>
      <c r="G40" s="279">
        <v>119.98333333333336</v>
      </c>
      <c r="H40" s="279">
        <v>128.28333333333336</v>
      </c>
      <c r="I40" s="279">
        <v>130.31666666666666</v>
      </c>
      <c r="J40" s="279">
        <v>132.43333333333334</v>
      </c>
      <c r="K40" s="277">
        <v>128.19999999999999</v>
      </c>
      <c r="L40" s="277">
        <v>124.05</v>
      </c>
      <c r="M40" s="277">
        <v>3.46915</v>
      </c>
    </row>
    <row r="41" spans="1:13">
      <c r="A41" s="268">
        <v>31</v>
      </c>
      <c r="B41" s="277" t="s">
        <v>938</v>
      </c>
      <c r="C41" s="278">
        <v>197.45</v>
      </c>
      <c r="D41" s="279">
        <v>199.69999999999996</v>
      </c>
      <c r="E41" s="279">
        <v>193.94999999999993</v>
      </c>
      <c r="F41" s="279">
        <v>190.44999999999996</v>
      </c>
      <c r="G41" s="279">
        <v>184.69999999999993</v>
      </c>
      <c r="H41" s="279">
        <v>203.19999999999993</v>
      </c>
      <c r="I41" s="279">
        <v>208.95</v>
      </c>
      <c r="J41" s="279">
        <v>212.44999999999993</v>
      </c>
      <c r="K41" s="277">
        <v>205.45</v>
      </c>
      <c r="L41" s="277">
        <v>196.2</v>
      </c>
      <c r="M41" s="277">
        <v>0.34647</v>
      </c>
    </row>
    <row r="42" spans="1:13">
      <c r="A42" s="268">
        <v>32</v>
      </c>
      <c r="B42" s="277" t="s">
        <v>306</v>
      </c>
      <c r="C42" s="278">
        <v>63.5</v>
      </c>
      <c r="D42" s="279">
        <v>62.85</v>
      </c>
      <c r="E42" s="279">
        <v>60.7</v>
      </c>
      <c r="F42" s="279">
        <v>57.9</v>
      </c>
      <c r="G42" s="279">
        <v>55.75</v>
      </c>
      <c r="H42" s="279">
        <v>65.650000000000006</v>
      </c>
      <c r="I42" s="279">
        <v>67.8</v>
      </c>
      <c r="J42" s="279">
        <v>70.600000000000009</v>
      </c>
      <c r="K42" s="277">
        <v>65</v>
      </c>
      <c r="L42" s="277">
        <v>60.05</v>
      </c>
      <c r="M42" s="277">
        <v>50.889710000000001</v>
      </c>
    </row>
    <row r="43" spans="1:13">
      <c r="A43" s="268">
        <v>33</v>
      </c>
      <c r="B43" s="277" t="s">
        <v>49</v>
      </c>
      <c r="C43" s="278">
        <v>52.2</v>
      </c>
      <c r="D43" s="279">
        <v>51.733333333333327</v>
      </c>
      <c r="E43" s="279">
        <v>51.066666666666656</v>
      </c>
      <c r="F43" s="279">
        <v>49.93333333333333</v>
      </c>
      <c r="G43" s="279">
        <v>49.266666666666659</v>
      </c>
      <c r="H43" s="279">
        <v>52.866666666666653</v>
      </c>
      <c r="I43" s="279">
        <v>53.533333333333324</v>
      </c>
      <c r="J43" s="279">
        <v>54.66666666666665</v>
      </c>
      <c r="K43" s="277">
        <v>52.4</v>
      </c>
      <c r="L43" s="277">
        <v>50.6</v>
      </c>
      <c r="M43" s="277">
        <v>334.77393000000001</v>
      </c>
    </row>
    <row r="44" spans="1:13">
      <c r="A44" s="268">
        <v>34</v>
      </c>
      <c r="B44" s="277" t="s">
        <v>51</v>
      </c>
      <c r="C44" s="278">
        <v>1789.55</v>
      </c>
      <c r="D44" s="279">
        <v>1802.45</v>
      </c>
      <c r="E44" s="279">
        <v>1767.1000000000001</v>
      </c>
      <c r="F44" s="279">
        <v>1744.65</v>
      </c>
      <c r="G44" s="279">
        <v>1709.3000000000002</v>
      </c>
      <c r="H44" s="279">
        <v>1824.9</v>
      </c>
      <c r="I44" s="279">
        <v>1860.25</v>
      </c>
      <c r="J44" s="279">
        <v>1882.7</v>
      </c>
      <c r="K44" s="277">
        <v>1837.8</v>
      </c>
      <c r="L44" s="277">
        <v>1780</v>
      </c>
      <c r="M44" s="277">
        <v>30.399640000000002</v>
      </c>
    </row>
    <row r="45" spans="1:13">
      <c r="A45" s="268">
        <v>35</v>
      </c>
      <c r="B45" s="277" t="s">
        <v>307</v>
      </c>
      <c r="C45" s="278">
        <v>135.85</v>
      </c>
      <c r="D45" s="279">
        <v>137.41666666666666</v>
      </c>
      <c r="E45" s="279">
        <v>132.83333333333331</v>
      </c>
      <c r="F45" s="279">
        <v>129.81666666666666</v>
      </c>
      <c r="G45" s="279">
        <v>125.23333333333332</v>
      </c>
      <c r="H45" s="279">
        <v>140.43333333333331</v>
      </c>
      <c r="I45" s="279">
        <v>145.01666666666662</v>
      </c>
      <c r="J45" s="279">
        <v>148.0333333333333</v>
      </c>
      <c r="K45" s="277">
        <v>142</v>
      </c>
      <c r="L45" s="277">
        <v>134.4</v>
      </c>
      <c r="M45" s="277">
        <v>5.9672400000000003</v>
      </c>
    </row>
    <row r="46" spans="1:13">
      <c r="A46" s="268">
        <v>36</v>
      </c>
      <c r="B46" s="277" t="s">
        <v>309</v>
      </c>
      <c r="C46" s="278">
        <v>1089.9000000000001</v>
      </c>
      <c r="D46" s="279">
        <v>1081.9333333333334</v>
      </c>
      <c r="E46" s="279">
        <v>1054.9666666666667</v>
      </c>
      <c r="F46" s="279">
        <v>1020.0333333333333</v>
      </c>
      <c r="G46" s="279">
        <v>993.06666666666661</v>
      </c>
      <c r="H46" s="279">
        <v>1116.8666666666668</v>
      </c>
      <c r="I46" s="279">
        <v>1143.8333333333335</v>
      </c>
      <c r="J46" s="279">
        <v>1178.7666666666669</v>
      </c>
      <c r="K46" s="277">
        <v>1108.9000000000001</v>
      </c>
      <c r="L46" s="277">
        <v>1047</v>
      </c>
      <c r="M46" s="277">
        <v>6.4247800000000002</v>
      </c>
    </row>
    <row r="47" spans="1:13">
      <c r="A47" s="268">
        <v>37</v>
      </c>
      <c r="B47" s="277" t="s">
        <v>308</v>
      </c>
      <c r="C47" s="278">
        <v>3332.85</v>
      </c>
      <c r="D47" s="279">
        <v>3318.9500000000003</v>
      </c>
      <c r="E47" s="279">
        <v>3263.9000000000005</v>
      </c>
      <c r="F47" s="279">
        <v>3194.9500000000003</v>
      </c>
      <c r="G47" s="279">
        <v>3139.9000000000005</v>
      </c>
      <c r="H47" s="279">
        <v>3387.9000000000005</v>
      </c>
      <c r="I47" s="279">
        <v>3442.9500000000007</v>
      </c>
      <c r="J47" s="279">
        <v>3511.9000000000005</v>
      </c>
      <c r="K47" s="277">
        <v>3374</v>
      </c>
      <c r="L47" s="277">
        <v>3250</v>
      </c>
      <c r="M47" s="277">
        <v>0.45701999999999998</v>
      </c>
    </row>
    <row r="48" spans="1:13">
      <c r="A48" s="268">
        <v>38</v>
      </c>
      <c r="B48" s="277" t="s">
        <v>310</v>
      </c>
      <c r="C48" s="278">
        <v>5265.05</v>
      </c>
      <c r="D48" s="279">
        <v>5311.6333333333341</v>
      </c>
      <c r="E48" s="279">
        <v>5178.4166666666679</v>
      </c>
      <c r="F48" s="279">
        <v>5091.7833333333338</v>
      </c>
      <c r="G48" s="279">
        <v>4958.5666666666675</v>
      </c>
      <c r="H48" s="279">
        <v>5398.2666666666682</v>
      </c>
      <c r="I48" s="279">
        <v>5531.4833333333336</v>
      </c>
      <c r="J48" s="279">
        <v>5618.1166666666686</v>
      </c>
      <c r="K48" s="277">
        <v>5444.85</v>
      </c>
      <c r="L48" s="277">
        <v>5225</v>
      </c>
      <c r="M48" s="277">
        <v>0.28658</v>
      </c>
    </row>
    <row r="49" spans="1:13">
      <c r="A49" s="268">
        <v>39</v>
      </c>
      <c r="B49" s="277" t="s">
        <v>226</v>
      </c>
      <c r="C49" s="278">
        <v>696.95</v>
      </c>
      <c r="D49" s="279">
        <v>701.4666666666667</v>
      </c>
      <c r="E49" s="279">
        <v>688.83333333333337</v>
      </c>
      <c r="F49" s="279">
        <v>680.7166666666667</v>
      </c>
      <c r="G49" s="279">
        <v>668.08333333333337</v>
      </c>
      <c r="H49" s="279">
        <v>709.58333333333337</v>
      </c>
      <c r="I49" s="279">
        <v>722.21666666666658</v>
      </c>
      <c r="J49" s="279">
        <v>730.33333333333337</v>
      </c>
      <c r="K49" s="277">
        <v>714.1</v>
      </c>
      <c r="L49" s="277">
        <v>693.35</v>
      </c>
      <c r="M49" s="277">
        <v>2.1330900000000002</v>
      </c>
    </row>
    <row r="50" spans="1:13">
      <c r="A50" s="268">
        <v>40</v>
      </c>
      <c r="B50" s="277" t="s">
        <v>53</v>
      </c>
      <c r="C50" s="278">
        <v>944.8</v>
      </c>
      <c r="D50" s="279">
        <v>947.18333333333328</v>
      </c>
      <c r="E50" s="279">
        <v>929.71666666666658</v>
      </c>
      <c r="F50" s="279">
        <v>914.63333333333333</v>
      </c>
      <c r="G50" s="279">
        <v>897.16666666666663</v>
      </c>
      <c r="H50" s="279">
        <v>962.26666666666654</v>
      </c>
      <c r="I50" s="279">
        <v>979.73333333333323</v>
      </c>
      <c r="J50" s="279">
        <v>994.81666666666649</v>
      </c>
      <c r="K50" s="277">
        <v>964.65</v>
      </c>
      <c r="L50" s="277">
        <v>932.1</v>
      </c>
      <c r="M50" s="277">
        <v>51.789639999999999</v>
      </c>
    </row>
    <row r="51" spans="1:13">
      <c r="A51" s="268">
        <v>41</v>
      </c>
      <c r="B51" s="277" t="s">
        <v>311</v>
      </c>
      <c r="C51" s="278">
        <v>472.3</v>
      </c>
      <c r="D51" s="279">
        <v>476.84999999999997</v>
      </c>
      <c r="E51" s="279">
        <v>467.24999999999994</v>
      </c>
      <c r="F51" s="279">
        <v>462.2</v>
      </c>
      <c r="G51" s="279">
        <v>452.59999999999997</v>
      </c>
      <c r="H51" s="279">
        <v>481.89999999999992</v>
      </c>
      <c r="I51" s="279">
        <v>491.49999999999994</v>
      </c>
      <c r="J51" s="279">
        <v>496.5499999999999</v>
      </c>
      <c r="K51" s="277">
        <v>486.45</v>
      </c>
      <c r="L51" s="277">
        <v>471.8</v>
      </c>
      <c r="M51" s="277">
        <v>4.1305399999999999</v>
      </c>
    </row>
    <row r="52" spans="1:13">
      <c r="A52" s="268">
        <v>42</v>
      </c>
      <c r="B52" s="277" t="s">
        <v>55</v>
      </c>
      <c r="C52" s="278">
        <v>448</v>
      </c>
      <c r="D52" s="279">
        <v>444.40000000000003</v>
      </c>
      <c r="E52" s="279">
        <v>438.90000000000009</v>
      </c>
      <c r="F52" s="279">
        <v>429.80000000000007</v>
      </c>
      <c r="G52" s="279">
        <v>424.30000000000013</v>
      </c>
      <c r="H52" s="279">
        <v>453.50000000000006</v>
      </c>
      <c r="I52" s="279">
        <v>458.99999999999994</v>
      </c>
      <c r="J52" s="279">
        <v>468.1</v>
      </c>
      <c r="K52" s="277">
        <v>449.9</v>
      </c>
      <c r="L52" s="277">
        <v>435.3</v>
      </c>
      <c r="M52" s="277">
        <v>304.6968</v>
      </c>
    </row>
    <row r="53" spans="1:13">
      <c r="A53" s="268">
        <v>43</v>
      </c>
      <c r="B53" s="277" t="s">
        <v>56</v>
      </c>
      <c r="C53" s="278">
        <v>3007.45</v>
      </c>
      <c r="D53" s="279">
        <v>3021.0666666666671</v>
      </c>
      <c r="E53" s="279">
        <v>2982.1333333333341</v>
      </c>
      <c r="F53" s="279">
        <v>2956.8166666666671</v>
      </c>
      <c r="G53" s="279">
        <v>2917.8833333333341</v>
      </c>
      <c r="H53" s="279">
        <v>3046.3833333333341</v>
      </c>
      <c r="I53" s="279">
        <v>3085.3166666666675</v>
      </c>
      <c r="J53" s="279">
        <v>3110.6333333333341</v>
      </c>
      <c r="K53" s="277">
        <v>3060</v>
      </c>
      <c r="L53" s="277">
        <v>2995.75</v>
      </c>
      <c r="M53" s="277">
        <v>6.9679200000000003</v>
      </c>
    </row>
    <row r="54" spans="1:13">
      <c r="A54" s="268">
        <v>44</v>
      </c>
      <c r="B54" s="277" t="s">
        <v>315</v>
      </c>
      <c r="C54" s="278">
        <v>186.8</v>
      </c>
      <c r="D54" s="279">
        <v>188.35</v>
      </c>
      <c r="E54" s="279">
        <v>181.35</v>
      </c>
      <c r="F54" s="279">
        <v>175.9</v>
      </c>
      <c r="G54" s="279">
        <v>168.9</v>
      </c>
      <c r="H54" s="279">
        <v>193.79999999999998</v>
      </c>
      <c r="I54" s="279">
        <v>200.79999999999998</v>
      </c>
      <c r="J54" s="279">
        <v>206.24999999999997</v>
      </c>
      <c r="K54" s="277">
        <v>195.35</v>
      </c>
      <c r="L54" s="277">
        <v>182.9</v>
      </c>
      <c r="M54" s="277">
        <v>32.966810000000002</v>
      </c>
    </row>
    <row r="55" spans="1:13">
      <c r="A55" s="268">
        <v>45</v>
      </c>
      <c r="B55" s="277" t="s">
        <v>316</v>
      </c>
      <c r="C55" s="278">
        <v>437.4</v>
      </c>
      <c r="D55" s="279">
        <v>432.90000000000003</v>
      </c>
      <c r="E55" s="279">
        <v>422.80000000000007</v>
      </c>
      <c r="F55" s="279">
        <v>408.20000000000005</v>
      </c>
      <c r="G55" s="279">
        <v>398.10000000000008</v>
      </c>
      <c r="H55" s="279">
        <v>447.50000000000006</v>
      </c>
      <c r="I55" s="279">
        <v>457.60000000000008</v>
      </c>
      <c r="J55" s="279">
        <v>472.20000000000005</v>
      </c>
      <c r="K55" s="277">
        <v>443</v>
      </c>
      <c r="L55" s="277">
        <v>418.3</v>
      </c>
      <c r="M55" s="277">
        <v>8.6607400000000005</v>
      </c>
    </row>
    <row r="56" spans="1:13">
      <c r="A56" s="268">
        <v>46</v>
      </c>
      <c r="B56" s="277" t="s">
        <v>58</v>
      </c>
      <c r="C56" s="278">
        <v>6440.35</v>
      </c>
      <c r="D56" s="279">
        <v>6442.45</v>
      </c>
      <c r="E56" s="279">
        <v>6388.9</v>
      </c>
      <c r="F56" s="279">
        <v>6337.45</v>
      </c>
      <c r="G56" s="279">
        <v>6283.9</v>
      </c>
      <c r="H56" s="279">
        <v>6493.9</v>
      </c>
      <c r="I56" s="279">
        <v>6547.4500000000007</v>
      </c>
      <c r="J56" s="279">
        <v>6598.9</v>
      </c>
      <c r="K56" s="277">
        <v>6496</v>
      </c>
      <c r="L56" s="277">
        <v>6391</v>
      </c>
      <c r="M56" s="277">
        <v>4.3094400000000004</v>
      </c>
    </row>
    <row r="57" spans="1:13">
      <c r="A57" s="268">
        <v>47</v>
      </c>
      <c r="B57" s="277" t="s">
        <v>232</v>
      </c>
      <c r="C57" s="278">
        <v>2725.65</v>
      </c>
      <c r="D57" s="279">
        <v>2730.8333333333335</v>
      </c>
      <c r="E57" s="279">
        <v>2709.666666666667</v>
      </c>
      <c r="F57" s="279">
        <v>2693.6833333333334</v>
      </c>
      <c r="G57" s="279">
        <v>2672.5166666666669</v>
      </c>
      <c r="H57" s="279">
        <v>2746.8166666666671</v>
      </c>
      <c r="I57" s="279">
        <v>2767.983333333334</v>
      </c>
      <c r="J57" s="279">
        <v>2783.9666666666672</v>
      </c>
      <c r="K57" s="277">
        <v>2752</v>
      </c>
      <c r="L57" s="277">
        <v>2714.85</v>
      </c>
      <c r="M57" s="277">
        <v>0.17602999999999999</v>
      </c>
    </row>
    <row r="58" spans="1:13">
      <c r="A58" s="268">
        <v>48</v>
      </c>
      <c r="B58" s="277" t="s">
        <v>59</v>
      </c>
      <c r="C58" s="278">
        <v>3457.4</v>
      </c>
      <c r="D58" s="279">
        <v>3452.2166666666672</v>
      </c>
      <c r="E58" s="279">
        <v>3409.8833333333341</v>
      </c>
      <c r="F58" s="279">
        <v>3362.3666666666668</v>
      </c>
      <c r="G58" s="279">
        <v>3320.0333333333338</v>
      </c>
      <c r="H58" s="279">
        <v>3499.7333333333345</v>
      </c>
      <c r="I58" s="279">
        <v>3542.0666666666675</v>
      </c>
      <c r="J58" s="279">
        <v>3589.5833333333348</v>
      </c>
      <c r="K58" s="277">
        <v>3494.55</v>
      </c>
      <c r="L58" s="277">
        <v>3404.7</v>
      </c>
      <c r="M58" s="277">
        <v>55.71895</v>
      </c>
    </row>
    <row r="59" spans="1:13">
      <c r="A59" s="268">
        <v>49</v>
      </c>
      <c r="B59" s="277" t="s">
        <v>60</v>
      </c>
      <c r="C59" s="278">
        <v>1352.9</v>
      </c>
      <c r="D59" s="279">
        <v>1357.8999999999999</v>
      </c>
      <c r="E59" s="279">
        <v>1342.4499999999998</v>
      </c>
      <c r="F59" s="279">
        <v>1332</v>
      </c>
      <c r="G59" s="279">
        <v>1316.55</v>
      </c>
      <c r="H59" s="279">
        <v>1368.3499999999997</v>
      </c>
      <c r="I59" s="279">
        <v>1383.8</v>
      </c>
      <c r="J59" s="279">
        <v>1394.2499999999995</v>
      </c>
      <c r="K59" s="277">
        <v>1373.35</v>
      </c>
      <c r="L59" s="277">
        <v>1347.45</v>
      </c>
      <c r="M59" s="277">
        <v>4.4878900000000002</v>
      </c>
    </row>
    <row r="60" spans="1:13" ht="12" customHeight="1">
      <c r="A60" s="268">
        <v>50</v>
      </c>
      <c r="B60" s="277" t="s">
        <v>317</v>
      </c>
      <c r="C60" s="278">
        <v>115.35</v>
      </c>
      <c r="D60" s="279">
        <v>115.78333333333335</v>
      </c>
      <c r="E60" s="279">
        <v>114.56666666666669</v>
      </c>
      <c r="F60" s="279">
        <v>113.78333333333335</v>
      </c>
      <c r="G60" s="279">
        <v>112.56666666666669</v>
      </c>
      <c r="H60" s="279">
        <v>116.56666666666669</v>
      </c>
      <c r="I60" s="279">
        <v>117.78333333333336</v>
      </c>
      <c r="J60" s="279">
        <v>118.56666666666669</v>
      </c>
      <c r="K60" s="277">
        <v>117</v>
      </c>
      <c r="L60" s="277">
        <v>115</v>
      </c>
      <c r="M60" s="277">
        <v>1.9027000000000001</v>
      </c>
    </row>
    <row r="61" spans="1:13">
      <c r="A61" s="268">
        <v>51</v>
      </c>
      <c r="B61" s="277" t="s">
        <v>318</v>
      </c>
      <c r="C61" s="278">
        <v>142</v>
      </c>
      <c r="D61" s="279">
        <v>143.65</v>
      </c>
      <c r="E61" s="279">
        <v>138.5</v>
      </c>
      <c r="F61" s="279">
        <v>135</v>
      </c>
      <c r="G61" s="279">
        <v>129.85</v>
      </c>
      <c r="H61" s="279">
        <v>147.15</v>
      </c>
      <c r="I61" s="279">
        <v>152.30000000000004</v>
      </c>
      <c r="J61" s="279">
        <v>155.80000000000001</v>
      </c>
      <c r="K61" s="277">
        <v>148.80000000000001</v>
      </c>
      <c r="L61" s="277">
        <v>140.15</v>
      </c>
      <c r="M61" s="277">
        <v>68.144329999999997</v>
      </c>
    </row>
    <row r="62" spans="1:13">
      <c r="A62" s="268">
        <v>52</v>
      </c>
      <c r="B62" s="277" t="s">
        <v>233</v>
      </c>
      <c r="C62" s="278">
        <v>300.60000000000002</v>
      </c>
      <c r="D62" s="279">
        <v>299.65000000000003</v>
      </c>
      <c r="E62" s="279">
        <v>294.95000000000005</v>
      </c>
      <c r="F62" s="279">
        <v>289.3</v>
      </c>
      <c r="G62" s="279">
        <v>284.60000000000002</v>
      </c>
      <c r="H62" s="279">
        <v>305.30000000000007</v>
      </c>
      <c r="I62" s="279">
        <v>310</v>
      </c>
      <c r="J62" s="279">
        <v>315.65000000000009</v>
      </c>
      <c r="K62" s="277">
        <v>304.35000000000002</v>
      </c>
      <c r="L62" s="277">
        <v>294</v>
      </c>
      <c r="M62" s="277">
        <v>399.08487000000002</v>
      </c>
    </row>
    <row r="63" spans="1:13">
      <c r="A63" s="268">
        <v>53</v>
      </c>
      <c r="B63" s="277" t="s">
        <v>61</v>
      </c>
      <c r="C63" s="278">
        <v>47.1</v>
      </c>
      <c r="D63" s="279">
        <v>47.4</v>
      </c>
      <c r="E63" s="279">
        <v>46.4</v>
      </c>
      <c r="F63" s="279">
        <v>45.7</v>
      </c>
      <c r="G63" s="279">
        <v>44.7</v>
      </c>
      <c r="H63" s="279">
        <v>48.099999999999994</v>
      </c>
      <c r="I63" s="279">
        <v>49.099999999999994</v>
      </c>
      <c r="J63" s="279">
        <v>49.79999999999999</v>
      </c>
      <c r="K63" s="277">
        <v>48.4</v>
      </c>
      <c r="L63" s="277">
        <v>46.7</v>
      </c>
      <c r="M63" s="277">
        <v>364.66171000000003</v>
      </c>
    </row>
    <row r="64" spans="1:13">
      <c r="A64" s="268">
        <v>54</v>
      </c>
      <c r="B64" s="277" t="s">
        <v>62</v>
      </c>
      <c r="C64" s="278">
        <v>48.15</v>
      </c>
      <c r="D64" s="279">
        <v>48.449999999999996</v>
      </c>
      <c r="E64" s="279">
        <v>47.599999999999994</v>
      </c>
      <c r="F64" s="279">
        <v>47.05</v>
      </c>
      <c r="G64" s="279">
        <v>46.199999999999996</v>
      </c>
      <c r="H64" s="279">
        <v>48.999999999999993</v>
      </c>
      <c r="I64" s="279">
        <v>49.85</v>
      </c>
      <c r="J64" s="279">
        <v>50.399999999999991</v>
      </c>
      <c r="K64" s="277">
        <v>49.3</v>
      </c>
      <c r="L64" s="277">
        <v>47.9</v>
      </c>
      <c r="M64" s="277">
        <v>20.31765</v>
      </c>
    </row>
    <row r="65" spans="1:13">
      <c r="A65" s="268">
        <v>55</v>
      </c>
      <c r="B65" s="277" t="s">
        <v>312</v>
      </c>
      <c r="C65" s="278">
        <v>1279.8</v>
      </c>
      <c r="D65" s="279">
        <v>1290.3666666666666</v>
      </c>
      <c r="E65" s="279">
        <v>1264.5333333333331</v>
      </c>
      <c r="F65" s="279">
        <v>1249.2666666666664</v>
      </c>
      <c r="G65" s="279">
        <v>1223.4333333333329</v>
      </c>
      <c r="H65" s="279">
        <v>1305.6333333333332</v>
      </c>
      <c r="I65" s="279">
        <v>1331.4666666666667</v>
      </c>
      <c r="J65" s="279">
        <v>1346.7333333333333</v>
      </c>
      <c r="K65" s="277">
        <v>1316.2</v>
      </c>
      <c r="L65" s="277">
        <v>1275.0999999999999</v>
      </c>
      <c r="M65" s="277">
        <v>0.66820999999999997</v>
      </c>
    </row>
    <row r="66" spans="1:13">
      <c r="A66" s="268">
        <v>56</v>
      </c>
      <c r="B66" s="277" t="s">
        <v>63</v>
      </c>
      <c r="C66" s="278">
        <v>1229.75</v>
      </c>
      <c r="D66" s="279">
        <v>1235.0166666666667</v>
      </c>
      <c r="E66" s="279">
        <v>1220.0333333333333</v>
      </c>
      <c r="F66" s="279">
        <v>1210.3166666666666</v>
      </c>
      <c r="G66" s="279">
        <v>1195.3333333333333</v>
      </c>
      <c r="H66" s="279">
        <v>1244.7333333333333</v>
      </c>
      <c r="I66" s="279">
        <v>1259.7166666666665</v>
      </c>
      <c r="J66" s="279">
        <v>1269.4333333333334</v>
      </c>
      <c r="K66" s="277">
        <v>1250</v>
      </c>
      <c r="L66" s="277">
        <v>1225.3</v>
      </c>
      <c r="M66" s="277">
        <v>11.695029999999999</v>
      </c>
    </row>
    <row r="67" spans="1:13">
      <c r="A67" s="268">
        <v>57</v>
      </c>
      <c r="B67" s="277" t="s">
        <v>320</v>
      </c>
      <c r="C67" s="278">
        <v>5945.95</v>
      </c>
      <c r="D67" s="279">
        <v>5992.3166666666666</v>
      </c>
      <c r="E67" s="279">
        <v>5884.6333333333332</v>
      </c>
      <c r="F67" s="279">
        <v>5823.3166666666666</v>
      </c>
      <c r="G67" s="279">
        <v>5715.6333333333332</v>
      </c>
      <c r="H67" s="279">
        <v>6053.6333333333332</v>
      </c>
      <c r="I67" s="279">
        <v>6161.3166666666657</v>
      </c>
      <c r="J67" s="279">
        <v>6222.6333333333332</v>
      </c>
      <c r="K67" s="277">
        <v>6100</v>
      </c>
      <c r="L67" s="277">
        <v>5931</v>
      </c>
      <c r="M67" s="277">
        <v>0.19616</v>
      </c>
    </row>
    <row r="68" spans="1:13">
      <c r="A68" s="268">
        <v>58</v>
      </c>
      <c r="B68" s="277" t="s">
        <v>234</v>
      </c>
      <c r="C68" s="278">
        <v>1474.4</v>
      </c>
      <c r="D68" s="279">
        <v>1499.1833333333334</v>
      </c>
      <c r="E68" s="279">
        <v>1437.2166666666667</v>
      </c>
      <c r="F68" s="279">
        <v>1400.0333333333333</v>
      </c>
      <c r="G68" s="279">
        <v>1338.0666666666666</v>
      </c>
      <c r="H68" s="279">
        <v>1536.3666666666668</v>
      </c>
      <c r="I68" s="279">
        <v>1598.3333333333335</v>
      </c>
      <c r="J68" s="279">
        <v>1635.5166666666669</v>
      </c>
      <c r="K68" s="277">
        <v>1561.15</v>
      </c>
      <c r="L68" s="277">
        <v>1462</v>
      </c>
      <c r="M68" s="277">
        <v>3.24715</v>
      </c>
    </row>
    <row r="69" spans="1:13">
      <c r="A69" s="268">
        <v>59</v>
      </c>
      <c r="B69" s="277" t="s">
        <v>321</v>
      </c>
      <c r="C69" s="278">
        <v>425.15</v>
      </c>
      <c r="D69" s="279">
        <v>430.81666666666666</v>
      </c>
      <c r="E69" s="279">
        <v>417.83333333333331</v>
      </c>
      <c r="F69" s="279">
        <v>410.51666666666665</v>
      </c>
      <c r="G69" s="279">
        <v>397.5333333333333</v>
      </c>
      <c r="H69" s="279">
        <v>438.13333333333333</v>
      </c>
      <c r="I69" s="279">
        <v>451.11666666666667</v>
      </c>
      <c r="J69" s="279">
        <v>458.43333333333334</v>
      </c>
      <c r="K69" s="277">
        <v>443.8</v>
      </c>
      <c r="L69" s="277">
        <v>423.5</v>
      </c>
      <c r="M69" s="277">
        <v>7.7275600000000004</v>
      </c>
    </row>
    <row r="70" spans="1:13">
      <c r="A70" s="268">
        <v>60</v>
      </c>
      <c r="B70" s="277" t="s">
        <v>65</v>
      </c>
      <c r="C70" s="278">
        <v>105.85</v>
      </c>
      <c r="D70" s="279">
        <v>107.14999999999999</v>
      </c>
      <c r="E70" s="279">
        <v>103.94999999999999</v>
      </c>
      <c r="F70" s="279">
        <v>102.05</v>
      </c>
      <c r="G70" s="279">
        <v>98.85</v>
      </c>
      <c r="H70" s="279">
        <v>109.04999999999998</v>
      </c>
      <c r="I70" s="279">
        <v>112.25</v>
      </c>
      <c r="J70" s="279">
        <v>114.14999999999998</v>
      </c>
      <c r="K70" s="277">
        <v>110.35</v>
      </c>
      <c r="L70" s="277">
        <v>105.25</v>
      </c>
      <c r="M70" s="277">
        <v>214.37612999999999</v>
      </c>
    </row>
    <row r="71" spans="1:13">
      <c r="A71" s="268">
        <v>61</v>
      </c>
      <c r="B71" s="277" t="s">
        <v>313</v>
      </c>
      <c r="C71" s="278">
        <v>673.9</v>
      </c>
      <c r="D71" s="279">
        <v>676.30000000000007</v>
      </c>
      <c r="E71" s="279">
        <v>668.60000000000014</v>
      </c>
      <c r="F71" s="279">
        <v>663.30000000000007</v>
      </c>
      <c r="G71" s="279">
        <v>655.60000000000014</v>
      </c>
      <c r="H71" s="279">
        <v>681.60000000000014</v>
      </c>
      <c r="I71" s="279">
        <v>689.30000000000018</v>
      </c>
      <c r="J71" s="279">
        <v>694.60000000000014</v>
      </c>
      <c r="K71" s="277">
        <v>684</v>
      </c>
      <c r="L71" s="277">
        <v>671</v>
      </c>
      <c r="M71" s="277">
        <v>2.5566399999999998</v>
      </c>
    </row>
    <row r="72" spans="1:13">
      <c r="A72" s="268">
        <v>62</v>
      </c>
      <c r="B72" s="277" t="s">
        <v>66</v>
      </c>
      <c r="C72" s="278">
        <v>547.35</v>
      </c>
      <c r="D72" s="279">
        <v>551.08333333333337</v>
      </c>
      <c r="E72" s="279">
        <v>541.66666666666674</v>
      </c>
      <c r="F72" s="279">
        <v>535.98333333333335</v>
      </c>
      <c r="G72" s="279">
        <v>526.56666666666672</v>
      </c>
      <c r="H72" s="279">
        <v>556.76666666666677</v>
      </c>
      <c r="I72" s="279">
        <v>566.18333333333351</v>
      </c>
      <c r="J72" s="279">
        <v>571.86666666666679</v>
      </c>
      <c r="K72" s="277">
        <v>560.5</v>
      </c>
      <c r="L72" s="277">
        <v>545.4</v>
      </c>
      <c r="M72" s="277">
        <v>20.630459999999999</v>
      </c>
    </row>
    <row r="73" spans="1:13">
      <c r="A73" s="268">
        <v>63</v>
      </c>
      <c r="B73" s="277" t="s">
        <v>67</v>
      </c>
      <c r="C73" s="278">
        <v>413.55</v>
      </c>
      <c r="D73" s="279">
        <v>416.41666666666669</v>
      </c>
      <c r="E73" s="279">
        <v>408.13333333333338</v>
      </c>
      <c r="F73" s="279">
        <v>402.7166666666667</v>
      </c>
      <c r="G73" s="279">
        <v>394.43333333333339</v>
      </c>
      <c r="H73" s="279">
        <v>421.83333333333337</v>
      </c>
      <c r="I73" s="279">
        <v>430.11666666666667</v>
      </c>
      <c r="J73" s="279">
        <v>435.53333333333336</v>
      </c>
      <c r="K73" s="277">
        <v>424.7</v>
      </c>
      <c r="L73" s="277">
        <v>411</v>
      </c>
      <c r="M73" s="277">
        <v>29.28453</v>
      </c>
    </row>
    <row r="74" spans="1:13">
      <c r="A74" s="268">
        <v>64</v>
      </c>
      <c r="B74" s="277" t="s">
        <v>1046</v>
      </c>
      <c r="C74" s="278">
        <v>10902.3</v>
      </c>
      <c r="D74" s="279">
        <v>11117.433333333334</v>
      </c>
      <c r="E74" s="279">
        <v>10534.866666666669</v>
      </c>
      <c r="F74" s="279">
        <v>10167.433333333334</v>
      </c>
      <c r="G74" s="279">
        <v>9584.8666666666686</v>
      </c>
      <c r="H74" s="279">
        <v>11484.866666666669</v>
      </c>
      <c r="I74" s="279">
        <v>12067.433333333334</v>
      </c>
      <c r="J74" s="279">
        <v>12434.866666666669</v>
      </c>
      <c r="K74" s="277">
        <v>11700</v>
      </c>
      <c r="L74" s="277">
        <v>10750</v>
      </c>
      <c r="M74" s="277">
        <v>0.30298000000000003</v>
      </c>
    </row>
    <row r="75" spans="1:13">
      <c r="A75" s="268">
        <v>65</v>
      </c>
      <c r="B75" s="277" t="s">
        <v>69</v>
      </c>
      <c r="C75" s="278">
        <v>551.1</v>
      </c>
      <c r="D75" s="279">
        <v>553.93333333333328</v>
      </c>
      <c r="E75" s="279">
        <v>547.36666666666656</v>
      </c>
      <c r="F75" s="279">
        <v>543.63333333333333</v>
      </c>
      <c r="G75" s="279">
        <v>537.06666666666661</v>
      </c>
      <c r="H75" s="279">
        <v>557.66666666666652</v>
      </c>
      <c r="I75" s="279">
        <v>564.23333333333335</v>
      </c>
      <c r="J75" s="279">
        <v>567.96666666666647</v>
      </c>
      <c r="K75" s="277">
        <v>560.5</v>
      </c>
      <c r="L75" s="277">
        <v>550.20000000000005</v>
      </c>
      <c r="M75" s="277">
        <v>81.379480000000001</v>
      </c>
    </row>
    <row r="76" spans="1:13" s="16" customFormat="1">
      <c r="A76" s="268">
        <v>66</v>
      </c>
      <c r="B76" s="277" t="s">
        <v>70</v>
      </c>
      <c r="C76" s="278">
        <v>35.75</v>
      </c>
      <c r="D76" s="279">
        <v>36.033333333333331</v>
      </c>
      <c r="E76" s="279">
        <v>35.316666666666663</v>
      </c>
      <c r="F76" s="279">
        <v>34.883333333333333</v>
      </c>
      <c r="G76" s="279">
        <v>34.166666666666664</v>
      </c>
      <c r="H76" s="279">
        <v>36.466666666666661</v>
      </c>
      <c r="I76" s="279">
        <v>37.18333333333333</v>
      </c>
      <c r="J76" s="279">
        <v>37.61666666666666</v>
      </c>
      <c r="K76" s="277">
        <v>36.75</v>
      </c>
      <c r="L76" s="277">
        <v>35.6</v>
      </c>
      <c r="M76" s="277">
        <v>382.75871000000001</v>
      </c>
    </row>
    <row r="77" spans="1:13" s="16" customFormat="1">
      <c r="A77" s="268">
        <v>67</v>
      </c>
      <c r="B77" s="277" t="s">
        <v>71</v>
      </c>
      <c r="C77" s="278">
        <v>407.55</v>
      </c>
      <c r="D77" s="279">
        <v>410.2833333333333</v>
      </c>
      <c r="E77" s="279">
        <v>403.56666666666661</v>
      </c>
      <c r="F77" s="279">
        <v>399.58333333333331</v>
      </c>
      <c r="G77" s="279">
        <v>392.86666666666662</v>
      </c>
      <c r="H77" s="279">
        <v>414.26666666666659</v>
      </c>
      <c r="I77" s="279">
        <v>420.98333333333329</v>
      </c>
      <c r="J77" s="279">
        <v>424.96666666666658</v>
      </c>
      <c r="K77" s="277">
        <v>417</v>
      </c>
      <c r="L77" s="277">
        <v>406.3</v>
      </c>
      <c r="M77" s="277">
        <v>53.847589999999997</v>
      </c>
    </row>
    <row r="78" spans="1:13" s="16" customFormat="1">
      <c r="A78" s="268">
        <v>68</v>
      </c>
      <c r="B78" s="277" t="s">
        <v>322</v>
      </c>
      <c r="C78" s="278">
        <v>592.4</v>
      </c>
      <c r="D78" s="279">
        <v>600.09999999999991</v>
      </c>
      <c r="E78" s="279">
        <v>582.39999999999986</v>
      </c>
      <c r="F78" s="279">
        <v>572.4</v>
      </c>
      <c r="G78" s="279">
        <v>554.69999999999993</v>
      </c>
      <c r="H78" s="279">
        <v>610.0999999999998</v>
      </c>
      <c r="I78" s="279">
        <v>627.79999999999984</v>
      </c>
      <c r="J78" s="279">
        <v>637.79999999999973</v>
      </c>
      <c r="K78" s="277">
        <v>617.79999999999995</v>
      </c>
      <c r="L78" s="277">
        <v>590.1</v>
      </c>
      <c r="M78" s="277">
        <v>2.5991499999999998</v>
      </c>
    </row>
    <row r="79" spans="1:13" s="16" customFormat="1">
      <c r="A79" s="268">
        <v>69</v>
      </c>
      <c r="B79" s="277" t="s">
        <v>324</v>
      </c>
      <c r="C79" s="278">
        <v>130.44999999999999</v>
      </c>
      <c r="D79" s="279">
        <v>130.91666666666666</v>
      </c>
      <c r="E79" s="279">
        <v>128.33333333333331</v>
      </c>
      <c r="F79" s="279">
        <v>126.21666666666667</v>
      </c>
      <c r="G79" s="279">
        <v>123.63333333333333</v>
      </c>
      <c r="H79" s="279">
        <v>133.0333333333333</v>
      </c>
      <c r="I79" s="279">
        <v>135.61666666666662</v>
      </c>
      <c r="J79" s="279">
        <v>137.73333333333329</v>
      </c>
      <c r="K79" s="277">
        <v>133.5</v>
      </c>
      <c r="L79" s="277">
        <v>128.80000000000001</v>
      </c>
      <c r="M79" s="277">
        <v>7.3173399999999997</v>
      </c>
    </row>
    <row r="80" spans="1:13" s="16" customFormat="1">
      <c r="A80" s="268">
        <v>70</v>
      </c>
      <c r="B80" s="277" t="s">
        <v>325</v>
      </c>
      <c r="C80" s="278">
        <v>1989</v>
      </c>
      <c r="D80" s="279">
        <v>1999.7333333333333</v>
      </c>
      <c r="E80" s="279">
        <v>1969.4666666666667</v>
      </c>
      <c r="F80" s="279">
        <v>1949.9333333333334</v>
      </c>
      <c r="G80" s="279">
        <v>1919.6666666666667</v>
      </c>
      <c r="H80" s="279">
        <v>2019.2666666666667</v>
      </c>
      <c r="I80" s="279">
        <v>2049.5333333333338</v>
      </c>
      <c r="J80" s="279">
        <v>2069.0666666666666</v>
      </c>
      <c r="K80" s="277">
        <v>2030</v>
      </c>
      <c r="L80" s="277">
        <v>1980.2</v>
      </c>
      <c r="M80" s="277">
        <v>0.13857</v>
      </c>
    </row>
    <row r="81" spans="1:13" s="16" customFormat="1">
      <c r="A81" s="268">
        <v>71</v>
      </c>
      <c r="B81" s="277" t="s">
        <v>326</v>
      </c>
      <c r="C81" s="278">
        <v>514.95000000000005</v>
      </c>
      <c r="D81" s="279">
        <v>516.5333333333333</v>
      </c>
      <c r="E81" s="279">
        <v>509.66666666666663</v>
      </c>
      <c r="F81" s="279">
        <v>504.38333333333333</v>
      </c>
      <c r="G81" s="279">
        <v>497.51666666666665</v>
      </c>
      <c r="H81" s="279">
        <v>521.81666666666661</v>
      </c>
      <c r="I81" s="279">
        <v>528.68333333333339</v>
      </c>
      <c r="J81" s="279">
        <v>533.96666666666658</v>
      </c>
      <c r="K81" s="277">
        <v>523.4</v>
      </c>
      <c r="L81" s="277">
        <v>511.25</v>
      </c>
      <c r="M81" s="277">
        <v>0.83382000000000001</v>
      </c>
    </row>
    <row r="82" spans="1:13" s="16" customFormat="1">
      <c r="A82" s="268">
        <v>72</v>
      </c>
      <c r="B82" s="277" t="s">
        <v>327</v>
      </c>
      <c r="C82" s="278">
        <v>67.75</v>
      </c>
      <c r="D82" s="279">
        <v>68.333333333333329</v>
      </c>
      <c r="E82" s="279">
        <v>66.466666666666654</v>
      </c>
      <c r="F82" s="279">
        <v>65.183333333333323</v>
      </c>
      <c r="G82" s="279">
        <v>63.316666666666649</v>
      </c>
      <c r="H82" s="279">
        <v>69.61666666666666</v>
      </c>
      <c r="I82" s="279">
        <v>71.483333333333334</v>
      </c>
      <c r="J82" s="279">
        <v>72.766666666666666</v>
      </c>
      <c r="K82" s="277">
        <v>70.2</v>
      </c>
      <c r="L82" s="277">
        <v>67.05</v>
      </c>
      <c r="M82" s="277">
        <v>24.86242</v>
      </c>
    </row>
    <row r="83" spans="1:13" s="16" customFormat="1">
      <c r="A83" s="268">
        <v>73</v>
      </c>
      <c r="B83" s="277" t="s">
        <v>72</v>
      </c>
      <c r="C83" s="278">
        <v>13262.55</v>
      </c>
      <c r="D83" s="279">
        <v>13396.449999999999</v>
      </c>
      <c r="E83" s="279">
        <v>12978.099999999999</v>
      </c>
      <c r="F83" s="279">
        <v>12693.65</v>
      </c>
      <c r="G83" s="279">
        <v>12275.3</v>
      </c>
      <c r="H83" s="279">
        <v>13680.899999999998</v>
      </c>
      <c r="I83" s="279">
        <v>14099.25</v>
      </c>
      <c r="J83" s="279">
        <v>14383.699999999997</v>
      </c>
      <c r="K83" s="277">
        <v>13814.8</v>
      </c>
      <c r="L83" s="277">
        <v>13112</v>
      </c>
      <c r="M83" s="277">
        <v>0.88883000000000001</v>
      </c>
    </row>
    <row r="84" spans="1:13" s="16" customFormat="1">
      <c r="A84" s="268">
        <v>74</v>
      </c>
      <c r="B84" s="277" t="s">
        <v>74</v>
      </c>
      <c r="C84" s="278">
        <v>429.25</v>
      </c>
      <c r="D84" s="279">
        <v>425.95</v>
      </c>
      <c r="E84" s="279">
        <v>418.9</v>
      </c>
      <c r="F84" s="279">
        <v>408.55</v>
      </c>
      <c r="G84" s="279">
        <v>401.5</v>
      </c>
      <c r="H84" s="279">
        <v>436.29999999999995</v>
      </c>
      <c r="I84" s="279">
        <v>443.35</v>
      </c>
      <c r="J84" s="279">
        <v>453.69999999999993</v>
      </c>
      <c r="K84" s="277">
        <v>433</v>
      </c>
      <c r="L84" s="277">
        <v>415.6</v>
      </c>
      <c r="M84" s="277">
        <v>127.67297000000001</v>
      </c>
    </row>
    <row r="85" spans="1:13" s="16" customFormat="1">
      <c r="A85" s="268">
        <v>75</v>
      </c>
      <c r="B85" s="277" t="s">
        <v>328</v>
      </c>
      <c r="C85" s="278">
        <v>145.94999999999999</v>
      </c>
      <c r="D85" s="279">
        <v>147.65</v>
      </c>
      <c r="E85" s="279">
        <v>143.30000000000001</v>
      </c>
      <c r="F85" s="279">
        <v>140.65</v>
      </c>
      <c r="G85" s="279">
        <v>136.30000000000001</v>
      </c>
      <c r="H85" s="279">
        <v>150.30000000000001</v>
      </c>
      <c r="I85" s="279">
        <v>154.64999999999998</v>
      </c>
      <c r="J85" s="279">
        <v>157.30000000000001</v>
      </c>
      <c r="K85" s="277">
        <v>152</v>
      </c>
      <c r="L85" s="277">
        <v>145</v>
      </c>
      <c r="M85" s="277">
        <v>3.1794799999999999</v>
      </c>
    </row>
    <row r="86" spans="1:13" s="16" customFormat="1">
      <c r="A86" s="268">
        <v>76</v>
      </c>
      <c r="B86" s="277" t="s">
        <v>75</v>
      </c>
      <c r="C86" s="278">
        <v>3879.55</v>
      </c>
      <c r="D86" s="279">
        <v>3904.85</v>
      </c>
      <c r="E86" s="279">
        <v>3839.7</v>
      </c>
      <c r="F86" s="279">
        <v>3799.85</v>
      </c>
      <c r="G86" s="279">
        <v>3734.7</v>
      </c>
      <c r="H86" s="279">
        <v>3944.7</v>
      </c>
      <c r="I86" s="279">
        <v>4009.8500000000004</v>
      </c>
      <c r="J86" s="279">
        <v>4049.7</v>
      </c>
      <c r="K86" s="277">
        <v>3970</v>
      </c>
      <c r="L86" s="277">
        <v>3865</v>
      </c>
      <c r="M86" s="277">
        <v>4.2205500000000002</v>
      </c>
    </row>
    <row r="87" spans="1:13" s="16" customFormat="1">
      <c r="A87" s="268">
        <v>77</v>
      </c>
      <c r="B87" s="277" t="s">
        <v>314</v>
      </c>
      <c r="C87" s="278">
        <v>504</v>
      </c>
      <c r="D87" s="279">
        <v>503.93333333333334</v>
      </c>
      <c r="E87" s="279">
        <v>497.06666666666666</v>
      </c>
      <c r="F87" s="279">
        <v>490.13333333333333</v>
      </c>
      <c r="G87" s="279">
        <v>483.26666666666665</v>
      </c>
      <c r="H87" s="279">
        <v>510.86666666666667</v>
      </c>
      <c r="I87" s="279">
        <v>517.73333333333335</v>
      </c>
      <c r="J87" s="279">
        <v>524.66666666666674</v>
      </c>
      <c r="K87" s="277">
        <v>510.8</v>
      </c>
      <c r="L87" s="277">
        <v>497</v>
      </c>
      <c r="M87" s="277">
        <v>3.07396</v>
      </c>
    </row>
    <row r="88" spans="1:13" s="16" customFormat="1">
      <c r="A88" s="268">
        <v>78</v>
      </c>
      <c r="B88" s="277" t="s">
        <v>323</v>
      </c>
      <c r="C88" s="278">
        <v>146.55000000000001</v>
      </c>
      <c r="D88" s="279">
        <v>147.19999999999999</v>
      </c>
      <c r="E88" s="279">
        <v>144.54999999999998</v>
      </c>
      <c r="F88" s="279">
        <v>142.54999999999998</v>
      </c>
      <c r="G88" s="279">
        <v>139.89999999999998</v>
      </c>
      <c r="H88" s="279">
        <v>149.19999999999999</v>
      </c>
      <c r="I88" s="279">
        <v>151.84999999999997</v>
      </c>
      <c r="J88" s="279">
        <v>153.85</v>
      </c>
      <c r="K88" s="277">
        <v>149.85</v>
      </c>
      <c r="L88" s="277">
        <v>145.19999999999999</v>
      </c>
      <c r="M88" s="277">
        <v>19.57546</v>
      </c>
    </row>
    <row r="89" spans="1:13" s="16" customFormat="1">
      <c r="A89" s="268">
        <v>79</v>
      </c>
      <c r="B89" s="277" t="s">
        <v>76</v>
      </c>
      <c r="C89" s="278">
        <v>394.75</v>
      </c>
      <c r="D89" s="279">
        <v>398.7833333333333</v>
      </c>
      <c r="E89" s="279">
        <v>388.96666666666658</v>
      </c>
      <c r="F89" s="279">
        <v>383.18333333333328</v>
      </c>
      <c r="G89" s="279">
        <v>373.36666666666656</v>
      </c>
      <c r="H89" s="279">
        <v>404.56666666666661</v>
      </c>
      <c r="I89" s="279">
        <v>414.38333333333333</v>
      </c>
      <c r="J89" s="279">
        <v>420.16666666666663</v>
      </c>
      <c r="K89" s="277">
        <v>408.6</v>
      </c>
      <c r="L89" s="277">
        <v>393</v>
      </c>
      <c r="M89" s="277">
        <v>33.494430000000001</v>
      </c>
    </row>
    <row r="90" spans="1:13" s="16" customFormat="1">
      <c r="A90" s="268">
        <v>80</v>
      </c>
      <c r="B90" s="277" t="s">
        <v>77</v>
      </c>
      <c r="C90" s="278">
        <v>101.35</v>
      </c>
      <c r="D90" s="279">
        <v>101.5</v>
      </c>
      <c r="E90" s="279">
        <v>100.4</v>
      </c>
      <c r="F90" s="279">
        <v>99.45</v>
      </c>
      <c r="G90" s="279">
        <v>98.350000000000009</v>
      </c>
      <c r="H90" s="279">
        <v>102.45</v>
      </c>
      <c r="I90" s="279">
        <v>103.55</v>
      </c>
      <c r="J90" s="279">
        <v>104.5</v>
      </c>
      <c r="K90" s="277">
        <v>102.6</v>
      </c>
      <c r="L90" s="277">
        <v>100.55</v>
      </c>
      <c r="M90" s="277">
        <v>42.177039999999998</v>
      </c>
    </row>
    <row r="91" spans="1:13" s="16" customFormat="1">
      <c r="A91" s="268">
        <v>81</v>
      </c>
      <c r="B91" s="277" t="s">
        <v>332</v>
      </c>
      <c r="C91" s="278">
        <v>373.55</v>
      </c>
      <c r="D91" s="279">
        <v>377.41666666666669</v>
      </c>
      <c r="E91" s="279">
        <v>367.83333333333337</v>
      </c>
      <c r="F91" s="279">
        <v>362.11666666666667</v>
      </c>
      <c r="G91" s="279">
        <v>352.53333333333336</v>
      </c>
      <c r="H91" s="279">
        <v>383.13333333333338</v>
      </c>
      <c r="I91" s="279">
        <v>392.71666666666675</v>
      </c>
      <c r="J91" s="279">
        <v>398.43333333333339</v>
      </c>
      <c r="K91" s="277">
        <v>387</v>
      </c>
      <c r="L91" s="277">
        <v>371.7</v>
      </c>
      <c r="M91" s="277">
        <v>5.9464199999999998</v>
      </c>
    </row>
    <row r="92" spans="1:13" s="16" customFormat="1">
      <c r="A92" s="268">
        <v>82</v>
      </c>
      <c r="B92" s="277" t="s">
        <v>333</v>
      </c>
      <c r="C92" s="278">
        <v>535.1</v>
      </c>
      <c r="D92" s="279">
        <v>547.11666666666667</v>
      </c>
      <c r="E92" s="279">
        <v>518.08333333333337</v>
      </c>
      <c r="F92" s="279">
        <v>501.06666666666672</v>
      </c>
      <c r="G92" s="279">
        <v>472.03333333333342</v>
      </c>
      <c r="H92" s="279">
        <v>564.13333333333333</v>
      </c>
      <c r="I92" s="279">
        <v>593.16666666666663</v>
      </c>
      <c r="J92" s="279">
        <v>610.18333333333328</v>
      </c>
      <c r="K92" s="277">
        <v>576.15</v>
      </c>
      <c r="L92" s="277">
        <v>530.1</v>
      </c>
      <c r="M92" s="277">
        <v>11.75437</v>
      </c>
    </row>
    <row r="93" spans="1:13" s="16" customFormat="1">
      <c r="A93" s="268">
        <v>83</v>
      </c>
      <c r="B93" s="277" t="s">
        <v>335</v>
      </c>
      <c r="C93" s="278">
        <v>251.95</v>
      </c>
      <c r="D93" s="279">
        <v>251.51666666666665</v>
      </c>
      <c r="E93" s="279">
        <v>247.6333333333333</v>
      </c>
      <c r="F93" s="279">
        <v>243.31666666666663</v>
      </c>
      <c r="G93" s="279">
        <v>239.43333333333328</v>
      </c>
      <c r="H93" s="279">
        <v>255.83333333333331</v>
      </c>
      <c r="I93" s="279">
        <v>259.71666666666664</v>
      </c>
      <c r="J93" s="279">
        <v>264.0333333333333</v>
      </c>
      <c r="K93" s="277">
        <v>255.4</v>
      </c>
      <c r="L93" s="277">
        <v>247.2</v>
      </c>
      <c r="M93" s="277">
        <v>4.68079</v>
      </c>
    </row>
    <row r="94" spans="1:13" s="16" customFormat="1">
      <c r="A94" s="268">
        <v>84</v>
      </c>
      <c r="B94" s="277" t="s">
        <v>329</v>
      </c>
      <c r="C94" s="278">
        <v>411.2</v>
      </c>
      <c r="D94" s="279">
        <v>420.13333333333338</v>
      </c>
      <c r="E94" s="279">
        <v>396.46666666666675</v>
      </c>
      <c r="F94" s="279">
        <v>381.73333333333335</v>
      </c>
      <c r="G94" s="279">
        <v>358.06666666666672</v>
      </c>
      <c r="H94" s="279">
        <v>434.86666666666679</v>
      </c>
      <c r="I94" s="279">
        <v>458.53333333333342</v>
      </c>
      <c r="J94" s="279">
        <v>473.26666666666682</v>
      </c>
      <c r="K94" s="277">
        <v>443.8</v>
      </c>
      <c r="L94" s="277">
        <v>405.4</v>
      </c>
      <c r="M94" s="277">
        <v>2.56555</v>
      </c>
    </row>
    <row r="95" spans="1:13" s="16" customFormat="1">
      <c r="A95" s="268">
        <v>85</v>
      </c>
      <c r="B95" s="277" t="s">
        <v>78</v>
      </c>
      <c r="C95" s="278">
        <v>121.1</v>
      </c>
      <c r="D95" s="279">
        <v>121.55</v>
      </c>
      <c r="E95" s="279">
        <v>120.1</v>
      </c>
      <c r="F95" s="279">
        <v>119.1</v>
      </c>
      <c r="G95" s="279">
        <v>117.64999999999999</v>
      </c>
      <c r="H95" s="279">
        <v>122.55</v>
      </c>
      <c r="I95" s="279">
        <v>124.00000000000001</v>
      </c>
      <c r="J95" s="279">
        <v>125</v>
      </c>
      <c r="K95" s="277">
        <v>123</v>
      </c>
      <c r="L95" s="277">
        <v>120.55</v>
      </c>
      <c r="M95" s="277">
        <v>7.6371599999999997</v>
      </c>
    </row>
    <row r="96" spans="1:13" s="16" customFormat="1">
      <c r="A96" s="268">
        <v>86</v>
      </c>
      <c r="B96" s="277" t="s">
        <v>330</v>
      </c>
      <c r="C96" s="278">
        <v>260.89999999999998</v>
      </c>
      <c r="D96" s="279">
        <v>263.7</v>
      </c>
      <c r="E96" s="279">
        <v>250.2</v>
      </c>
      <c r="F96" s="279">
        <v>239.5</v>
      </c>
      <c r="G96" s="279">
        <v>226</v>
      </c>
      <c r="H96" s="279">
        <v>274.39999999999998</v>
      </c>
      <c r="I96" s="279">
        <v>287.89999999999998</v>
      </c>
      <c r="J96" s="279">
        <v>298.59999999999997</v>
      </c>
      <c r="K96" s="277">
        <v>277.2</v>
      </c>
      <c r="L96" s="277">
        <v>253</v>
      </c>
      <c r="M96" s="277">
        <v>10.27923</v>
      </c>
    </row>
    <row r="97" spans="1:13" s="16" customFormat="1">
      <c r="A97" s="268">
        <v>87</v>
      </c>
      <c r="B97" s="277" t="s">
        <v>338</v>
      </c>
      <c r="C97" s="278">
        <v>356</v>
      </c>
      <c r="D97" s="279">
        <v>360.59999999999997</v>
      </c>
      <c r="E97" s="279">
        <v>348.69999999999993</v>
      </c>
      <c r="F97" s="279">
        <v>341.4</v>
      </c>
      <c r="G97" s="279">
        <v>329.49999999999994</v>
      </c>
      <c r="H97" s="279">
        <v>367.89999999999992</v>
      </c>
      <c r="I97" s="279">
        <v>379.7999999999999</v>
      </c>
      <c r="J97" s="279">
        <v>387.09999999999991</v>
      </c>
      <c r="K97" s="277">
        <v>372.5</v>
      </c>
      <c r="L97" s="277">
        <v>353.3</v>
      </c>
      <c r="M97" s="277">
        <v>17.91825</v>
      </c>
    </row>
    <row r="98" spans="1:13" s="16" customFormat="1">
      <c r="A98" s="268">
        <v>88</v>
      </c>
      <c r="B98" s="277" t="s">
        <v>336</v>
      </c>
      <c r="C98" s="278">
        <v>892.45</v>
      </c>
      <c r="D98" s="279">
        <v>900.73333333333323</v>
      </c>
      <c r="E98" s="279">
        <v>881.76666666666642</v>
      </c>
      <c r="F98" s="279">
        <v>871.08333333333314</v>
      </c>
      <c r="G98" s="279">
        <v>852.11666666666633</v>
      </c>
      <c r="H98" s="279">
        <v>911.41666666666652</v>
      </c>
      <c r="I98" s="279">
        <v>930.38333333333344</v>
      </c>
      <c r="J98" s="279">
        <v>941.06666666666661</v>
      </c>
      <c r="K98" s="277">
        <v>919.7</v>
      </c>
      <c r="L98" s="277">
        <v>890.05</v>
      </c>
      <c r="M98" s="277">
        <v>1.87469</v>
      </c>
    </row>
    <row r="99" spans="1:13" s="16" customFormat="1">
      <c r="A99" s="268">
        <v>89</v>
      </c>
      <c r="B99" s="277" t="s">
        <v>337</v>
      </c>
      <c r="C99" s="278">
        <v>18.149999999999999</v>
      </c>
      <c r="D99" s="279">
        <v>18.333333333333332</v>
      </c>
      <c r="E99" s="279">
        <v>17.666666666666664</v>
      </c>
      <c r="F99" s="279">
        <v>17.183333333333334</v>
      </c>
      <c r="G99" s="279">
        <v>16.516666666666666</v>
      </c>
      <c r="H99" s="279">
        <v>18.816666666666663</v>
      </c>
      <c r="I99" s="279">
        <v>19.483333333333327</v>
      </c>
      <c r="J99" s="279">
        <v>19.966666666666661</v>
      </c>
      <c r="K99" s="277">
        <v>19</v>
      </c>
      <c r="L99" s="277">
        <v>17.850000000000001</v>
      </c>
      <c r="M99" s="277">
        <v>64.311440000000005</v>
      </c>
    </row>
    <row r="100" spans="1:13" s="16" customFormat="1">
      <c r="A100" s="268">
        <v>90</v>
      </c>
      <c r="B100" s="277" t="s">
        <v>339</v>
      </c>
      <c r="C100" s="278">
        <v>134.05000000000001</v>
      </c>
      <c r="D100" s="279">
        <v>134.06666666666669</v>
      </c>
      <c r="E100" s="279">
        <v>132.13333333333338</v>
      </c>
      <c r="F100" s="279">
        <v>130.2166666666667</v>
      </c>
      <c r="G100" s="279">
        <v>128.28333333333339</v>
      </c>
      <c r="H100" s="279">
        <v>135.98333333333338</v>
      </c>
      <c r="I100" s="279">
        <v>137.91666666666671</v>
      </c>
      <c r="J100" s="279">
        <v>139.83333333333337</v>
      </c>
      <c r="K100" s="277">
        <v>136</v>
      </c>
      <c r="L100" s="277">
        <v>132.15</v>
      </c>
      <c r="M100" s="277">
        <v>2.2194099999999999</v>
      </c>
    </row>
    <row r="101" spans="1:13">
      <c r="A101" s="268">
        <v>91</v>
      </c>
      <c r="B101" s="277" t="s">
        <v>80</v>
      </c>
      <c r="C101" s="278">
        <v>315.8</v>
      </c>
      <c r="D101" s="279">
        <v>319.75</v>
      </c>
      <c r="E101" s="279">
        <v>311.3</v>
      </c>
      <c r="F101" s="279">
        <v>306.8</v>
      </c>
      <c r="G101" s="279">
        <v>298.35000000000002</v>
      </c>
      <c r="H101" s="279">
        <v>324.25</v>
      </c>
      <c r="I101" s="279">
        <v>332.70000000000005</v>
      </c>
      <c r="J101" s="279">
        <v>337.2</v>
      </c>
      <c r="K101" s="277">
        <v>328.2</v>
      </c>
      <c r="L101" s="277">
        <v>315.25</v>
      </c>
      <c r="M101" s="277">
        <v>12.975849999999999</v>
      </c>
    </row>
    <row r="102" spans="1:13">
      <c r="A102" s="268">
        <v>92</v>
      </c>
      <c r="B102" s="277" t="s">
        <v>340</v>
      </c>
      <c r="C102" s="278">
        <v>2361.6999999999998</v>
      </c>
      <c r="D102" s="279">
        <v>2348.4500000000003</v>
      </c>
      <c r="E102" s="279">
        <v>2318.9000000000005</v>
      </c>
      <c r="F102" s="279">
        <v>2276.1000000000004</v>
      </c>
      <c r="G102" s="279">
        <v>2246.5500000000006</v>
      </c>
      <c r="H102" s="279">
        <v>2391.2500000000005</v>
      </c>
      <c r="I102" s="279">
        <v>2420.8000000000006</v>
      </c>
      <c r="J102" s="279">
        <v>2463.6000000000004</v>
      </c>
      <c r="K102" s="277">
        <v>2378</v>
      </c>
      <c r="L102" s="277">
        <v>2305.65</v>
      </c>
      <c r="M102" s="277">
        <v>7.7229999999999993E-2</v>
      </c>
    </row>
    <row r="103" spans="1:13">
      <c r="A103" s="268">
        <v>93</v>
      </c>
      <c r="B103" s="277" t="s">
        <v>81</v>
      </c>
      <c r="C103" s="278">
        <v>576.65</v>
      </c>
      <c r="D103" s="279">
        <v>573.38333333333333</v>
      </c>
      <c r="E103" s="279">
        <v>563.76666666666665</v>
      </c>
      <c r="F103" s="279">
        <v>550.88333333333333</v>
      </c>
      <c r="G103" s="279">
        <v>541.26666666666665</v>
      </c>
      <c r="H103" s="279">
        <v>586.26666666666665</v>
      </c>
      <c r="I103" s="279">
        <v>595.88333333333321</v>
      </c>
      <c r="J103" s="279">
        <v>608.76666666666665</v>
      </c>
      <c r="K103" s="277">
        <v>583</v>
      </c>
      <c r="L103" s="277">
        <v>560.5</v>
      </c>
      <c r="M103" s="277">
        <v>3.7891400000000002</v>
      </c>
    </row>
    <row r="104" spans="1:13">
      <c r="A104" s="268">
        <v>94</v>
      </c>
      <c r="B104" s="277" t="s">
        <v>334</v>
      </c>
      <c r="C104" s="278">
        <v>204.2</v>
      </c>
      <c r="D104" s="279">
        <v>205.44999999999996</v>
      </c>
      <c r="E104" s="279">
        <v>201.94999999999993</v>
      </c>
      <c r="F104" s="279">
        <v>199.69999999999996</v>
      </c>
      <c r="G104" s="279">
        <v>196.19999999999993</v>
      </c>
      <c r="H104" s="279">
        <v>207.69999999999993</v>
      </c>
      <c r="I104" s="279">
        <v>211.2</v>
      </c>
      <c r="J104" s="279">
        <v>213.44999999999993</v>
      </c>
      <c r="K104" s="277">
        <v>208.95</v>
      </c>
      <c r="L104" s="277">
        <v>203.2</v>
      </c>
      <c r="M104" s="277">
        <v>0.89944000000000002</v>
      </c>
    </row>
    <row r="105" spans="1:13">
      <c r="A105" s="268">
        <v>95</v>
      </c>
      <c r="B105" s="277" t="s">
        <v>342</v>
      </c>
      <c r="C105" s="278">
        <v>152.69999999999999</v>
      </c>
      <c r="D105" s="279">
        <v>155.54999999999998</v>
      </c>
      <c r="E105" s="279">
        <v>149.09999999999997</v>
      </c>
      <c r="F105" s="279">
        <v>145.49999999999997</v>
      </c>
      <c r="G105" s="279">
        <v>139.04999999999995</v>
      </c>
      <c r="H105" s="279">
        <v>159.14999999999998</v>
      </c>
      <c r="I105" s="279">
        <v>165.59999999999997</v>
      </c>
      <c r="J105" s="279">
        <v>169.2</v>
      </c>
      <c r="K105" s="277">
        <v>162</v>
      </c>
      <c r="L105" s="277">
        <v>151.94999999999999</v>
      </c>
      <c r="M105" s="277">
        <v>48.751719999999999</v>
      </c>
    </row>
    <row r="106" spans="1:13">
      <c r="A106" s="268">
        <v>96</v>
      </c>
      <c r="B106" s="277" t="s">
        <v>343</v>
      </c>
      <c r="C106" s="278">
        <v>82.7</v>
      </c>
      <c r="D106" s="279">
        <v>83.05</v>
      </c>
      <c r="E106" s="279">
        <v>82.149999999999991</v>
      </c>
      <c r="F106" s="279">
        <v>81.599999999999994</v>
      </c>
      <c r="G106" s="279">
        <v>80.699999999999989</v>
      </c>
      <c r="H106" s="279">
        <v>83.6</v>
      </c>
      <c r="I106" s="279">
        <v>84.5</v>
      </c>
      <c r="J106" s="279">
        <v>85.05</v>
      </c>
      <c r="K106" s="277">
        <v>83.95</v>
      </c>
      <c r="L106" s="277">
        <v>82.5</v>
      </c>
      <c r="M106" s="277">
        <v>3.9570699999999999</v>
      </c>
    </row>
    <row r="107" spans="1:13">
      <c r="A107" s="268">
        <v>97</v>
      </c>
      <c r="B107" s="277" t="s">
        <v>82</v>
      </c>
      <c r="C107" s="278">
        <v>207.15</v>
      </c>
      <c r="D107" s="279">
        <v>208.53333333333333</v>
      </c>
      <c r="E107" s="279">
        <v>205.01666666666665</v>
      </c>
      <c r="F107" s="279">
        <v>202.88333333333333</v>
      </c>
      <c r="G107" s="279">
        <v>199.36666666666665</v>
      </c>
      <c r="H107" s="279">
        <v>210.66666666666666</v>
      </c>
      <c r="I107" s="279">
        <v>214.18333333333337</v>
      </c>
      <c r="J107" s="279">
        <v>216.31666666666666</v>
      </c>
      <c r="K107" s="277">
        <v>212.05</v>
      </c>
      <c r="L107" s="277">
        <v>206.4</v>
      </c>
      <c r="M107" s="277">
        <v>42.601869999999998</v>
      </c>
    </row>
    <row r="108" spans="1:13">
      <c r="A108" s="268">
        <v>98</v>
      </c>
      <c r="B108" s="285" t="s">
        <v>344</v>
      </c>
      <c r="C108" s="278">
        <v>337.55</v>
      </c>
      <c r="D108" s="279">
        <v>343.51666666666665</v>
      </c>
      <c r="E108" s="279">
        <v>330.23333333333329</v>
      </c>
      <c r="F108" s="279">
        <v>322.91666666666663</v>
      </c>
      <c r="G108" s="279">
        <v>309.63333333333327</v>
      </c>
      <c r="H108" s="279">
        <v>350.83333333333331</v>
      </c>
      <c r="I108" s="279">
        <v>364.11666666666662</v>
      </c>
      <c r="J108" s="279">
        <v>371.43333333333334</v>
      </c>
      <c r="K108" s="277">
        <v>356.8</v>
      </c>
      <c r="L108" s="277">
        <v>336.2</v>
      </c>
      <c r="M108" s="277">
        <v>0.24881</v>
      </c>
    </row>
    <row r="109" spans="1:13">
      <c r="A109" s="268">
        <v>99</v>
      </c>
      <c r="B109" s="277" t="s">
        <v>83</v>
      </c>
      <c r="C109" s="278">
        <v>778</v>
      </c>
      <c r="D109" s="279">
        <v>782.86666666666667</v>
      </c>
      <c r="E109" s="279">
        <v>763.88333333333333</v>
      </c>
      <c r="F109" s="279">
        <v>749.76666666666665</v>
      </c>
      <c r="G109" s="279">
        <v>730.7833333333333</v>
      </c>
      <c r="H109" s="279">
        <v>796.98333333333335</v>
      </c>
      <c r="I109" s="279">
        <v>815.9666666666667</v>
      </c>
      <c r="J109" s="279">
        <v>830.08333333333337</v>
      </c>
      <c r="K109" s="277">
        <v>801.85</v>
      </c>
      <c r="L109" s="277">
        <v>768.75</v>
      </c>
      <c r="M109" s="277">
        <v>148.61526000000001</v>
      </c>
    </row>
    <row r="110" spans="1:13">
      <c r="A110" s="268">
        <v>100</v>
      </c>
      <c r="B110" s="277" t="s">
        <v>84</v>
      </c>
      <c r="C110" s="278">
        <v>130.1</v>
      </c>
      <c r="D110" s="279">
        <v>130.26666666666668</v>
      </c>
      <c r="E110" s="279">
        <v>129.53333333333336</v>
      </c>
      <c r="F110" s="279">
        <v>128.96666666666667</v>
      </c>
      <c r="G110" s="279">
        <v>128.23333333333335</v>
      </c>
      <c r="H110" s="279">
        <v>130.83333333333337</v>
      </c>
      <c r="I110" s="279">
        <v>131.56666666666666</v>
      </c>
      <c r="J110" s="279">
        <v>132.13333333333338</v>
      </c>
      <c r="K110" s="277">
        <v>131</v>
      </c>
      <c r="L110" s="277">
        <v>129.69999999999999</v>
      </c>
      <c r="M110" s="277">
        <v>56.683529999999998</v>
      </c>
    </row>
    <row r="111" spans="1:13">
      <c r="A111" s="268">
        <v>101</v>
      </c>
      <c r="B111" s="277" t="s">
        <v>345</v>
      </c>
      <c r="C111" s="278">
        <v>352.25</v>
      </c>
      <c r="D111" s="279">
        <v>348.88333333333338</v>
      </c>
      <c r="E111" s="279">
        <v>339.51666666666677</v>
      </c>
      <c r="F111" s="279">
        <v>326.78333333333336</v>
      </c>
      <c r="G111" s="279">
        <v>317.41666666666674</v>
      </c>
      <c r="H111" s="279">
        <v>361.61666666666679</v>
      </c>
      <c r="I111" s="279">
        <v>370.98333333333346</v>
      </c>
      <c r="J111" s="279">
        <v>383.71666666666681</v>
      </c>
      <c r="K111" s="277">
        <v>358.25</v>
      </c>
      <c r="L111" s="277">
        <v>336.15</v>
      </c>
      <c r="M111" s="277">
        <v>11.59638</v>
      </c>
    </row>
    <row r="112" spans="1:13">
      <c r="A112" s="268">
        <v>102</v>
      </c>
      <c r="B112" s="277" t="s">
        <v>85</v>
      </c>
      <c r="C112" s="278">
        <v>1449.25</v>
      </c>
      <c r="D112" s="279">
        <v>1458.8166666666666</v>
      </c>
      <c r="E112" s="279">
        <v>1431.1833333333332</v>
      </c>
      <c r="F112" s="279">
        <v>1413.1166666666666</v>
      </c>
      <c r="G112" s="279">
        <v>1385.4833333333331</v>
      </c>
      <c r="H112" s="279">
        <v>1476.8833333333332</v>
      </c>
      <c r="I112" s="279">
        <v>1504.5166666666664</v>
      </c>
      <c r="J112" s="279">
        <v>1522.5833333333333</v>
      </c>
      <c r="K112" s="277">
        <v>1486.45</v>
      </c>
      <c r="L112" s="277">
        <v>1440.75</v>
      </c>
      <c r="M112" s="277">
        <v>9.9973200000000002</v>
      </c>
    </row>
    <row r="113" spans="1:13">
      <c r="A113" s="268">
        <v>103</v>
      </c>
      <c r="B113" s="277" t="s">
        <v>86</v>
      </c>
      <c r="C113" s="278">
        <v>377.3</v>
      </c>
      <c r="D113" s="279">
        <v>381.76666666666665</v>
      </c>
      <c r="E113" s="279">
        <v>371.5333333333333</v>
      </c>
      <c r="F113" s="279">
        <v>365.76666666666665</v>
      </c>
      <c r="G113" s="279">
        <v>355.5333333333333</v>
      </c>
      <c r="H113" s="279">
        <v>387.5333333333333</v>
      </c>
      <c r="I113" s="279">
        <v>397.76666666666665</v>
      </c>
      <c r="J113" s="279">
        <v>403.5333333333333</v>
      </c>
      <c r="K113" s="277">
        <v>392</v>
      </c>
      <c r="L113" s="277">
        <v>376</v>
      </c>
      <c r="M113" s="277">
        <v>67.229410000000001</v>
      </c>
    </row>
    <row r="114" spans="1:13">
      <c r="A114" s="268">
        <v>104</v>
      </c>
      <c r="B114" s="277" t="s">
        <v>236</v>
      </c>
      <c r="C114" s="278">
        <v>778.9</v>
      </c>
      <c r="D114" s="279">
        <v>784.86666666666667</v>
      </c>
      <c r="E114" s="279">
        <v>771.0333333333333</v>
      </c>
      <c r="F114" s="279">
        <v>763.16666666666663</v>
      </c>
      <c r="G114" s="279">
        <v>749.33333333333326</v>
      </c>
      <c r="H114" s="279">
        <v>792.73333333333335</v>
      </c>
      <c r="I114" s="279">
        <v>806.56666666666661</v>
      </c>
      <c r="J114" s="279">
        <v>814.43333333333339</v>
      </c>
      <c r="K114" s="277">
        <v>798.7</v>
      </c>
      <c r="L114" s="277">
        <v>777</v>
      </c>
      <c r="M114" s="277">
        <v>3.5418799999999999</v>
      </c>
    </row>
    <row r="115" spans="1:13">
      <c r="A115" s="268">
        <v>105</v>
      </c>
      <c r="B115" s="277" t="s">
        <v>346</v>
      </c>
      <c r="C115" s="278">
        <v>580.79999999999995</v>
      </c>
      <c r="D115" s="279">
        <v>586</v>
      </c>
      <c r="E115" s="279">
        <v>570.79999999999995</v>
      </c>
      <c r="F115" s="279">
        <v>560.79999999999995</v>
      </c>
      <c r="G115" s="279">
        <v>545.59999999999991</v>
      </c>
      <c r="H115" s="279">
        <v>596</v>
      </c>
      <c r="I115" s="279">
        <v>611.20000000000005</v>
      </c>
      <c r="J115" s="279">
        <v>621.20000000000005</v>
      </c>
      <c r="K115" s="277">
        <v>601.20000000000005</v>
      </c>
      <c r="L115" s="277">
        <v>576</v>
      </c>
      <c r="M115" s="277">
        <v>0.64566999999999997</v>
      </c>
    </row>
    <row r="116" spans="1:13">
      <c r="A116" s="268">
        <v>106</v>
      </c>
      <c r="B116" s="277" t="s">
        <v>331</v>
      </c>
      <c r="C116" s="278">
        <v>1733.25</v>
      </c>
      <c r="D116" s="279">
        <v>1737.0833333333333</v>
      </c>
      <c r="E116" s="279">
        <v>1706.1666666666665</v>
      </c>
      <c r="F116" s="279">
        <v>1679.0833333333333</v>
      </c>
      <c r="G116" s="279">
        <v>1648.1666666666665</v>
      </c>
      <c r="H116" s="279">
        <v>1764.1666666666665</v>
      </c>
      <c r="I116" s="279">
        <v>1795.083333333333</v>
      </c>
      <c r="J116" s="279">
        <v>1822.1666666666665</v>
      </c>
      <c r="K116" s="277">
        <v>1768</v>
      </c>
      <c r="L116" s="277">
        <v>1710</v>
      </c>
      <c r="M116" s="277">
        <v>0.16841</v>
      </c>
    </row>
    <row r="117" spans="1:13">
      <c r="A117" s="268">
        <v>107</v>
      </c>
      <c r="B117" s="277" t="s">
        <v>237</v>
      </c>
      <c r="C117" s="278">
        <v>261.60000000000002</v>
      </c>
      <c r="D117" s="279">
        <v>263.55</v>
      </c>
      <c r="E117" s="279">
        <v>258.10000000000002</v>
      </c>
      <c r="F117" s="279">
        <v>254.60000000000002</v>
      </c>
      <c r="G117" s="279">
        <v>249.15000000000003</v>
      </c>
      <c r="H117" s="279">
        <v>267.05</v>
      </c>
      <c r="I117" s="279">
        <v>272.49999999999994</v>
      </c>
      <c r="J117" s="279">
        <v>276</v>
      </c>
      <c r="K117" s="277">
        <v>269</v>
      </c>
      <c r="L117" s="277">
        <v>260.05</v>
      </c>
      <c r="M117" s="277">
        <v>6.2157900000000001</v>
      </c>
    </row>
    <row r="118" spans="1:13">
      <c r="A118" s="268">
        <v>108</v>
      </c>
      <c r="B118" s="277" t="s">
        <v>2996</v>
      </c>
      <c r="C118" s="278">
        <v>192.8</v>
      </c>
      <c r="D118" s="279">
        <v>194.78333333333333</v>
      </c>
      <c r="E118" s="279">
        <v>189.66666666666666</v>
      </c>
      <c r="F118" s="279">
        <v>186.53333333333333</v>
      </c>
      <c r="G118" s="279">
        <v>181.41666666666666</v>
      </c>
      <c r="H118" s="279">
        <v>197.91666666666666</v>
      </c>
      <c r="I118" s="279">
        <v>203.03333333333333</v>
      </c>
      <c r="J118" s="279">
        <v>206.16666666666666</v>
      </c>
      <c r="K118" s="277">
        <v>199.9</v>
      </c>
      <c r="L118" s="277">
        <v>191.65</v>
      </c>
      <c r="M118" s="277">
        <v>0.67688000000000004</v>
      </c>
    </row>
    <row r="119" spans="1:13">
      <c r="A119" s="268">
        <v>109</v>
      </c>
      <c r="B119" s="277" t="s">
        <v>235</v>
      </c>
      <c r="C119" s="278">
        <v>119.25</v>
      </c>
      <c r="D119" s="279">
        <v>119.88333333333333</v>
      </c>
      <c r="E119" s="279">
        <v>117.86666666666665</v>
      </c>
      <c r="F119" s="279">
        <v>116.48333333333332</v>
      </c>
      <c r="G119" s="279">
        <v>114.46666666666664</v>
      </c>
      <c r="H119" s="279">
        <v>121.26666666666665</v>
      </c>
      <c r="I119" s="279">
        <v>123.28333333333333</v>
      </c>
      <c r="J119" s="279">
        <v>124.66666666666666</v>
      </c>
      <c r="K119" s="277">
        <v>121.9</v>
      </c>
      <c r="L119" s="277">
        <v>118.5</v>
      </c>
      <c r="M119" s="277">
        <v>13.380699999999999</v>
      </c>
    </row>
    <row r="120" spans="1:13">
      <c r="A120" s="268">
        <v>110</v>
      </c>
      <c r="B120" s="277" t="s">
        <v>87</v>
      </c>
      <c r="C120" s="278">
        <v>422.15</v>
      </c>
      <c r="D120" s="279">
        <v>423.75</v>
      </c>
      <c r="E120" s="279">
        <v>419.4</v>
      </c>
      <c r="F120" s="279">
        <v>416.65</v>
      </c>
      <c r="G120" s="279">
        <v>412.29999999999995</v>
      </c>
      <c r="H120" s="279">
        <v>426.5</v>
      </c>
      <c r="I120" s="279">
        <v>430.85</v>
      </c>
      <c r="J120" s="279">
        <v>433.6</v>
      </c>
      <c r="K120" s="277">
        <v>428.1</v>
      </c>
      <c r="L120" s="277">
        <v>421</v>
      </c>
      <c r="M120" s="277">
        <v>3.7268500000000002</v>
      </c>
    </row>
    <row r="121" spans="1:13">
      <c r="A121" s="268">
        <v>111</v>
      </c>
      <c r="B121" s="277" t="s">
        <v>347</v>
      </c>
      <c r="C121" s="278">
        <v>369</v>
      </c>
      <c r="D121" s="279">
        <v>369.31666666666666</v>
      </c>
      <c r="E121" s="279">
        <v>361.73333333333335</v>
      </c>
      <c r="F121" s="279">
        <v>354.4666666666667</v>
      </c>
      <c r="G121" s="279">
        <v>346.88333333333338</v>
      </c>
      <c r="H121" s="279">
        <v>376.58333333333331</v>
      </c>
      <c r="I121" s="279">
        <v>384.16666666666669</v>
      </c>
      <c r="J121" s="279">
        <v>391.43333333333328</v>
      </c>
      <c r="K121" s="277">
        <v>376.9</v>
      </c>
      <c r="L121" s="277">
        <v>362.05</v>
      </c>
      <c r="M121" s="277">
        <v>7.7862600000000004</v>
      </c>
    </row>
    <row r="122" spans="1:13">
      <c r="A122" s="268">
        <v>112</v>
      </c>
      <c r="B122" s="277" t="s">
        <v>88</v>
      </c>
      <c r="C122" s="278">
        <v>513.15</v>
      </c>
      <c r="D122" s="279">
        <v>515.91666666666663</v>
      </c>
      <c r="E122" s="279">
        <v>507.23333333333323</v>
      </c>
      <c r="F122" s="279">
        <v>501.31666666666661</v>
      </c>
      <c r="G122" s="279">
        <v>492.63333333333321</v>
      </c>
      <c r="H122" s="279">
        <v>521.83333333333326</v>
      </c>
      <c r="I122" s="279">
        <v>530.51666666666665</v>
      </c>
      <c r="J122" s="279">
        <v>536.43333333333328</v>
      </c>
      <c r="K122" s="277">
        <v>524.6</v>
      </c>
      <c r="L122" s="277">
        <v>510</v>
      </c>
      <c r="M122" s="277">
        <v>52.065480000000001</v>
      </c>
    </row>
    <row r="123" spans="1:13">
      <c r="A123" s="268">
        <v>113</v>
      </c>
      <c r="B123" s="277" t="s">
        <v>238</v>
      </c>
      <c r="C123" s="278">
        <v>773.5</v>
      </c>
      <c r="D123" s="279">
        <v>779.68333333333339</v>
      </c>
      <c r="E123" s="279">
        <v>765.16666666666674</v>
      </c>
      <c r="F123" s="279">
        <v>756.83333333333337</v>
      </c>
      <c r="G123" s="279">
        <v>742.31666666666672</v>
      </c>
      <c r="H123" s="279">
        <v>788.01666666666677</v>
      </c>
      <c r="I123" s="279">
        <v>802.53333333333342</v>
      </c>
      <c r="J123" s="279">
        <v>810.86666666666679</v>
      </c>
      <c r="K123" s="277">
        <v>794.2</v>
      </c>
      <c r="L123" s="277">
        <v>771.35</v>
      </c>
      <c r="M123" s="277">
        <v>0.60224999999999995</v>
      </c>
    </row>
    <row r="124" spans="1:13">
      <c r="A124" s="268">
        <v>114</v>
      </c>
      <c r="B124" s="277" t="s">
        <v>348</v>
      </c>
      <c r="C124" s="278">
        <v>75.45</v>
      </c>
      <c r="D124" s="279">
        <v>75.933333333333337</v>
      </c>
      <c r="E124" s="279">
        <v>74.51666666666668</v>
      </c>
      <c r="F124" s="279">
        <v>73.583333333333343</v>
      </c>
      <c r="G124" s="279">
        <v>72.166666666666686</v>
      </c>
      <c r="H124" s="279">
        <v>76.866666666666674</v>
      </c>
      <c r="I124" s="279">
        <v>78.283333333333331</v>
      </c>
      <c r="J124" s="279">
        <v>79.216666666666669</v>
      </c>
      <c r="K124" s="277">
        <v>77.349999999999994</v>
      </c>
      <c r="L124" s="277">
        <v>75</v>
      </c>
      <c r="M124" s="277">
        <v>1.81</v>
      </c>
    </row>
    <row r="125" spans="1:13">
      <c r="A125" s="268">
        <v>115</v>
      </c>
      <c r="B125" s="277" t="s">
        <v>355</v>
      </c>
      <c r="C125" s="278">
        <v>342.75</v>
      </c>
      <c r="D125" s="279">
        <v>345.81666666666666</v>
      </c>
      <c r="E125" s="279">
        <v>336.93333333333334</v>
      </c>
      <c r="F125" s="279">
        <v>331.11666666666667</v>
      </c>
      <c r="G125" s="279">
        <v>322.23333333333335</v>
      </c>
      <c r="H125" s="279">
        <v>351.63333333333333</v>
      </c>
      <c r="I125" s="279">
        <v>360.51666666666665</v>
      </c>
      <c r="J125" s="279">
        <v>366.33333333333331</v>
      </c>
      <c r="K125" s="277">
        <v>354.7</v>
      </c>
      <c r="L125" s="277">
        <v>340</v>
      </c>
      <c r="M125" s="277">
        <v>5.4012900000000004</v>
      </c>
    </row>
    <row r="126" spans="1:13">
      <c r="A126" s="268">
        <v>116</v>
      </c>
      <c r="B126" s="277" t="s">
        <v>356</v>
      </c>
      <c r="C126" s="278">
        <v>191.65</v>
      </c>
      <c r="D126" s="279">
        <v>195.20000000000002</v>
      </c>
      <c r="E126" s="279">
        <v>187.60000000000002</v>
      </c>
      <c r="F126" s="279">
        <v>183.55</v>
      </c>
      <c r="G126" s="279">
        <v>175.95000000000002</v>
      </c>
      <c r="H126" s="279">
        <v>199.25000000000003</v>
      </c>
      <c r="I126" s="279">
        <v>206.85</v>
      </c>
      <c r="J126" s="279">
        <v>210.90000000000003</v>
      </c>
      <c r="K126" s="277">
        <v>202.8</v>
      </c>
      <c r="L126" s="277">
        <v>191.15</v>
      </c>
      <c r="M126" s="277">
        <v>7.3228299999999997</v>
      </c>
    </row>
    <row r="127" spans="1:13">
      <c r="A127" s="268">
        <v>117</v>
      </c>
      <c r="B127" s="277" t="s">
        <v>349</v>
      </c>
      <c r="C127" s="278">
        <v>82.95</v>
      </c>
      <c r="D127" s="279">
        <v>83</v>
      </c>
      <c r="E127" s="279">
        <v>82.45</v>
      </c>
      <c r="F127" s="279">
        <v>81.95</v>
      </c>
      <c r="G127" s="279">
        <v>81.400000000000006</v>
      </c>
      <c r="H127" s="279">
        <v>83.5</v>
      </c>
      <c r="I127" s="279">
        <v>84.050000000000011</v>
      </c>
      <c r="J127" s="279">
        <v>84.55</v>
      </c>
      <c r="K127" s="277">
        <v>83.55</v>
      </c>
      <c r="L127" s="277">
        <v>82.5</v>
      </c>
      <c r="M127" s="277">
        <v>17.447949999999999</v>
      </c>
    </row>
    <row r="128" spans="1:13">
      <c r="A128" s="268">
        <v>118</v>
      </c>
      <c r="B128" s="277" t="s">
        <v>350</v>
      </c>
      <c r="C128" s="278">
        <v>354.35</v>
      </c>
      <c r="D128" s="279">
        <v>353.95000000000005</v>
      </c>
      <c r="E128" s="279">
        <v>345.60000000000008</v>
      </c>
      <c r="F128" s="279">
        <v>336.85</v>
      </c>
      <c r="G128" s="279">
        <v>328.50000000000006</v>
      </c>
      <c r="H128" s="279">
        <v>362.7000000000001</v>
      </c>
      <c r="I128" s="279">
        <v>371.05</v>
      </c>
      <c r="J128" s="279">
        <v>379.80000000000013</v>
      </c>
      <c r="K128" s="277">
        <v>362.3</v>
      </c>
      <c r="L128" s="277">
        <v>345.2</v>
      </c>
      <c r="M128" s="277">
        <v>0.89141000000000004</v>
      </c>
    </row>
    <row r="129" spans="1:13">
      <c r="A129" s="268">
        <v>119</v>
      </c>
      <c r="B129" s="277" t="s">
        <v>351</v>
      </c>
      <c r="C129" s="278">
        <v>577.15</v>
      </c>
      <c r="D129" s="279">
        <v>581.81666666666661</v>
      </c>
      <c r="E129" s="279">
        <v>568.33333333333326</v>
      </c>
      <c r="F129" s="279">
        <v>559.51666666666665</v>
      </c>
      <c r="G129" s="279">
        <v>546.0333333333333</v>
      </c>
      <c r="H129" s="279">
        <v>590.63333333333321</v>
      </c>
      <c r="I129" s="279">
        <v>604.11666666666656</v>
      </c>
      <c r="J129" s="279">
        <v>612.93333333333317</v>
      </c>
      <c r="K129" s="277">
        <v>595.29999999999995</v>
      </c>
      <c r="L129" s="277">
        <v>573</v>
      </c>
      <c r="M129" s="277">
        <v>10.582879999999999</v>
      </c>
    </row>
    <row r="130" spans="1:13">
      <c r="A130" s="268">
        <v>120</v>
      </c>
      <c r="B130" s="277" t="s">
        <v>352</v>
      </c>
      <c r="C130" s="278">
        <v>107.65</v>
      </c>
      <c r="D130" s="279">
        <v>108.71666666666665</v>
      </c>
      <c r="E130" s="279">
        <v>104.93333333333331</v>
      </c>
      <c r="F130" s="279">
        <v>102.21666666666665</v>
      </c>
      <c r="G130" s="279">
        <v>98.433333333333309</v>
      </c>
      <c r="H130" s="279">
        <v>111.43333333333331</v>
      </c>
      <c r="I130" s="279">
        <v>115.21666666666664</v>
      </c>
      <c r="J130" s="279">
        <v>117.93333333333331</v>
      </c>
      <c r="K130" s="277">
        <v>112.5</v>
      </c>
      <c r="L130" s="277">
        <v>106</v>
      </c>
      <c r="M130" s="277">
        <v>19.295269999999999</v>
      </c>
    </row>
    <row r="131" spans="1:13">
      <c r="A131" s="268">
        <v>121</v>
      </c>
      <c r="B131" s="277" t="s">
        <v>1221</v>
      </c>
      <c r="C131" s="278">
        <v>814.75</v>
      </c>
      <c r="D131" s="279">
        <v>802.75</v>
      </c>
      <c r="E131" s="279">
        <v>765.5</v>
      </c>
      <c r="F131" s="279">
        <v>716.25</v>
      </c>
      <c r="G131" s="279">
        <v>679</v>
      </c>
      <c r="H131" s="279">
        <v>852</v>
      </c>
      <c r="I131" s="279">
        <v>889.25</v>
      </c>
      <c r="J131" s="279">
        <v>938.5</v>
      </c>
      <c r="K131" s="277">
        <v>840</v>
      </c>
      <c r="L131" s="277">
        <v>753.5</v>
      </c>
      <c r="M131" s="277">
        <v>4.0374400000000001</v>
      </c>
    </row>
    <row r="132" spans="1:13">
      <c r="A132" s="268">
        <v>122</v>
      </c>
      <c r="B132" s="277" t="s">
        <v>90</v>
      </c>
      <c r="C132" s="278">
        <v>7.85</v>
      </c>
      <c r="D132" s="279">
        <v>7.9666666666666677</v>
      </c>
      <c r="E132" s="279">
        <v>7.6833333333333353</v>
      </c>
      <c r="F132" s="279">
        <v>7.5166666666666675</v>
      </c>
      <c r="G132" s="279">
        <v>7.2333333333333352</v>
      </c>
      <c r="H132" s="279">
        <v>8.1333333333333364</v>
      </c>
      <c r="I132" s="279">
        <v>8.4166666666666679</v>
      </c>
      <c r="J132" s="279">
        <v>8.5833333333333357</v>
      </c>
      <c r="K132" s="277">
        <v>8.25</v>
      </c>
      <c r="L132" s="277">
        <v>7.8</v>
      </c>
      <c r="M132" s="277">
        <v>59.015920000000001</v>
      </c>
    </row>
    <row r="133" spans="1:13">
      <c r="A133" s="268">
        <v>123</v>
      </c>
      <c r="B133" s="277" t="s">
        <v>91</v>
      </c>
      <c r="C133" s="278">
        <v>3131.45</v>
      </c>
      <c r="D133" s="279">
        <v>3129.0666666666671</v>
      </c>
      <c r="E133" s="279">
        <v>3089.3833333333341</v>
      </c>
      <c r="F133" s="279">
        <v>3047.3166666666671</v>
      </c>
      <c r="G133" s="279">
        <v>3007.6333333333341</v>
      </c>
      <c r="H133" s="279">
        <v>3171.1333333333341</v>
      </c>
      <c r="I133" s="279">
        <v>3210.8166666666675</v>
      </c>
      <c r="J133" s="279">
        <v>3252.8833333333341</v>
      </c>
      <c r="K133" s="277">
        <v>3168.75</v>
      </c>
      <c r="L133" s="277">
        <v>3087</v>
      </c>
      <c r="M133" s="277">
        <v>27.310839999999999</v>
      </c>
    </row>
    <row r="134" spans="1:13">
      <c r="A134" s="268">
        <v>124</v>
      </c>
      <c r="B134" s="277" t="s">
        <v>357</v>
      </c>
      <c r="C134" s="278">
        <v>8017.8</v>
      </c>
      <c r="D134" s="279">
        <v>8166.5999999999995</v>
      </c>
      <c r="E134" s="279">
        <v>7853.1999999999989</v>
      </c>
      <c r="F134" s="279">
        <v>7688.5999999999995</v>
      </c>
      <c r="G134" s="279">
        <v>7375.1999999999989</v>
      </c>
      <c r="H134" s="279">
        <v>8331.1999999999989</v>
      </c>
      <c r="I134" s="279">
        <v>8644.5999999999985</v>
      </c>
      <c r="J134" s="279">
        <v>8809.1999999999989</v>
      </c>
      <c r="K134" s="277">
        <v>8480</v>
      </c>
      <c r="L134" s="277">
        <v>8002</v>
      </c>
      <c r="M134" s="277">
        <v>1.6336900000000001</v>
      </c>
    </row>
    <row r="135" spans="1:13">
      <c r="A135" s="268">
        <v>125</v>
      </c>
      <c r="B135" s="277" t="s">
        <v>93</v>
      </c>
      <c r="C135" s="278">
        <v>146.55000000000001</v>
      </c>
      <c r="D135" s="279">
        <v>147.58333333333334</v>
      </c>
      <c r="E135" s="279">
        <v>144.76666666666668</v>
      </c>
      <c r="F135" s="279">
        <v>142.98333333333335</v>
      </c>
      <c r="G135" s="279">
        <v>140.16666666666669</v>
      </c>
      <c r="H135" s="279">
        <v>149.36666666666667</v>
      </c>
      <c r="I135" s="279">
        <v>152.18333333333334</v>
      </c>
      <c r="J135" s="279">
        <v>153.96666666666667</v>
      </c>
      <c r="K135" s="277">
        <v>150.4</v>
      </c>
      <c r="L135" s="277">
        <v>145.80000000000001</v>
      </c>
      <c r="M135" s="277">
        <v>62.556370000000001</v>
      </c>
    </row>
    <row r="136" spans="1:13">
      <c r="A136" s="268">
        <v>126</v>
      </c>
      <c r="B136" s="277" t="s">
        <v>231</v>
      </c>
      <c r="C136" s="278">
        <v>2131.9499999999998</v>
      </c>
      <c r="D136" s="279">
        <v>2128.4833333333336</v>
      </c>
      <c r="E136" s="279">
        <v>2113.8166666666671</v>
      </c>
      <c r="F136" s="279">
        <v>2095.6833333333334</v>
      </c>
      <c r="G136" s="279">
        <v>2081.0166666666669</v>
      </c>
      <c r="H136" s="279">
        <v>2146.6166666666672</v>
      </c>
      <c r="I136" s="279">
        <v>2161.2833333333333</v>
      </c>
      <c r="J136" s="279">
        <v>2179.4166666666674</v>
      </c>
      <c r="K136" s="277">
        <v>2143.15</v>
      </c>
      <c r="L136" s="277">
        <v>2110.35</v>
      </c>
      <c r="M136" s="277">
        <v>4.6146900000000004</v>
      </c>
    </row>
    <row r="137" spans="1:13">
      <c r="A137" s="268">
        <v>127</v>
      </c>
      <c r="B137" s="277" t="s">
        <v>94</v>
      </c>
      <c r="C137" s="278">
        <v>4595.8999999999996</v>
      </c>
      <c r="D137" s="279">
        <v>4633.1500000000005</v>
      </c>
      <c r="E137" s="279">
        <v>4527.7500000000009</v>
      </c>
      <c r="F137" s="279">
        <v>4459.6000000000004</v>
      </c>
      <c r="G137" s="279">
        <v>4354.2000000000007</v>
      </c>
      <c r="H137" s="279">
        <v>4701.3000000000011</v>
      </c>
      <c r="I137" s="279">
        <v>4806.7000000000007</v>
      </c>
      <c r="J137" s="279">
        <v>4874.8500000000013</v>
      </c>
      <c r="K137" s="277">
        <v>4738.55</v>
      </c>
      <c r="L137" s="277">
        <v>4565</v>
      </c>
      <c r="M137" s="277">
        <v>12.91535</v>
      </c>
    </row>
    <row r="138" spans="1:13">
      <c r="A138" s="268">
        <v>128</v>
      </c>
      <c r="B138" s="277" t="s">
        <v>1264</v>
      </c>
      <c r="C138" s="278">
        <v>512</v>
      </c>
      <c r="D138" s="279">
        <v>509.2166666666667</v>
      </c>
      <c r="E138" s="279">
        <v>497.48333333333335</v>
      </c>
      <c r="F138" s="279">
        <v>482.96666666666664</v>
      </c>
      <c r="G138" s="279">
        <v>471.23333333333329</v>
      </c>
      <c r="H138" s="279">
        <v>523.73333333333335</v>
      </c>
      <c r="I138" s="279">
        <v>535.4666666666667</v>
      </c>
      <c r="J138" s="279">
        <v>549.98333333333346</v>
      </c>
      <c r="K138" s="277">
        <v>520.95000000000005</v>
      </c>
      <c r="L138" s="277">
        <v>494.7</v>
      </c>
      <c r="M138" s="277">
        <v>2.1582499999999998</v>
      </c>
    </row>
    <row r="139" spans="1:13">
      <c r="A139" s="268">
        <v>129</v>
      </c>
      <c r="B139" s="277" t="s">
        <v>239</v>
      </c>
      <c r="C139" s="278">
        <v>78.5</v>
      </c>
      <c r="D139" s="279">
        <v>79.166666666666671</v>
      </c>
      <c r="E139" s="279">
        <v>77.533333333333346</v>
      </c>
      <c r="F139" s="279">
        <v>76.566666666666677</v>
      </c>
      <c r="G139" s="279">
        <v>74.933333333333351</v>
      </c>
      <c r="H139" s="279">
        <v>80.13333333333334</v>
      </c>
      <c r="I139" s="279">
        <v>81.766666666666666</v>
      </c>
      <c r="J139" s="279">
        <v>82.733333333333334</v>
      </c>
      <c r="K139" s="277">
        <v>80.8</v>
      </c>
      <c r="L139" s="277">
        <v>78.2</v>
      </c>
      <c r="M139" s="277">
        <v>14.626720000000001</v>
      </c>
    </row>
    <row r="140" spans="1:13">
      <c r="A140" s="268">
        <v>130</v>
      </c>
      <c r="B140" s="277" t="s">
        <v>95</v>
      </c>
      <c r="C140" s="278">
        <v>21442.65</v>
      </c>
      <c r="D140" s="279">
        <v>21454.216666666667</v>
      </c>
      <c r="E140" s="279">
        <v>21238.433333333334</v>
      </c>
      <c r="F140" s="279">
        <v>21034.216666666667</v>
      </c>
      <c r="G140" s="279">
        <v>20818.433333333334</v>
      </c>
      <c r="H140" s="279">
        <v>21658.433333333334</v>
      </c>
      <c r="I140" s="279">
        <v>21874.216666666667</v>
      </c>
      <c r="J140" s="279">
        <v>22078.433333333334</v>
      </c>
      <c r="K140" s="277">
        <v>21670</v>
      </c>
      <c r="L140" s="277">
        <v>21250</v>
      </c>
      <c r="M140" s="277">
        <v>1.6191</v>
      </c>
    </row>
    <row r="141" spans="1:13">
      <c r="A141" s="268">
        <v>131</v>
      </c>
      <c r="B141" s="277" t="s">
        <v>359</v>
      </c>
      <c r="C141" s="278">
        <v>291.05</v>
      </c>
      <c r="D141" s="279">
        <v>294.98333333333335</v>
      </c>
      <c r="E141" s="279">
        <v>285.06666666666672</v>
      </c>
      <c r="F141" s="279">
        <v>279.08333333333337</v>
      </c>
      <c r="G141" s="279">
        <v>269.16666666666674</v>
      </c>
      <c r="H141" s="279">
        <v>300.9666666666667</v>
      </c>
      <c r="I141" s="279">
        <v>310.88333333333333</v>
      </c>
      <c r="J141" s="279">
        <v>316.86666666666667</v>
      </c>
      <c r="K141" s="277">
        <v>304.89999999999998</v>
      </c>
      <c r="L141" s="277">
        <v>289</v>
      </c>
      <c r="M141" s="277">
        <v>4.3676399999999997</v>
      </c>
    </row>
    <row r="142" spans="1:13">
      <c r="A142" s="268">
        <v>132</v>
      </c>
      <c r="B142" s="277" t="s">
        <v>360</v>
      </c>
      <c r="C142" s="278">
        <v>67</v>
      </c>
      <c r="D142" s="279">
        <v>67.816666666666663</v>
      </c>
      <c r="E142" s="279">
        <v>65.883333333333326</v>
      </c>
      <c r="F142" s="279">
        <v>64.766666666666666</v>
      </c>
      <c r="G142" s="279">
        <v>62.833333333333329</v>
      </c>
      <c r="H142" s="279">
        <v>68.933333333333323</v>
      </c>
      <c r="I142" s="279">
        <v>70.86666666666666</v>
      </c>
      <c r="J142" s="279">
        <v>71.98333333333332</v>
      </c>
      <c r="K142" s="277">
        <v>69.75</v>
      </c>
      <c r="L142" s="277">
        <v>66.7</v>
      </c>
      <c r="M142" s="277">
        <v>11.859669999999999</v>
      </c>
    </row>
    <row r="143" spans="1:13">
      <c r="A143" s="268">
        <v>133</v>
      </c>
      <c r="B143" s="277" t="s">
        <v>361</v>
      </c>
      <c r="C143" s="278">
        <v>177.85</v>
      </c>
      <c r="D143" s="279">
        <v>176.48333333333335</v>
      </c>
      <c r="E143" s="279">
        <v>172.9666666666667</v>
      </c>
      <c r="F143" s="279">
        <v>168.08333333333334</v>
      </c>
      <c r="G143" s="279">
        <v>164.56666666666669</v>
      </c>
      <c r="H143" s="279">
        <v>181.3666666666667</v>
      </c>
      <c r="I143" s="279">
        <v>184.88333333333335</v>
      </c>
      <c r="J143" s="279">
        <v>189.76666666666671</v>
      </c>
      <c r="K143" s="277">
        <v>180</v>
      </c>
      <c r="L143" s="277">
        <v>171.6</v>
      </c>
      <c r="M143" s="277">
        <v>1.4663200000000001</v>
      </c>
    </row>
    <row r="144" spans="1:13">
      <c r="A144" s="268">
        <v>134</v>
      </c>
      <c r="B144" s="277" t="s">
        <v>240</v>
      </c>
      <c r="C144" s="278">
        <v>333.5</v>
      </c>
      <c r="D144" s="279">
        <v>327.40000000000003</v>
      </c>
      <c r="E144" s="279">
        <v>317.10000000000008</v>
      </c>
      <c r="F144" s="279">
        <v>300.70000000000005</v>
      </c>
      <c r="G144" s="279">
        <v>290.40000000000009</v>
      </c>
      <c r="H144" s="279">
        <v>343.80000000000007</v>
      </c>
      <c r="I144" s="279">
        <v>354.1</v>
      </c>
      <c r="J144" s="279">
        <v>370.50000000000006</v>
      </c>
      <c r="K144" s="277">
        <v>337.7</v>
      </c>
      <c r="L144" s="277">
        <v>311</v>
      </c>
      <c r="M144" s="277">
        <v>60.664850000000001</v>
      </c>
    </row>
    <row r="145" spans="1:13">
      <c r="A145" s="268">
        <v>135</v>
      </c>
      <c r="B145" s="277" t="s">
        <v>241</v>
      </c>
      <c r="C145" s="278">
        <v>983</v>
      </c>
      <c r="D145" s="279">
        <v>981.80000000000007</v>
      </c>
      <c r="E145" s="279">
        <v>969.20000000000016</v>
      </c>
      <c r="F145" s="279">
        <v>955.40000000000009</v>
      </c>
      <c r="G145" s="279">
        <v>942.80000000000018</v>
      </c>
      <c r="H145" s="279">
        <v>995.60000000000014</v>
      </c>
      <c r="I145" s="279">
        <v>1008.2</v>
      </c>
      <c r="J145" s="279">
        <v>1022.0000000000001</v>
      </c>
      <c r="K145" s="277">
        <v>994.4</v>
      </c>
      <c r="L145" s="277">
        <v>968</v>
      </c>
      <c r="M145" s="277">
        <v>0.50273000000000001</v>
      </c>
    </row>
    <row r="146" spans="1:13">
      <c r="A146" s="268">
        <v>136</v>
      </c>
      <c r="B146" s="277" t="s">
        <v>242</v>
      </c>
      <c r="C146" s="278">
        <v>66.55</v>
      </c>
      <c r="D146" s="279">
        <v>67.083333333333329</v>
      </c>
      <c r="E146" s="279">
        <v>65.86666666666666</v>
      </c>
      <c r="F146" s="279">
        <v>65.183333333333337</v>
      </c>
      <c r="G146" s="279">
        <v>63.966666666666669</v>
      </c>
      <c r="H146" s="279">
        <v>67.766666666666652</v>
      </c>
      <c r="I146" s="279">
        <v>68.98333333333332</v>
      </c>
      <c r="J146" s="279">
        <v>69.666666666666643</v>
      </c>
      <c r="K146" s="277">
        <v>68.3</v>
      </c>
      <c r="L146" s="277">
        <v>66.400000000000006</v>
      </c>
      <c r="M146" s="277">
        <v>15.925879999999999</v>
      </c>
    </row>
    <row r="147" spans="1:13">
      <c r="A147" s="268">
        <v>137</v>
      </c>
      <c r="B147" s="277" t="s">
        <v>96</v>
      </c>
      <c r="C147" s="278">
        <v>50.65</v>
      </c>
      <c r="D147" s="279">
        <v>51.25</v>
      </c>
      <c r="E147" s="279">
        <v>49.4</v>
      </c>
      <c r="F147" s="279">
        <v>48.15</v>
      </c>
      <c r="G147" s="279">
        <v>46.3</v>
      </c>
      <c r="H147" s="279">
        <v>52.5</v>
      </c>
      <c r="I147" s="279">
        <v>54.349999999999994</v>
      </c>
      <c r="J147" s="279">
        <v>55.6</v>
      </c>
      <c r="K147" s="277">
        <v>53.1</v>
      </c>
      <c r="L147" s="277">
        <v>50</v>
      </c>
      <c r="M147" s="277">
        <v>125.45782</v>
      </c>
    </row>
    <row r="148" spans="1:13">
      <c r="A148" s="268">
        <v>138</v>
      </c>
      <c r="B148" s="277" t="s">
        <v>362</v>
      </c>
      <c r="C148" s="278">
        <v>543.35</v>
      </c>
      <c r="D148" s="279">
        <v>545.7833333333333</v>
      </c>
      <c r="E148" s="279">
        <v>536.56666666666661</v>
      </c>
      <c r="F148" s="279">
        <v>529.7833333333333</v>
      </c>
      <c r="G148" s="279">
        <v>520.56666666666661</v>
      </c>
      <c r="H148" s="279">
        <v>552.56666666666661</v>
      </c>
      <c r="I148" s="279">
        <v>561.7833333333333</v>
      </c>
      <c r="J148" s="279">
        <v>568.56666666666661</v>
      </c>
      <c r="K148" s="277">
        <v>555</v>
      </c>
      <c r="L148" s="277">
        <v>539</v>
      </c>
      <c r="M148" s="277">
        <v>1.39097</v>
      </c>
    </row>
    <row r="149" spans="1:13">
      <c r="A149" s="268">
        <v>139</v>
      </c>
      <c r="B149" s="277" t="s">
        <v>1298</v>
      </c>
      <c r="C149" s="278">
        <v>1357.05</v>
      </c>
      <c r="D149" s="279">
        <v>1365.8</v>
      </c>
      <c r="E149" s="279">
        <v>1341.55</v>
      </c>
      <c r="F149" s="279">
        <v>1326.05</v>
      </c>
      <c r="G149" s="279">
        <v>1301.8</v>
      </c>
      <c r="H149" s="279">
        <v>1381.3</v>
      </c>
      <c r="I149" s="279">
        <v>1405.55</v>
      </c>
      <c r="J149" s="279">
        <v>1421.05</v>
      </c>
      <c r="K149" s="277">
        <v>1390.05</v>
      </c>
      <c r="L149" s="277">
        <v>1350.3</v>
      </c>
      <c r="M149" s="277">
        <v>5.9450000000000003E-2</v>
      </c>
    </row>
    <row r="150" spans="1:13">
      <c r="A150" s="268">
        <v>140</v>
      </c>
      <c r="B150" s="277" t="s">
        <v>97</v>
      </c>
      <c r="C150" s="278">
        <v>1118.8</v>
      </c>
      <c r="D150" s="279">
        <v>1124.5666666666666</v>
      </c>
      <c r="E150" s="279">
        <v>1106.4833333333331</v>
      </c>
      <c r="F150" s="279">
        <v>1094.1666666666665</v>
      </c>
      <c r="G150" s="279">
        <v>1076.083333333333</v>
      </c>
      <c r="H150" s="279">
        <v>1136.8833333333332</v>
      </c>
      <c r="I150" s="279">
        <v>1154.9666666666667</v>
      </c>
      <c r="J150" s="279">
        <v>1167.2833333333333</v>
      </c>
      <c r="K150" s="277">
        <v>1142.6500000000001</v>
      </c>
      <c r="L150" s="277">
        <v>1112.25</v>
      </c>
      <c r="M150" s="277">
        <v>10.681800000000001</v>
      </c>
    </row>
    <row r="151" spans="1:13">
      <c r="A151" s="268">
        <v>141</v>
      </c>
      <c r="B151" s="277" t="s">
        <v>363</v>
      </c>
      <c r="C151" s="278">
        <v>274.89999999999998</v>
      </c>
      <c r="D151" s="279">
        <v>272.68333333333334</v>
      </c>
      <c r="E151" s="279">
        <v>267.36666666666667</v>
      </c>
      <c r="F151" s="279">
        <v>259.83333333333331</v>
      </c>
      <c r="G151" s="279">
        <v>254.51666666666665</v>
      </c>
      <c r="H151" s="279">
        <v>280.2166666666667</v>
      </c>
      <c r="I151" s="279">
        <v>285.53333333333342</v>
      </c>
      <c r="J151" s="279">
        <v>293.06666666666672</v>
      </c>
      <c r="K151" s="277">
        <v>278</v>
      </c>
      <c r="L151" s="277">
        <v>265.14999999999998</v>
      </c>
      <c r="M151" s="277">
        <v>3.56447</v>
      </c>
    </row>
    <row r="152" spans="1:13">
      <c r="A152" s="268">
        <v>142</v>
      </c>
      <c r="B152" s="277" t="s">
        <v>98</v>
      </c>
      <c r="C152" s="278">
        <v>162.9</v>
      </c>
      <c r="D152" s="279">
        <v>163.28333333333333</v>
      </c>
      <c r="E152" s="279">
        <v>161.11666666666667</v>
      </c>
      <c r="F152" s="279">
        <v>159.33333333333334</v>
      </c>
      <c r="G152" s="279">
        <v>157.16666666666669</v>
      </c>
      <c r="H152" s="279">
        <v>165.06666666666666</v>
      </c>
      <c r="I152" s="279">
        <v>167.23333333333335</v>
      </c>
      <c r="J152" s="279">
        <v>169.01666666666665</v>
      </c>
      <c r="K152" s="277">
        <v>165.45</v>
      </c>
      <c r="L152" s="277">
        <v>161.5</v>
      </c>
      <c r="M152" s="277">
        <v>20.348240000000001</v>
      </c>
    </row>
    <row r="153" spans="1:13">
      <c r="A153" s="268">
        <v>143</v>
      </c>
      <c r="B153" s="277" t="s">
        <v>243</v>
      </c>
      <c r="C153" s="278">
        <v>11</v>
      </c>
      <c r="D153" s="279">
        <v>11.183333333333332</v>
      </c>
      <c r="E153" s="279">
        <v>10.816666666666663</v>
      </c>
      <c r="F153" s="279">
        <v>10.633333333333331</v>
      </c>
      <c r="G153" s="279">
        <v>10.266666666666662</v>
      </c>
      <c r="H153" s="279">
        <v>11.366666666666664</v>
      </c>
      <c r="I153" s="279">
        <v>11.733333333333334</v>
      </c>
      <c r="J153" s="279">
        <v>11.916666666666664</v>
      </c>
      <c r="K153" s="277">
        <v>11.55</v>
      </c>
      <c r="L153" s="277">
        <v>11</v>
      </c>
      <c r="M153" s="277">
        <v>90.150649999999999</v>
      </c>
    </row>
    <row r="154" spans="1:13">
      <c r="A154" s="268">
        <v>144</v>
      </c>
      <c r="B154" s="277" t="s">
        <v>364</v>
      </c>
      <c r="C154" s="278">
        <v>332.3</v>
      </c>
      <c r="D154" s="279">
        <v>336.8</v>
      </c>
      <c r="E154" s="279">
        <v>325.65000000000003</v>
      </c>
      <c r="F154" s="279">
        <v>319</v>
      </c>
      <c r="G154" s="279">
        <v>307.85000000000002</v>
      </c>
      <c r="H154" s="279">
        <v>343.45000000000005</v>
      </c>
      <c r="I154" s="279">
        <v>354.6</v>
      </c>
      <c r="J154" s="279">
        <v>361.25000000000006</v>
      </c>
      <c r="K154" s="277">
        <v>347.95</v>
      </c>
      <c r="L154" s="277">
        <v>330.15</v>
      </c>
      <c r="M154" s="277">
        <v>5.7882300000000004</v>
      </c>
    </row>
    <row r="155" spans="1:13">
      <c r="A155" s="268">
        <v>145</v>
      </c>
      <c r="B155" s="277" t="s">
        <v>99</v>
      </c>
      <c r="C155" s="278">
        <v>54.3</v>
      </c>
      <c r="D155" s="279">
        <v>54.133333333333333</v>
      </c>
      <c r="E155" s="279">
        <v>53.766666666666666</v>
      </c>
      <c r="F155" s="279">
        <v>53.233333333333334</v>
      </c>
      <c r="G155" s="279">
        <v>52.866666666666667</v>
      </c>
      <c r="H155" s="279">
        <v>54.666666666666664</v>
      </c>
      <c r="I155" s="279">
        <v>55.033333333333324</v>
      </c>
      <c r="J155" s="279">
        <v>55.566666666666663</v>
      </c>
      <c r="K155" s="277">
        <v>54.5</v>
      </c>
      <c r="L155" s="277">
        <v>53.6</v>
      </c>
      <c r="M155" s="277">
        <v>254.79161999999999</v>
      </c>
    </row>
    <row r="156" spans="1:13">
      <c r="A156" s="268">
        <v>146</v>
      </c>
      <c r="B156" s="277" t="s">
        <v>367</v>
      </c>
      <c r="C156" s="278">
        <v>269.05</v>
      </c>
      <c r="D156" s="279">
        <v>270.68333333333334</v>
      </c>
      <c r="E156" s="279">
        <v>266.36666666666667</v>
      </c>
      <c r="F156" s="279">
        <v>263.68333333333334</v>
      </c>
      <c r="G156" s="279">
        <v>259.36666666666667</v>
      </c>
      <c r="H156" s="279">
        <v>273.36666666666667</v>
      </c>
      <c r="I156" s="279">
        <v>277.68333333333339</v>
      </c>
      <c r="J156" s="279">
        <v>280.36666666666667</v>
      </c>
      <c r="K156" s="277">
        <v>275</v>
      </c>
      <c r="L156" s="277">
        <v>268</v>
      </c>
      <c r="M156" s="277">
        <v>2.22323</v>
      </c>
    </row>
    <row r="157" spans="1:13">
      <c r="A157" s="268">
        <v>147</v>
      </c>
      <c r="B157" s="277" t="s">
        <v>366</v>
      </c>
      <c r="C157" s="278">
        <v>2308.65</v>
      </c>
      <c r="D157" s="279">
        <v>2321.1999999999998</v>
      </c>
      <c r="E157" s="279">
        <v>2277.3999999999996</v>
      </c>
      <c r="F157" s="279">
        <v>2246.1499999999996</v>
      </c>
      <c r="G157" s="279">
        <v>2202.3499999999995</v>
      </c>
      <c r="H157" s="279">
        <v>2352.4499999999998</v>
      </c>
      <c r="I157" s="279">
        <v>2396.25</v>
      </c>
      <c r="J157" s="279">
        <v>2427.5</v>
      </c>
      <c r="K157" s="277">
        <v>2365</v>
      </c>
      <c r="L157" s="277">
        <v>2289.9499999999998</v>
      </c>
      <c r="M157" s="277">
        <v>0.22697999999999999</v>
      </c>
    </row>
    <row r="158" spans="1:13">
      <c r="A158" s="268">
        <v>148</v>
      </c>
      <c r="B158" s="277" t="s">
        <v>368</v>
      </c>
      <c r="C158" s="278">
        <v>452.65</v>
      </c>
      <c r="D158" s="279">
        <v>453.84999999999997</v>
      </c>
      <c r="E158" s="279">
        <v>449.34999999999991</v>
      </c>
      <c r="F158" s="279">
        <v>446.04999999999995</v>
      </c>
      <c r="G158" s="279">
        <v>441.5499999999999</v>
      </c>
      <c r="H158" s="279">
        <v>457.14999999999992</v>
      </c>
      <c r="I158" s="279">
        <v>461.65000000000003</v>
      </c>
      <c r="J158" s="279">
        <v>464.94999999999993</v>
      </c>
      <c r="K158" s="277">
        <v>458.35</v>
      </c>
      <c r="L158" s="277">
        <v>450.55</v>
      </c>
      <c r="M158" s="277">
        <v>0.56398000000000004</v>
      </c>
    </row>
    <row r="159" spans="1:13">
      <c r="A159" s="268">
        <v>149</v>
      </c>
      <c r="B159" s="277" t="s">
        <v>2941</v>
      </c>
      <c r="C159" s="278">
        <v>464.5</v>
      </c>
      <c r="D159" s="279">
        <v>478.5</v>
      </c>
      <c r="E159" s="279">
        <v>447.1</v>
      </c>
      <c r="F159" s="279">
        <v>429.70000000000005</v>
      </c>
      <c r="G159" s="279">
        <v>398.30000000000007</v>
      </c>
      <c r="H159" s="279">
        <v>495.9</v>
      </c>
      <c r="I159" s="279">
        <v>527.29999999999995</v>
      </c>
      <c r="J159" s="279">
        <v>544.69999999999993</v>
      </c>
      <c r="K159" s="277">
        <v>509.9</v>
      </c>
      <c r="L159" s="277">
        <v>461.1</v>
      </c>
      <c r="M159" s="277">
        <v>3.1316799999999998</v>
      </c>
    </row>
    <row r="160" spans="1:13">
      <c r="A160" s="268">
        <v>150</v>
      </c>
      <c r="B160" s="277" t="s">
        <v>370</v>
      </c>
      <c r="C160" s="278">
        <v>136.5</v>
      </c>
      <c r="D160" s="279">
        <v>137.41666666666666</v>
      </c>
      <c r="E160" s="279">
        <v>135.13333333333333</v>
      </c>
      <c r="F160" s="279">
        <v>133.76666666666668</v>
      </c>
      <c r="G160" s="279">
        <v>131.48333333333335</v>
      </c>
      <c r="H160" s="279">
        <v>138.7833333333333</v>
      </c>
      <c r="I160" s="279">
        <v>141.06666666666666</v>
      </c>
      <c r="J160" s="279">
        <v>142.43333333333328</v>
      </c>
      <c r="K160" s="277">
        <v>139.69999999999999</v>
      </c>
      <c r="L160" s="277">
        <v>136.05000000000001</v>
      </c>
      <c r="M160" s="277">
        <v>5.6817299999999999</v>
      </c>
    </row>
    <row r="161" spans="1:13">
      <c r="A161" s="268">
        <v>151</v>
      </c>
      <c r="B161" s="277" t="s">
        <v>244</v>
      </c>
      <c r="C161" s="278">
        <v>104.85</v>
      </c>
      <c r="D161" s="279">
        <v>106.05</v>
      </c>
      <c r="E161" s="279">
        <v>103.3</v>
      </c>
      <c r="F161" s="279">
        <v>101.75</v>
      </c>
      <c r="G161" s="279">
        <v>99</v>
      </c>
      <c r="H161" s="279">
        <v>107.6</v>
      </c>
      <c r="I161" s="279">
        <v>110.35</v>
      </c>
      <c r="J161" s="279">
        <v>111.89999999999999</v>
      </c>
      <c r="K161" s="277">
        <v>108.8</v>
      </c>
      <c r="L161" s="277">
        <v>104.5</v>
      </c>
      <c r="M161" s="277">
        <v>27.324950000000001</v>
      </c>
    </row>
    <row r="162" spans="1:13">
      <c r="A162" s="268">
        <v>152</v>
      </c>
      <c r="B162" s="277" t="s">
        <v>369</v>
      </c>
      <c r="C162" s="278">
        <v>56.15</v>
      </c>
      <c r="D162" s="279">
        <v>55.783333333333331</v>
      </c>
      <c r="E162" s="279">
        <v>53.666666666666664</v>
      </c>
      <c r="F162" s="279">
        <v>51.18333333333333</v>
      </c>
      <c r="G162" s="279">
        <v>49.066666666666663</v>
      </c>
      <c r="H162" s="279">
        <v>58.266666666666666</v>
      </c>
      <c r="I162" s="279">
        <v>60.38333333333334</v>
      </c>
      <c r="J162" s="279">
        <v>62.866666666666667</v>
      </c>
      <c r="K162" s="277">
        <v>57.9</v>
      </c>
      <c r="L162" s="277">
        <v>53.3</v>
      </c>
      <c r="M162" s="277">
        <v>62.240020000000001</v>
      </c>
    </row>
    <row r="163" spans="1:13">
      <c r="A163" s="268">
        <v>153</v>
      </c>
      <c r="B163" s="277" t="s">
        <v>100</v>
      </c>
      <c r="C163" s="278">
        <v>97.3</v>
      </c>
      <c r="D163" s="279">
        <v>97.7</v>
      </c>
      <c r="E163" s="279">
        <v>96.600000000000009</v>
      </c>
      <c r="F163" s="279">
        <v>95.9</v>
      </c>
      <c r="G163" s="279">
        <v>94.800000000000011</v>
      </c>
      <c r="H163" s="279">
        <v>98.4</v>
      </c>
      <c r="I163" s="279">
        <v>99.5</v>
      </c>
      <c r="J163" s="279">
        <v>100.2</v>
      </c>
      <c r="K163" s="277">
        <v>98.8</v>
      </c>
      <c r="L163" s="277">
        <v>97</v>
      </c>
      <c r="M163" s="277">
        <v>91.40943</v>
      </c>
    </row>
    <row r="164" spans="1:13">
      <c r="A164" s="268">
        <v>154</v>
      </c>
      <c r="B164" s="277" t="s">
        <v>375</v>
      </c>
      <c r="C164" s="278">
        <v>1766.4</v>
      </c>
      <c r="D164" s="279">
        <v>1759.8</v>
      </c>
      <c r="E164" s="279">
        <v>1729.6</v>
      </c>
      <c r="F164" s="279">
        <v>1692.8</v>
      </c>
      <c r="G164" s="279">
        <v>1662.6</v>
      </c>
      <c r="H164" s="279">
        <v>1796.6</v>
      </c>
      <c r="I164" s="279">
        <v>1826.8000000000002</v>
      </c>
      <c r="J164" s="279">
        <v>1863.6</v>
      </c>
      <c r="K164" s="277">
        <v>1790</v>
      </c>
      <c r="L164" s="277">
        <v>1723</v>
      </c>
      <c r="M164" s="277">
        <v>0.85546</v>
      </c>
    </row>
    <row r="165" spans="1:13">
      <c r="A165" s="268">
        <v>155</v>
      </c>
      <c r="B165" s="277" t="s">
        <v>376</v>
      </c>
      <c r="C165" s="278">
        <v>1907.4</v>
      </c>
      <c r="D165" s="279">
        <v>1899.0833333333333</v>
      </c>
      <c r="E165" s="279">
        <v>1758.1666666666665</v>
      </c>
      <c r="F165" s="279">
        <v>1608.9333333333332</v>
      </c>
      <c r="G165" s="279">
        <v>1468.0166666666664</v>
      </c>
      <c r="H165" s="279">
        <v>2048.3166666666666</v>
      </c>
      <c r="I165" s="279">
        <v>2189.2333333333331</v>
      </c>
      <c r="J165" s="279">
        <v>2338.4666666666667</v>
      </c>
      <c r="K165" s="277">
        <v>2040</v>
      </c>
      <c r="L165" s="277">
        <v>1749.85</v>
      </c>
      <c r="M165" s="277">
        <v>1.47096</v>
      </c>
    </row>
    <row r="166" spans="1:13">
      <c r="A166" s="268">
        <v>156</v>
      </c>
      <c r="B166" s="277" t="s">
        <v>372</v>
      </c>
      <c r="C166" s="278">
        <v>497.3</v>
      </c>
      <c r="D166" s="279">
        <v>494.09999999999997</v>
      </c>
      <c r="E166" s="279">
        <v>478.19999999999993</v>
      </c>
      <c r="F166" s="279">
        <v>459.09999999999997</v>
      </c>
      <c r="G166" s="279">
        <v>443.19999999999993</v>
      </c>
      <c r="H166" s="279">
        <v>513.19999999999993</v>
      </c>
      <c r="I166" s="279">
        <v>529.09999999999991</v>
      </c>
      <c r="J166" s="279">
        <v>548.19999999999993</v>
      </c>
      <c r="K166" s="277">
        <v>510</v>
      </c>
      <c r="L166" s="277">
        <v>475</v>
      </c>
      <c r="M166" s="277">
        <v>0.80315999999999999</v>
      </c>
    </row>
    <row r="167" spans="1:13">
      <c r="A167" s="268">
        <v>157</v>
      </c>
      <c r="B167" s="277" t="s">
        <v>382</v>
      </c>
      <c r="C167" s="278">
        <v>263.05</v>
      </c>
      <c r="D167" s="279">
        <v>264.75</v>
      </c>
      <c r="E167" s="279">
        <v>259.55</v>
      </c>
      <c r="F167" s="279">
        <v>256.05</v>
      </c>
      <c r="G167" s="279">
        <v>250.85000000000002</v>
      </c>
      <c r="H167" s="279">
        <v>268.25</v>
      </c>
      <c r="I167" s="279">
        <v>273.45000000000005</v>
      </c>
      <c r="J167" s="279">
        <v>276.95</v>
      </c>
      <c r="K167" s="277">
        <v>269.95</v>
      </c>
      <c r="L167" s="277">
        <v>261.25</v>
      </c>
      <c r="M167" s="277">
        <v>2.2720500000000001</v>
      </c>
    </row>
    <row r="168" spans="1:13">
      <c r="A168" s="268">
        <v>158</v>
      </c>
      <c r="B168" s="277" t="s">
        <v>373</v>
      </c>
      <c r="C168" s="278">
        <v>98.25</v>
      </c>
      <c r="D168" s="279">
        <v>95.899999999999991</v>
      </c>
      <c r="E168" s="279">
        <v>93.549999999999983</v>
      </c>
      <c r="F168" s="279">
        <v>88.85</v>
      </c>
      <c r="G168" s="279">
        <v>86.499999999999986</v>
      </c>
      <c r="H168" s="279">
        <v>100.59999999999998</v>
      </c>
      <c r="I168" s="279">
        <v>102.94999999999997</v>
      </c>
      <c r="J168" s="279">
        <v>107.64999999999998</v>
      </c>
      <c r="K168" s="277">
        <v>98.25</v>
      </c>
      <c r="L168" s="277">
        <v>91.2</v>
      </c>
      <c r="M168" s="277">
        <v>2.1785700000000001</v>
      </c>
    </row>
    <row r="169" spans="1:13">
      <c r="A169" s="268">
        <v>159</v>
      </c>
      <c r="B169" s="277" t="s">
        <v>374</v>
      </c>
      <c r="C169" s="278">
        <v>149</v>
      </c>
      <c r="D169" s="279">
        <v>147.91666666666666</v>
      </c>
      <c r="E169" s="279">
        <v>145.43333333333331</v>
      </c>
      <c r="F169" s="279">
        <v>141.86666666666665</v>
      </c>
      <c r="G169" s="279">
        <v>139.3833333333333</v>
      </c>
      <c r="H169" s="279">
        <v>151.48333333333332</v>
      </c>
      <c r="I169" s="279">
        <v>153.96666666666667</v>
      </c>
      <c r="J169" s="279">
        <v>157.53333333333333</v>
      </c>
      <c r="K169" s="277">
        <v>150.4</v>
      </c>
      <c r="L169" s="277">
        <v>144.35</v>
      </c>
      <c r="M169" s="277">
        <v>3.0871499999999998</v>
      </c>
    </row>
    <row r="170" spans="1:13">
      <c r="A170" s="268">
        <v>160</v>
      </c>
      <c r="B170" s="277" t="s">
        <v>245</v>
      </c>
      <c r="C170" s="278">
        <v>146.9</v>
      </c>
      <c r="D170" s="279">
        <v>147.78333333333333</v>
      </c>
      <c r="E170" s="279">
        <v>143.96666666666667</v>
      </c>
      <c r="F170" s="279">
        <v>141.03333333333333</v>
      </c>
      <c r="G170" s="279">
        <v>137.21666666666667</v>
      </c>
      <c r="H170" s="279">
        <v>150.71666666666667</v>
      </c>
      <c r="I170" s="279">
        <v>154.53333333333333</v>
      </c>
      <c r="J170" s="279">
        <v>157.46666666666667</v>
      </c>
      <c r="K170" s="277">
        <v>151.6</v>
      </c>
      <c r="L170" s="277">
        <v>144.85</v>
      </c>
      <c r="M170" s="277">
        <v>3.5837599999999998</v>
      </c>
    </row>
    <row r="171" spans="1:13">
      <c r="A171" s="268">
        <v>161</v>
      </c>
      <c r="B171" s="277" t="s">
        <v>378</v>
      </c>
      <c r="C171" s="278">
        <v>4983.3</v>
      </c>
      <c r="D171" s="279">
        <v>4984.416666666667</v>
      </c>
      <c r="E171" s="279">
        <v>4968.9333333333343</v>
      </c>
      <c r="F171" s="279">
        <v>4954.5666666666675</v>
      </c>
      <c r="G171" s="279">
        <v>4939.0833333333348</v>
      </c>
      <c r="H171" s="279">
        <v>4998.7833333333338</v>
      </c>
      <c r="I171" s="279">
        <v>5014.2666666666655</v>
      </c>
      <c r="J171" s="279">
        <v>5028.6333333333332</v>
      </c>
      <c r="K171" s="277">
        <v>4999.8999999999996</v>
      </c>
      <c r="L171" s="277">
        <v>4970.05</v>
      </c>
      <c r="M171" s="277">
        <v>2.6089999999999999E-2</v>
      </c>
    </row>
    <row r="172" spans="1:13">
      <c r="A172" s="268">
        <v>162</v>
      </c>
      <c r="B172" s="277" t="s">
        <v>379</v>
      </c>
      <c r="C172" s="278">
        <v>1473.2</v>
      </c>
      <c r="D172" s="279">
        <v>1480.7166666666665</v>
      </c>
      <c r="E172" s="279">
        <v>1462.4333333333329</v>
      </c>
      <c r="F172" s="279">
        <v>1451.6666666666665</v>
      </c>
      <c r="G172" s="279">
        <v>1433.383333333333</v>
      </c>
      <c r="H172" s="279">
        <v>1491.4833333333329</v>
      </c>
      <c r="I172" s="279">
        <v>1509.7666666666662</v>
      </c>
      <c r="J172" s="279">
        <v>1520.5333333333328</v>
      </c>
      <c r="K172" s="277">
        <v>1499</v>
      </c>
      <c r="L172" s="277">
        <v>1469.95</v>
      </c>
      <c r="M172" s="277">
        <v>0.42981999999999998</v>
      </c>
    </row>
    <row r="173" spans="1:13">
      <c r="A173" s="268">
        <v>163</v>
      </c>
      <c r="B173" s="277" t="s">
        <v>101</v>
      </c>
      <c r="C173" s="278">
        <v>477.05</v>
      </c>
      <c r="D173" s="279">
        <v>475.61666666666662</v>
      </c>
      <c r="E173" s="279">
        <v>471.68333333333322</v>
      </c>
      <c r="F173" s="279">
        <v>466.31666666666661</v>
      </c>
      <c r="G173" s="279">
        <v>462.38333333333321</v>
      </c>
      <c r="H173" s="279">
        <v>480.98333333333323</v>
      </c>
      <c r="I173" s="279">
        <v>484.91666666666663</v>
      </c>
      <c r="J173" s="279">
        <v>490.28333333333325</v>
      </c>
      <c r="K173" s="277">
        <v>479.55</v>
      </c>
      <c r="L173" s="277">
        <v>470.25</v>
      </c>
      <c r="M173" s="277">
        <v>52.632640000000002</v>
      </c>
    </row>
    <row r="174" spans="1:13">
      <c r="A174" s="268">
        <v>164</v>
      </c>
      <c r="B174" s="277" t="s">
        <v>387</v>
      </c>
      <c r="C174" s="278">
        <v>41.9</v>
      </c>
      <c r="D174" s="279">
        <v>42.166666666666664</v>
      </c>
      <c r="E174" s="279">
        <v>41.383333333333326</v>
      </c>
      <c r="F174" s="279">
        <v>40.86666666666666</v>
      </c>
      <c r="G174" s="279">
        <v>40.083333333333321</v>
      </c>
      <c r="H174" s="279">
        <v>42.68333333333333</v>
      </c>
      <c r="I174" s="279">
        <v>43.466666666666676</v>
      </c>
      <c r="J174" s="279">
        <v>43.983333333333334</v>
      </c>
      <c r="K174" s="277">
        <v>42.95</v>
      </c>
      <c r="L174" s="277">
        <v>41.65</v>
      </c>
      <c r="M174" s="277">
        <v>12.407830000000001</v>
      </c>
    </row>
    <row r="175" spans="1:13">
      <c r="A175" s="268">
        <v>165</v>
      </c>
      <c r="B175" s="277" t="s">
        <v>1397</v>
      </c>
      <c r="C175" s="278">
        <v>6484.5</v>
      </c>
      <c r="D175" s="279">
        <v>6283.1500000000005</v>
      </c>
      <c r="E175" s="279">
        <v>5991.3000000000011</v>
      </c>
      <c r="F175" s="279">
        <v>5498.1</v>
      </c>
      <c r="G175" s="279">
        <v>5206.2500000000009</v>
      </c>
      <c r="H175" s="279">
        <v>6776.3500000000013</v>
      </c>
      <c r="I175" s="279">
        <v>7068.2000000000016</v>
      </c>
      <c r="J175" s="279">
        <v>7561.4000000000015</v>
      </c>
      <c r="K175" s="277">
        <v>6575</v>
      </c>
      <c r="L175" s="277">
        <v>5789.95</v>
      </c>
      <c r="M175" s="277">
        <v>2.4435799999999999</v>
      </c>
    </row>
    <row r="176" spans="1:13">
      <c r="A176" s="268">
        <v>166</v>
      </c>
      <c r="B176" s="277" t="s">
        <v>103</v>
      </c>
      <c r="C176" s="278">
        <v>21.15</v>
      </c>
      <c r="D176" s="279">
        <v>21.416666666666668</v>
      </c>
      <c r="E176" s="279">
        <v>20.833333333333336</v>
      </c>
      <c r="F176" s="279">
        <v>20.516666666666669</v>
      </c>
      <c r="G176" s="279">
        <v>19.933333333333337</v>
      </c>
      <c r="H176" s="279">
        <v>21.733333333333334</v>
      </c>
      <c r="I176" s="279">
        <v>22.31666666666667</v>
      </c>
      <c r="J176" s="279">
        <v>22.633333333333333</v>
      </c>
      <c r="K176" s="277">
        <v>22</v>
      </c>
      <c r="L176" s="277">
        <v>21.1</v>
      </c>
      <c r="M176" s="277">
        <v>71.882949999999994</v>
      </c>
    </row>
    <row r="177" spans="1:13">
      <c r="A177" s="268">
        <v>167</v>
      </c>
      <c r="B177" s="277" t="s">
        <v>388</v>
      </c>
      <c r="C177" s="278">
        <v>173.35</v>
      </c>
      <c r="D177" s="279">
        <v>172.58333333333334</v>
      </c>
      <c r="E177" s="279">
        <v>169.76666666666668</v>
      </c>
      <c r="F177" s="279">
        <v>166.18333333333334</v>
      </c>
      <c r="G177" s="279">
        <v>163.36666666666667</v>
      </c>
      <c r="H177" s="279">
        <v>176.16666666666669</v>
      </c>
      <c r="I177" s="279">
        <v>178.98333333333335</v>
      </c>
      <c r="J177" s="279">
        <v>182.56666666666669</v>
      </c>
      <c r="K177" s="277">
        <v>175.4</v>
      </c>
      <c r="L177" s="277">
        <v>169</v>
      </c>
      <c r="M177" s="277">
        <v>19.326339999999998</v>
      </c>
    </row>
    <row r="178" spans="1:13">
      <c r="A178" s="268">
        <v>168</v>
      </c>
      <c r="B178" s="277" t="s">
        <v>380</v>
      </c>
      <c r="C178" s="278">
        <v>958.5</v>
      </c>
      <c r="D178" s="279">
        <v>964.48333333333323</v>
      </c>
      <c r="E178" s="279">
        <v>951.01666666666642</v>
      </c>
      <c r="F178" s="279">
        <v>943.53333333333319</v>
      </c>
      <c r="G178" s="279">
        <v>930.06666666666638</v>
      </c>
      <c r="H178" s="279">
        <v>971.96666666666647</v>
      </c>
      <c r="I178" s="279">
        <v>985.43333333333339</v>
      </c>
      <c r="J178" s="279">
        <v>992.91666666666652</v>
      </c>
      <c r="K178" s="277">
        <v>977.95</v>
      </c>
      <c r="L178" s="277">
        <v>957</v>
      </c>
      <c r="M178" s="277">
        <v>0.58257999999999999</v>
      </c>
    </row>
    <row r="179" spans="1:13">
      <c r="A179" s="268">
        <v>169</v>
      </c>
      <c r="B179" s="277" t="s">
        <v>246</v>
      </c>
      <c r="C179" s="278">
        <v>468.6</v>
      </c>
      <c r="D179" s="279">
        <v>467.88333333333338</v>
      </c>
      <c r="E179" s="279">
        <v>461.76666666666677</v>
      </c>
      <c r="F179" s="279">
        <v>454.93333333333339</v>
      </c>
      <c r="G179" s="279">
        <v>448.81666666666678</v>
      </c>
      <c r="H179" s="279">
        <v>474.71666666666675</v>
      </c>
      <c r="I179" s="279">
        <v>480.83333333333343</v>
      </c>
      <c r="J179" s="279">
        <v>487.66666666666674</v>
      </c>
      <c r="K179" s="277">
        <v>474</v>
      </c>
      <c r="L179" s="277">
        <v>461.05</v>
      </c>
      <c r="M179" s="277">
        <v>2.5633400000000002</v>
      </c>
    </row>
    <row r="180" spans="1:13">
      <c r="A180" s="268">
        <v>170</v>
      </c>
      <c r="B180" s="277" t="s">
        <v>104</v>
      </c>
      <c r="C180" s="278">
        <v>687.8</v>
      </c>
      <c r="D180" s="279">
        <v>688.19999999999993</v>
      </c>
      <c r="E180" s="279">
        <v>680.44999999999982</v>
      </c>
      <c r="F180" s="279">
        <v>673.09999999999991</v>
      </c>
      <c r="G180" s="279">
        <v>665.3499999999998</v>
      </c>
      <c r="H180" s="279">
        <v>695.54999999999984</v>
      </c>
      <c r="I180" s="279">
        <v>703.30000000000007</v>
      </c>
      <c r="J180" s="279">
        <v>710.64999999999986</v>
      </c>
      <c r="K180" s="277">
        <v>695.95</v>
      </c>
      <c r="L180" s="277">
        <v>680.85</v>
      </c>
      <c r="M180" s="277">
        <v>6.7220800000000001</v>
      </c>
    </row>
    <row r="181" spans="1:13">
      <c r="A181" s="268">
        <v>171</v>
      </c>
      <c r="B181" s="277" t="s">
        <v>247</v>
      </c>
      <c r="C181" s="278">
        <v>382.7</v>
      </c>
      <c r="D181" s="279">
        <v>385.5</v>
      </c>
      <c r="E181" s="279">
        <v>377.2</v>
      </c>
      <c r="F181" s="279">
        <v>371.7</v>
      </c>
      <c r="G181" s="279">
        <v>363.4</v>
      </c>
      <c r="H181" s="279">
        <v>391</v>
      </c>
      <c r="I181" s="279">
        <v>399.29999999999995</v>
      </c>
      <c r="J181" s="279">
        <v>404.8</v>
      </c>
      <c r="K181" s="277">
        <v>393.8</v>
      </c>
      <c r="L181" s="277">
        <v>380</v>
      </c>
      <c r="M181" s="277">
        <v>1.5018899999999999</v>
      </c>
    </row>
    <row r="182" spans="1:13">
      <c r="A182" s="268">
        <v>172</v>
      </c>
      <c r="B182" s="277" t="s">
        <v>248</v>
      </c>
      <c r="C182" s="278">
        <v>893.15</v>
      </c>
      <c r="D182" s="279">
        <v>895.18333333333328</v>
      </c>
      <c r="E182" s="279">
        <v>886.81666666666661</v>
      </c>
      <c r="F182" s="279">
        <v>880.48333333333335</v>
      </c>
      <c r="G182" s="279">
        <v>872.11666666666667</v>
      </c>
      <c r="H182" s="279">
        <v>901.51666666666654</v>
      </c>
      <c r="I182" s="279">
        <v>909.8833333333331</v>
      </c>
      <c r="J182" s="279">
        <v>916.21666666666647</v>
      </c>
      <c r="K182" s="277">
        <v>903.55</v>
      </c>
      <c r="L182" s="277">
        <v>888.85</v>
      </c>
      <c r="M182" s="277">
        <v>1.22617</v>
      </c>
    </row>
    <row r="183" spans="1:13">
      <c r="A183" s="268">
        <v>173</v>
      </c>
      <c r="B183" s="277" t="s">
        <v>389</v>
      </c>
      <c r="C183" s="278">
        <v>79.8</v>
      </c>
      <c r="D183" s="279">
        <v>79.966666666666669</v>
      </c>
      <c r="E183" s="279">
        <v>78.933333333333337</v>
      </c>
      <c r="F183" s="279">
        <v>78.066666666666663</v>
      </c>
      <c r="G183" s="279">
        <v>77.033333333333331</v>
      </c>
      <c r="H183" s="279">
        <v>80.833333333333343</v>
      </c>
      <c r="I183" s="279">
        <v>81.866666666666674</v>
      </c>
      <c r="J183" s="279">
        <v>82.733333333333348</v>
      </c>
      <c r="K183" s="277">
        <v>81</v>
      </c>
      <c r="L183" s="277">
        <v>79.099999999999994</v>
      </c>
      <c r="M183" s="277">
        <v>2.5646499999999999</v>
      </c>
    </row>
    <row r="184" spans="1:13">
      <c r="A184" s="268">
        <v>174</v>
      </c>
      <c r="B184" s="277" t="s">
        <v>381</v>
      </c>
      <c r="C184" s="278">
        <v>315.55</v>
      </c>
      <c r="D184" s="279">
        <v>320.83333333333331</v>
      </c>
      <c r="E184" s="279">
        <v>308.26666666666665</v>
      </c>
      <c r="F184" s="279">
        <v>300.98333333333335</v>
      </c>
      <c r="G184" s="279">
        <v>288.41666666666669</v>
      </c>
      <c r="H184" s="279">
        <v>328.11666666666662</v>
      </c>
      <c r="I184" s="279">
        <v>340.68333333333334</v>
      </c>
      <c r="J184" s="279">
        <v>347.96666666666658</v>
      </c>
      <c r="K184" s="277">
        <v>333.4</v>
      </c>
      <c r="L184" s="277">
        <v>313.55</v>
      </c>
      <c r="M184" s="277">
        <v>41.786610000000003</v>
      </c>
    </row>
    <row r="185" spans="1:13">
      <c r="A185" s="268">
        <v>175</v>
      </c>
      <c r="B185" s="277" t="s">
        <v>249</v>
      </c>
      <c r="C185" s="278">
        <v>189</v>
      </c>
      <c r="D185" s="279">
        <v>190.35</v>
      </c>
      <c r="E185" s="279">
        <v>185.2</v>
      </c>
      <c r="F185" s="279">
        <v>181.4</v>
      </c>
      <c r="G185" s="279">
        <v>176.25</v>
      </c>
      <c r="H185" s="279">
        <v>194.14999999999998</v>
      </c>
      <c r="I185" s="279">
        <v>199.3</v>
      </c>
      <c r="J185" s="279">
        <v>203.09999999999997</v>
      </c>
      <c r="K185" s="277">
        <v>195.5</v>
      </c>
      <c r="L185" s="277">
        <v>186.55</v>
      </c>
      <c r="M185" s="277">
        <v>13.84254</v>
      </c>
    </row>
    <row r="186" spans="1:13">
      <c r="A186" s="268">
        <v>176</v>
      </c>
      <c r="B186" s="277" t="s">
        <v>105</v>
      </c>
      <c r="C186" s="278">
        <v>624.25</v>
      </c>
      <c r="D186" s="279">
        <v>628.08333333333337</v>
      </c>
      <c r="E186" s="279">
        <v>615.2166666666667</v>
      </c>
      <c r="F186" s="279">
        <v>606.18333333333328</v>
      </c>
      <c r="G186" s="279">
        <v>593.31666666666661</v>
      </c>
      <c r="H186" s="279">
        <v>637.11666666666679</v>
      </c>
      <c r="I186" s="279">
        <v>649.98333333333335</v>
      </c>
      <c r="J186" s="279">
        <v>659.01666666666688</v>
      </c>
      <c r="K186" s="277">
        <v>640.95000000000005</v>
      </c>
      <c r="L186" s="277">
        <v>619.04999999999995</v>
      </c>
      <c r="M186" s="277">
        <v>20.615300000000001</v>
      </c>
    </row>
    <row r="187" spans="1:13">
      <c r="A187" s="268">
        <v>177</v>
      </c>
      <c r="B187" s="277" t="s">
        <v>383</v>
      </c>
      <c r="C187" s="278">
        <v>86.95</v>
      </c>
      <c r="D187" s="279">
        <v>87.416666666666671</v>
      </c>
      <c r="E187" s="279">
        <v>86.033333333333346</v>
      </c>
      <c r="F187" s="279">
        <v>85.116666666666674</v>
      </c>
      <c r="G187" s="279">
        <v>83.733333333333348</v>
      </c>
      <c r="H187" s="279">
        <v>88.333333333333343</v>
      </c>
      <c r="I187" s="279">
        <v>89.716666666666669</v>
      </c>
      <c r="J187" s="279">
        <v>90.63333333333334</v>
      </c>
      <c r="K187" s="277">
        <v>88.8</v>
      </c>
      <c r="L187" s="277">
        <v>86.5</v>
      </c>
      <c r="M187" s="277">
        <v>3.9670399999999999</v>
      </c>
    </row>
    <row r="188" spans="1:13">
      <c r="A188" s="268">
        <v>178</v>
      </c>
      <c r="B188" s="277" t="s">
        <v>384</v>
      </c>
      <c r="C188" s="278">
        <v>507.5</v>
      </c>
      <c r="D188" s="279">
        <v>507.06666666666666</v>
      </c>
      <c r="E188" s="279">
        <v>493.13333333333333</v>
      </c>
      <c r="F188" s="279">
        <v>478.76666666666665</v>
      </c>
      <c r="G188" s="279">
        <v>464.83333333333331</v>
      </c>
      <c r="H188" s="279">
        <v>521.43333333333339</v>
      </c>
      <c r="I188" s="279">
        <v>535.36666666666656</v>
      </c>
      <c r="J188" s="279">
        <v>549.73333333333335</v>
      </c>
      <c r="K188" s="277">
        <v>521</v>
      </c>
      <c r="L188" s="277">
        <v>492.7</v>
      </c>
      <c r="M188" s="277">
        <v>1.7825299999999999</v>
      </c>
    </row>
    <row r="189" spans="1:13">
      <c r="A189" s="268">
        <v>179</v>
      </c>
      <c r="B189" s="277" t="s">
        <v>1440</v>
      </c>
      <c r="C189" s="278">
        <v>232.8</v>
      </c>
      <c r="D189" s="279">
        <v>229.76666666666665</v>
      </c>
      <c r="E189" s="279">
        <v>220.5333333333333</v>
      </c>
      <c r="F189" s="279">
        <v>208.26666666666665</v>
      </c>
      <c r="G189" s="279">
        <v>199.0333333333333</v>
      </c>
      <c r="H189" s="279">
        <v>242.0333333333333</v>
      </c>
      <c r="I189" s="279">
        <v>251.26666666666665</v>
      </c>
      <c r="J189" s="279">
        <v>263.5333333333333</v>
      </c>
      <c r="K189" s="277">
        <v>239</v>
      </c>
      <c r="L189" s="277">
        <v>217.5</v>
      </c>
      <c r="M189" s="277">
        <v>20.239149999999999</v>
      </c>
    </row>
    <row r="190" spans="1:13">
      <c r="A190" s="268">
        <v>180</v>
      </c>
      <c r="B190" s="277" t="s">
        <v>390</v>
      </c>
      <c r="C190" s="278">
        <v>64.95</v>
      </c>
      <c r="D190" s="279">
        <v>64.416666666666671</v>
      </c>
      <c r="E190" s="279">
        <v>63.283333333333346</v>
      </c>
      <c r="F190" s="279">
        <v>61.616666666666674</v>
      </c>
      <c r="G190" s="279">
        <v>60.483333333333348</v>
      </c>
      <c r="H190" s="279">
        <v>66.083333333333343</v>
      </c>
      <c r="I190" s="279">
        <v>67.216666666666669</v>
      </c>
      <c r="J190" s="279">
        <v>68.88333333333334</v>
      </c>
      <c r="K190" s="277">
        <v>65.55</v>
      </c>
      <c r="L190" s="277">
        <v>62.75</v>
      </c>
      <c r="M190" s="277">
        <v>16.023309999999999</v>
      </c>
    </row>
    <row r="191" spans="1:13">
      <c r="A191" s="268">
        <v>181</v>
      </c>
      <c r="B191" s="277" t="s">
        <v>250</v>
      </c>
      <c r="C191" s="278">
        <v>216.65</v>
      </c>
      <c r="D191" s="279">
        <v>216.13333333333333</v>
      </c>
      <c r="E191" s="279">
        <v>212.76666666666665</v>
      </c>
      <c r="F191" s="279">
        <v>208.88333333333333</v>
      </c>
      <c r="G191" s="279">
        <v>205.51666666666665</v>
      </c>
      <c r="H191" s="279">
        <v>220.01666666666665</v>
      </c>
      <c r="I191" s="279">
        <v>223.38333333333333</v>
      </c>
      <c r="J191" s="279">
        <v>227.26666666666665</v>
      </c>
      <c r="K191" s="277">
        <v>219.5</v>
      </c>
      <c r="L191" s="277">
        <v>212.25</v>
      </c>
      <c r="M191" s="277">
        <v>33.72372</v>
      </c>
    </row>
    <row r="192" spans="1:13">
      <c r="A192" s="268">
        <v>182</v>
      </c>
      <c r="B192" s="277" t="s">
        <v>385</v>
      </c>
      <c r="C192" s="278">
        <v>336.25</v>
      </c>
      <c r="D192" s="279">
        <v>339.98333333333335</v>
      </c>
      <c r="E192" s="279">
        <v>331.26666666666671</v>
      </c>
      <c r="F192" s="279">
        <v>326.28333333333336</v>
      </c>
      <c r="G192" s="279">
        <v>317.56666666666672</v>
      </c>
      <c r="H192" s="279">
        <v>344.9666666666667</v>
      </c>
      <c r="I192" s="279">
        <v>353.68333333333339</v>
      </c>
      <c r="J192" s="279">
        <v>358.66666666666669</v>
      </c>
      <c r="K192" s="277">
        <v>348.7</v>
      </c>
      <c r="L192" s="277">
        <v>335</v>
      </c>
      <c r="M192" s="277">
        <v>0.80420999999999998</v>
      </c>
    </row>
    <row r="193" spans="1:13">
      <c r="A193" s="268">
        <v>183</v>
      </c>
      <c r="B193" s="277" t="s">
        <v>386</v>
      </c>
      <c r="C193" s="278">
        <v>311.85000000000002</v>
      </c>
      <c r="D193" s="279">
        <v>313.95</v>
      </c>
      <c r="E193" s="279">
        <v>307.39999999999998</v>
      </c>
      <c r="F193" s="279">
        <v>302.95</v>
      </c>
      <c r="G193" s="279">
        <v>296.39999999999998</v>
      </c>
      <c r="H193" s="279">
        <v>318.39999999999998</v>
      </c>
      <c r="I193" s="279">
        <v>324.95000000000005</v>
      </c>
      <c r="J193" s="279">
        <v>329.4</v>
      </c>
      <c r="K193" s="277">
        <v>320.5</v>
      </c>
      <c r="L193" s="277">
        <v>309.5</v>
      </c>
      <c r="M193" s="277">
        <v>12.4588</v>
      </c>
    </row>
    <row r="194" spans="1:13">
      <c r="A194" s="268">
        <v>184</v>
      </c>
      <c r="B194" s="277" t="s">
        <v>391</v>
      </c>
      <c r="C194" s="278">
        <v>628.65</v>
      </c>
      <c r="D194" s="279">
        <v>629.74999999999989</v>
      </c>
      <c r="E194" s="279">
        <v>620.94999999999982</v>
      </c>
      <c r="F194" s="279">
        <v>613.24999999999989</v>
      </c>
      <c r="G194" s="279">
        <v>604.44999999999982</v>
      </c>
      <c r="H194" s="279">
        <v>637.44999999999982</v>
      </c>
      <c r="I194" s="279">
        <v>646.24999999999977</v>
      </c>
      <c r="J194" s="279">
        <v>653.94999999999982</v>
      </c>
      <c r="K194" s="277">
        <v>638.54999999999995</v>
      </c>
      <c r="L194" s="277">
        <v>622.04999999999995</v>
      </c>
      <c r="M194" s="277">
        <v>0.12203</v>
      </c>
    </row>
    <row r="195" spans="1:13">
      <c r="A195" s="268">
        <v>185</v>
      </c>
      <c r="B195" s="277" t="s">
        <v>399</v>
      </c>
      <c r="C195" s="278">
        <v>1019.15</v>
      </c>
      <c r="D195" s="279">
        <v>1021.3833333333333</v>
      </c>
      <c r="E195" s="279">
        <v>998.76666666666665</v>
      </c>
      <c r="F195" s="279">
        <v>978.38333333333333</v>
      </c>
      <c r="G195" s="279">
        <v>955.76666666666665</v>
      </c>
      <c r="H195" s="279">
        <v>1041.7666666666667</v>
      </c>
      <c r="I195" s="279">
        <v>1064.3833333333332</v>
      </c>
      <c r="J195" s="279">
        <v>1084.7666666666667</v>
      </c>
      <c r="K195" s="277">
        <v>1044</v>
      </c>
      <c r="L195" s="277">
        <v>1001</v>
      </c>
      <c r="M195" s="277">
        <v>2.7976800000000002</v>
      </c>
    </row>
    <row r="196" spans="1:13">
      <c r="A196" s="268">
        <v>186</v>
      </c>
      <c r="B196" s="277" t="s">
        <v>392</v>
      </c>
      <c r="C196" s="278">
        <v>39.549999999999997</v>
      </c>
      <c r="D196" s="279">
        <v>38.316666666666663</v>
      </c>
      <c r="E196" s="279">
        <v>37.083333333333329</v>
      </c>
      <c r="F196" s="279">
        <v>34.616666666666667</v>
      </c>
      <c r="G196" s="279">
        <v>33.383333333333333</v>
      </c>
      <c r="H196" s="279">
        <v>40.783333333333324</v>
      </c>
      <c r="I196" s="279">
        <v>42.016666666666659</v>
      </c>
      <c r="J196" s="279">
        <v>44.48333333333332</v>
      </c>
      <c r="K196" s="277">
        <v>39.549999999999997</v>
      </c>
      <c r="L196" s="277">
        <v>35.85</v>
      </c>
      <c r="M196" s="277">
        <v>15.533340000000001</v>
      </c>
    </row>
    <row r="197" spans="1:13">
      <c r="A197" s="268">
        <v>187</v>
      </c>
      <c r="B197" s="277" t="s">
        <v>393</v>
      </c>
      <c r="C197" s="278">
        <v>726.4</v>
      </c>
      <c r="D197" s="279">
        <v>732.80000000000007</v>
      </c>
      <c r="E197" s="279">
        <v>718.60000000000014</v>
      </c>
      <c r="F197" s="279">
        <v>710.80000000000007</v>
      </c>
      <c r="G197" s="279">
        <v>696.60000000000014</v>
      </c>
      <c r="H197" s="279">
        <v>740.60000000000014</v>
      </c>
      <c r="I197" s="279">
        <v>754.80000000000018</v>
      </c>
      <c r="J197" s="279">
        <v>762.60000000000014</v>
      </c>
      <c r="K197" s="277">
        <v>747</v>
      </c>
      <c r="L197" s="277">
        <v>725</v>
      </c>
      <c r="M197" s="277">
        <v>0.32501000000000002</v>
      </c>
    </row>
    <row r="198" spans="1:13">
      <c r="A198" s="268">
        <v>188</v>
      </c>
      <c r="B198" s="277" t="s">
        <v>106</v>
      </c>
      <c r="C198" s="278">
        <v>605.9</v>
      </c>
      <c r="D198" s="279">
        <v>610.2833333333333</v>
      </c>
      <c r="E198" s="279">
        <v>599.66666666666663</v>
      </c>
      <c r="F198" s="279">
        <v>593.43333333333328</v>
      </c>
      <c r="G198" s="279">
        <v>582.81666666666661</v>
      </c>
      <c r="H198" s="279">
        <v>616.51666666666665</v>
      </c>
      <c r="I198" s="279">
        <v>627.13333333333344</v>
      </c>
      <c r="J198" s="279">
        <v>633.36666666666667</v>
      </c>
      <c r="K198" s="277">
        <v>620.9</v>
      </c>
      <c r="L198" s="277">
        <v>604.04999999999995</v>
      </c>
      <c r="M198" s="277">
        <v>23.701899999999998</v>
      </c>
    </row>
    <row r="199" spans="1:13">
      <c r="A199" s="268">
        <v>189</v>
      </c>
      <c r="B199" s="277" t="s">
        <v>108</v>
      </c>
      <c r="C199" s="278">
        <v>683.8</v>
      </c>
      <c r="D199" s="279">
        <v>688.75</v>
      </c>
      <c r="E199" s="279">
        <v>676.55</v>
      </c>
      <c r="F199" s="279">
        <v>669.3</v>
      </c>
      <c r="G199" s="279">
        <v>657.09999999999991</v>
      </c>
      <c r="H199" s="279">
        <v>696</v>
      </c>
      <c r="I199" s="279">
        <v>708.2</v>
      </c>
      <c r="J199" s="279">
        <v>715.45</v>
      </c>
      <c r="K199" s="277">
        <v>700.95</v>
      </c>
      <c r="L199" s="277">
        <v>681.5</v>
      </c>
      <c r="M199" s="277">
        <v>39.564720000000001</v>
      </c>
    </row>
    <row r="200" spans="1:13">
      <c r="A200" s="268">
        <v>190</v>
      </c>
      <c r="B200" s="277" t="s">
        <v>109</v>
      </c>
      <c r="C200" s="278">
        <v>1826.75</v>
      </c>
      <c r="D200" s="279">
        <v>1828</v>
      </c>
      <c r="E200" s="279">
        <v>1809.25</v>
      </c>
      <c r="F200" s="279">
        <v>1791.75</v>
      </c>
      <c r="G200" s="279">
        <v>1773</v>
      </c>
      <c r="H200" s="279">
        <v>1845.5</v>
      </c>
      <c r="I200" s="279">
        <v>1864.25</v>
      </c>
      <c r="J200" s="279">
        <v>1881.75</v>
      </c>
      <c r="K200" s="277">
        <v>1846.75</v>
      </c>
      <c r="L200" s="277">
        <v>1810.5</v>
      </c>
      <c r="M200" s="277">
        <v>49.44312</v>
      </c>
    </row>
    <row r="201" spans="1:13">
      <c r="A201" s="268">
        <v>191</v>
      </c>
      <c r="B201" s="277" t="s">
        <v>252</v>
      </c>
      <c r="C201" s="278">
        <v>2342.1999999999998</v>
      </c>
      <c r="D201" s="279">
        <v>2352.4</v>
      </c>
      <c r="E201" s="279">
        <v>2326.8000000000002</v>
      </c>
      <c r="F201" s="279">
        <v>2311.4</v>
      </c>
      <c r="G201" s="279">
        <v>2285.8000000000002</v>
      </c>
      <c r="H201" s="279">
        <v>2367.8000000000002</v>
      </c>
      <c r="I201" s="279">
        <v>2393.3999999999996</v>
      </c>
      <c r="J201" s="279">
        <v>2408.8000000000002</v>
      </c>
      <c r="K201" s="277">
        <v>2378</v>
      </c>
      <c r="L201" s="277">
        <v>2337</v>
      </c>
      <c r="M201" s="277">
        <v>4.23447</v>
      </c>
    </row>
    <row r="202" spans="1:13">
      <c r="A202" s="268">
        <v>192</v>
      </c>
      <c r="B202" s="277" t="s">
        <v>110</v>
      </c>
      <c r="C202" s="278">
        <v>1066.6500000000001</v>
      </c>
      <c r="D202" s="279">
        <v>1062.05</v>
      </c>
      <c r="E202" s="279">
        <v>1053.0999999999999</v>
      </c>
      <c r="F202" s="279">
        <v>1039.55</v>
      </c>
      <c r="G202" s="279">
        <v>1030.5999999999999</v>
      </c>
      <c r="H202" s="279">
        <v>1075.5999999999999</v>
      </c>
      <c r="I202" s="279">
        <v>1084.5500000000002</v>
      </c>
      <c r="J202" s="279">
        <v>1098.0999999999999</v>
      </c>
      <c r="K202" s="277">
        <v>1071</v>
      </c>
      <c r="L202" s="277">
        <v>1048.5</v>
      </c>
      <c r="M202" s="277">
        <v>100.6815</v>
      </c>
    </row>
    <row r="203" spans="1:13">
      <c r="A203" s="268">
        <v>193</v>
      </c>
      <c r="B203" s="277" t="s">
        <v>253</v>
      </c>
      <c r="C203" s="278">
        <v>608.75</v>
      </c>
      <c r="D203" s="279">
        <v>609.58333333333337</v>
      </c>
      <c r="E203" s="279">
        <v>605.26666666666677</v>
      </c>
      <c r="F203" s="279">
        <v>601.78333333333342</v>
      </c>
      <c r="G203" s="279">
        <v>597.46666666666681</v>
      </c>
      <c r="H203" s="279">
        <v>613.06666666666672</v>
      </c>
      <c r="I203" s="279">
        <v>617.38333333333333</v>
      </c>
      <c r="J203" s="279">
        <v>620.86666666666667</v>
      </c>
      <c r="K203" s="277">
        <v>613.9</v>
      </c>
      <c r="L203" s="277">
        <v>606.1</v>
      </c>
      <c r="M203" s="277">
        <v>15.397259999999999</v>
      </c>
    </row>
    <row r="204" spans="1:13">
      <c r="A204" s="268">
        <v>194</v>
      </c>
      <c r="B204" s="277" t="s">
        <v>251</v>
      </c>
      <c r="C204" s="278">
        <v>797.2</v>
      </c>
      <c r="D204" s="279">
        <v>798.85</v>
      </c>
      <c r="E204" s="279">
        <v>778.7</v>
      </c>
      <c r="F204" s="279">
        <v>760.2</v>
      </c>
      <c r="G204" s="279">
        <v>740.05000000000007</v>
      </c>
      <c r="H204" s="279">
        <v>817.35</v>
      </c>
      <c r="I204" s="279">
        <v>837.49999999999989</v>
      </c>
      <c r="J204" s="279">
        <v>856</v>
      </c>
      <c r="K204" s="277">
        <v>819</v>
      </c>
      <c r="L204" s="277">
        <v>780.35</v>
      </c>
      <c r="M204" s="277">
        <v>6.0477800000000004</v>
      </c>
    </row>
    <row r="205" spans="1:13">
      <c r="A205" s="268">
        <v>195</v>
      </c>
      <c r="B205" s="277" t="s">
        <v>394</v>
      </c>
      <c r="C205" s="278">
        <v>181.35</v>
      </c>
      <c r="D205" s="279">
        <v>181.95000000000002</v>
      </c>
      <c r="E205" s="279">
        <v>180.00000000000003</v>
      </c>
      <c r="F205" s="279">
        <v>178.65</v>
      </c>
      <c r="G205" s="279">
        <v>176.70000000000002</v>
      </c>
      <c r="H205" s="279">
        <v>183.30000000000004</v>
      </c>
      <c r="I205" s="279">
        <v>185.25000000000003</v>
      </c>
      <c r="J205" s="279">
        <v>186.60000000000005</v>
      </c>
      <c r="K205" s="277">
        <v>183.9</v>
      </c>
      <c r="L205" s="277">
        <v>180.6</v>
      </c>
      <c r="M205" s="277">
        <v>2.2799999999999998</v>
      </c>
    </row>
    <row r="206" spans="1:13">
      <c r="A206" s="268">
        <v>196</v>
      </c>
      <c r="B206" s="277" t="s">
        <v>395</v>
      </c>
      <c r="C206" s="278">
        <v>319.8</v>
      </c>
      <c r="D206" s="279">
        <v>317.36666666666662</v>
      </c>
      <c r="E206" s="279">
        <v>312.73333333333323</v>
      </c>
      <c r="F206" s="279">
        <v>305.66666666666663</v>
      </c>
      <c r="G206" s="279">
        <v>301.03333333333325</v>
      </c>
      <c r="H206" s="279">
        <v>324.43333333333322</v>
      </c>
      <c r="I206" s="279">
        <v>329.06666666666655</v>
      </c>
      <c r="J206" s="279">
        <v>336.13333333333321</v>
      </c>
      <c r="K206" s="277">
        <v>322</v>
      </c>
      <c r="L206" s="277">
        <v>310.3</v>
      </c>
      <c r="M206" s="277">
        <v>0.82308999999999999</v>
      </c>
    </row>
    <row r="207" spans="1:13">
      <c r="A207" s="268">
        <v>197</v>
      </c>
      <c r="B207" s="277" t="s">
        <v>111</v>
      </c>
      <c r="C207" s="278">
        <v>2712.85</v>
      </c>
      <c r="D207" s="279">
        <v>2730.6166666666668</v>
      </c>
      <c r="E207" s="279">
        <v>2686.2333333333336</v>
      </c>
      <c r="F207" s="279">
        <v>2659.6166666666668</v>
      </c>
      <c r="G207" s="279">
        <v>2615.2333333333336</v>
      </c>
      <c r="H207" s="279">
        <v>2757.2333333333336</v>
      </c>
      <c r="I207" s="279">
        <v>2801.6166666666668</v>
      </c>
      <c r="J207" s="279">
        <v>2828.2333333333336</v>
      </c>
      <c r="K207" s="277">
        <v>2775</v>
      </c>
      <c r="L207" s="277">
        <v>2704</v>
      </c>
      <c r="M207" s="277">
        <v>16.172170000000001</v>
      </c>
    </row>
    <row r="208" spans="1:13">
      <c r="A208" s="268">
        <v>198</v>
      </c>
      <c r="B208" s="277" t="s">
        <v>112</v>
      </c>
      <c r="C208" s="278">
        <v>404.7</v>
      </c>
      <c r="D208" s="279">
        <v>407.10000000000008</v>
      </c>
      <c r="E208" s="279">
        <v>396.70000000000016</v>
      </c>
      <c r="F208" s="279">
        <v>388.7000000000001</v>
      </c>
      <c r="G208" s="279">
        <v>378.30000000000018</v>
      </c>
      <c r="H208" s="279">
        <v>415.10000000000014</v>
      </c>
      <c r="I208" s="279">
        <v>425.50000000000011</v>
      </c>
      <c r="J208" s="279">
        <v>433.50000000000011</v>
      </c>
      <c r="K208" s="277">
        <v>417.5</v>
      </c>
      <c r="L208" s="277">
        <v>399.1</v>
      </c>
      <c r="M208" s="277">
        <v>16.438269999999999</v>
      </c>
    </row>
    <row r="209" spans="1:13">
      <c r="A209" s="268">
        <v>199</v>
      </c>
      <c r="B209" s="277" t="s">
        <v>396</v>
      </c>
      <c r="C209" s="278">
        <v>16.55</v>
      </c>
      <c r="D209" s="279">
        <v>16.75</v>
      </c>
      <c r="E209" s="279">
        <v>16</v>
      </c>
      <c r="F209" s="279">
        <v>15.45</v>
      </c>
      <c r="G209" s="279">
        <v>14.7</v>
      </c>
      <c r="H209" s="279">
        <v>17.3</v>
      </c>
      <c r="I209" s="279">
        <v>18.05</v>
      </c>
      <c r="J209" s="279">
        <v>18.600000000000001</v>
      </c>
      <c r="K209" s="277">
        <v>17.5</v>
      </c>
      <c r="L209" s="277">
        <v>16.2</v>
      </c>
      <c r="M209" s="277">
        <v>139.24773999999999</v>
      </c>
    </row>
    <row r="210" spans="1:13">
      <c r="A210" s="268">
        <v>200</v>
      </c>
      <c r="B210" s="277" t="s">
        <v>398</v>
      </c>
      <c r="C210" s="278">
        <v>81.5</v>
      </c>
      <c r="D210" s="279">
        <v>82.666666666666671</v>
      </c>
      <c r="E210" s="279">
        <v>79.833333333333343</v>
      </c>
      <c r="F210" s="279">
        <v>78.166666666666671</v>
      </c>
      <c r="G210" s="279">
        <v>75.333333333333343</v>
      </c>
      <c r="H210" s="279">
        <v>84.333333333333343</v>
      </c>
      <c r="I210" s="279">
        <v>87.166666666666686</v>
      </c>
      <c r="J210" s="279">
        <v>88.833333333333343</v>
      </c>
      <c r="K210" s="277">
        <v>85.5</v>
      </c>
      <c r="L210" s="277">
        <v>81</v>
      </c>
      <c r="M210" s="277">
        <v>8.6931999999999992</v>
      </c>
    </row>
    <row r="211" spans="1:13">
      <c r="A211" s="268">
        <v>201</v>
      </c>
      <c r="B211" s="277" t="s">
        <v>114</v>
      </c>
      <c r="C211" s="278">
        <v>178.95</v>
      </c>
      <c r="D211" s="279">
        <v>181.18333333333331</v>
      </c>
      <c r="E211" s="279">
        <v>175.76666666666662</v>
      </c>
      <c r="F211" s="279">
        <v>172.58333333333331</v>
      </c>
      <c r="G211" s="279">
        <v>167.16666666666663</v>
      </c>
      <c r="H211" s="279">
        <v>184.36666666666662</v>
      </c>
      <c r="I211" s="279">
        <v>189.7833333333333</v>
      </c>
      <c r="J211" s="279">
        <v>192.96666666666661</v>
      </c>
      <c r="K211" s="277">
        <v>186.6</v>
      </c>
      <c r="L211" s="277">
        <v>178</v>
      </c>
      <c r="M211" s="277">
        <v>304.0557</v>
      </c>
    </row>
    <row r="212" spans="1:13">
      <c r="A212" s="268">
        <v>202</v>
      </c>
      <c r="B212" s="277" t="s">
        <v>400</v>
      </c>
      <c r="C212" s="278">
        <v>38.25</v>
      </c>
      <c r="D212" s="279">
        <v>38.43333333333333</v>
      </c>
      <c r="E212" s="279">
        <v>37.016666666666659</v>
      </c>
      <c r="F212" s="279">
        <v>35.783333333333331</v>
      </c>
      <c r="G212" s="279">
        <v>34.36666666666666</v>
      </c>
      <c r="H212" s="279">
        <v>39.666666666666657</v>
      </c>
      <c r="I212" s="279">
        <v>41.083333333333329</v>
      </c>
      <c r="J212" s="279">
        <v>42.316666666666656</v>
      </c>
      <c r="K212" s="277">
        <v>39.85</v>
      </c>
      <c r="L212" s="277">
        <v>37.200000000000003</v>
      </c>
      <c r="M212" s="277">
        <v>27.589410000000001</v>
      </c>
    </row>
    <row r="213" spans="1:13">
      <c r="A213" s="268">
        <v>203</v>
      </c>
      <c r="B213" s="277" t="s">
        <v>115</v>
      </c>
      <c r="C213" s="278">
        <v>215.25</v>
      </c>
      <c r="D213" s="279">
        <v>216.01666666666665</v>
      </c>
      <c r="E213" s="279">
        <v>212.73333333333329</v>
      </c>
      <c r="F213" s="279">
        <v>210.21666666666664</v>
      </c>
      <c r="G213" s="279">
        <v>206.93333333333328</v>
      </c>
      <c r="H213" s="279">
        <v>218.5333333333333</v>
      </c>
      <c r="I213" s="279">
        <v>221.81666666666666</v>
      </c>
      <c r="J213" s="279">
        <v>224.33333333333331</v>
      </c>
      <c r="K213" s="277">
        <v>219.3</v>
      </c>
      <c r="L213" s="277">
        <v>213.5</v>
      </c>
      <c r="M213" s="277">
        <v>84.981110000000001</v>
      </c>
    </row>
    <row r="214" spans="1:13">
      <c r="A214" s="268">
        <v>204</v>
      </c>
      <c r="B214" s="277" t="s">
        <v>116</v>
      </c>
      <c r="C214" s="278">
        <v>2210.65</v>
      </c>
      <c r="D214" s="279">
        <v>2216.5499999999997</v>
      </c>
      <c r="E214" s="279">
        <v>2200.0999999999995</v>
      </c>
      <c r="F214" s="279">
        <v>2189.5499999999997</v>
      </c>
      <c r="G214" s="279">
        <v>2173.0999999999995</v>
      </c>
      <c r="H214" s="279">
        <v>2227.0999999999995</v>
      </c>
      <c r="I214" s="279">
        <v>2243.5499999999993</v>
      </c>
      <c r="J214" s="279">
        <v>2254.0999999999995</v>
      </c>
      <c r="K214" s="277">
        <v>2233</v>
      </c>
      <c r="L214" s="277">
        <v>2206</v>
      </c>
      <c r="M214" s="277">
        <v>16.65204</v>
      </c>
    </row>
    <row r="215" spans="1:13">
      <c r="A215" s="268">
        <v>205</v>
      </c>
      <c r="B215" s="277" t="s">
        <v>254</v>
      </c>
      <c r="C215" s="278">
        <v>246.8</v>
      </c>
      <c r="D215" s="279">
        <v>249.68333333333331</v>
      </c>
      <c r="E215" s="279">
        <v>240.41666666666663</v>
      </c>
      <c r="F215" s="279">
        <v>234.03333333333333</v>
      </c>
      <c r="G215" s="279">
        <v>224.76666666666665</v>
      </c>
      <c r="H215" s="279">
        <v>256.06666666666661</v>
      </c>
      <c r="I215" s="279">
        <v>265.33333333333331</v>
      </c>
      <c r="J215" s="279">
        <v>271.71666666666658</v>
      </c>
      <c r="K215" s="277">
        <v>258.95</v>
      </c>
      <c r="L215" s="277">
        <v>243.3</v>
      </c>
      <c r="M215" s="277">
        <v>49.327559999999998</v>
      </c>
    </row>
    <row r="216" spans="1:13">
      <c r="A216" s="268">
        <v>206</v>
      </c>
      <c r="B216" s="277" t="s">
        <v>401</v>
      </c>
      <c r="C216" s="278">
        <v>32242.05</v>
      </c>
      <c r="D216" s="279">
        <v>32097.350000000002</v>
      </c>
      <c r="E216" s="279">
        <v>31744.700000000004</v>
      </c>
      <c r="F216" s="279">
        <v>31247.350000000002</v>
      </c>
      <c r="G216" s="279">
        <v>30894.700000000004</v>
      </c>
      <c r="H216" s="279">
        <v>32594.700000000004</v>
      </c>
      <c r="I216" s="279">
        <v>32947.350000000006</v>
      </c>
      <c r="J216" s="279">
        <v>33444.700000000004</v>
      </c>
      <c r="K216" s="277">
        <v>32450</v>
      </c>
      <c r="L216" s="277">
        <v>31600</v>
      </c>
      <c r="M216" s="277">
        <v>3.6819999999999999E-2</v>
      </c>
    </row>
    <row r="217" spans="1:13">
      <c r="A217" s="268">
        <v>207</v>
      </c>
      <c r="B217" s="277" t="s">
        <v>397</v>
      </c>
      <c r="C217" s="278">
        <v>46.8</v>
      </c>
      <c r="D217" s="279">
        <v>47.133333333333333</v>
      </c>
      <c r="E217" s="279">
        <v>46.266666666666666</v>
      </c>
      <c r="F217" s="279">
        <v>45.733333333333334</v>
      </c>
      <c r="G217" s="279">
        <v>44.866666666666667</v>
      </c>
      <c r="H217" s="279">
        <v>47.666666666666664</v>
      </c>
      <c r="I217" s="279">
        <v>48.533333333333324</v>
      </c>
      <c r="J217" s="279">
        <v>49.066666666666663</v>
      </c>
      <c r="K217" s="277">
        <v>48</v>
      </c>
      <c r="L217" s="277">
        <v>46.6</v>
      </c>
      <c r="M217" s="277">
        <v>9.5605600000000006</v>
      </c>
    </row>
    <row r="218" spans="1:13">
      <c r="A218" s="268">
        <v>208</v>
      </c>
      <c r="B218" s="277" t="s">
        <v>255</v>
      </c>
      <c r="C218" s="278">
        <v>35.700000000000003</v>
      </c>
      <c r="D218" s="279">
        <v>35.800000000000004</v>
      </c>
      <c r="E218" s="279">
        <v>35.250000000000007</v>
      </c>
      <c r="F218" s="279">
        <v>34.800000000000004</v>
      </c>
      <c r="G218" s="279">
        <v>34.250000000000007</v>
      </c>
      <c r="H218" s="279">
        <v>36.250000000000007</v>
      </c>
      <c r="I218" s="279">
        <v>36.800000000000004</v>
      </c>
      <c r="J218" s="279">
        <v>37.250000000000007</v>
      </c>
      <c r="K218" s="277">
        <v>36.35</v>
      </c>
      <c r="L218" s="277">
        <v>35.35</v>
      </c>
      <c r="M218" s="277">
        <v>16.812809999999999</v>
      </c>
    </row>
    <row r="219" spans="1:13">
      <c r="A219" s="268">
        <v>209</v>
      </c>
      <c r="B219" s="277" t="s">
        <v>415</v>
      </c>
      <c r="C219" s="278">
        <v>62.95</v>
      </c>
      <c r="D219" s="279">
        <v>61.199999999999996</v>
      </c>
      <c r="E219" s="279">
        <v>59.399999999999991</v>
      </c>
      <c r="F219" s="279">
        <v>55.849999999999994</v>
      </c>
      <c r="G219" s="279">
        <v>54.04999999999999</v>
      </c>
      <c r="H219" s="279">
        <v>64.75</v>
      </c>
      <c r="I219" s="279">
        <v>66.549999999999983</v>
      </c>
      <c r="J219" s="279">
        <v>70.099999999999994</v>
      </c>
      <c r="K219" s="277">
        <v>63</v>
      </c>
      <c r="L219" s="277">
        <v>57.65</v>
      </c>
      <c r="M219" s="277">
        <v>67.185730000000007</v>
      </c>
    </row>
    <row r="220" spans="1:13">
      <c r="A220" s="268">
        <v>210</v>
      </c>
      <c r="B220" s="277" t="s">
        <v>117</v>
      </c>
      <c r="C220" s="278">
        <v>214.7</v>
      </c>
      <c r="D220" s="279">
        <v>213.79999999999998</v>
      </c>
      <c r="E220" s="279">
        <v>207.14999999999998</v>
      </c>
      <c r="F220" s="279">
        <v>199.6</v>
      </c>
      <c r="G220" s="279">
        <v>192.95</v>
      </c>
      <c r="H220" s="279">
        <v>221.34999999999997</v>
      </c>
      <c r="I220" s="279">
        <v>228</v>
      </c>
      <c r="J220" s="279">
        <v>235.54999999999995</v>
      </c>
      <c r="K220" s="277">
        <v>220.45</v>
      </c>
      <c r="L220" s="277">
        <v>206.25</v>
      </c>
      <c r="M220" s="277">
        <v>373.60417000000001</v>
      </c>
    </row>
    <row r="221" spans="1:13">
      <c r="A221" s="268">
        <v>211</v>
      </c>
      <c r="B221" s="277" t="s">
        <v>258</v>
      </c>
      <c r="C221" s="278">
        <v>155.55000000000001</v>
      </c>
      <c r="D221" s="279">
        <v>154.68333333333334</v>
      </c>
      <c r="E221" s="279">
        <v>146.86666666666667</v>
      </c>
      <c r="F221" s="279">
        <v>138.18333333333334</v>
      </c>
      <c r="G221" s="279">
        <v>130.36666666666667</v>
      </c>
      <c r="H221" s="279">
        <v>163.36666666666667</v>
      </c>
      <c r="I221" s="279">
        <v>171.18333333333334</v>
      </c>
      <c r="J221" s="279">
        <v>179.86666666666667</v>
      </c>
      <c r="K221" s="277">
        <v>162.5</v>
      </c>
      <c r="L221" s="277">
        <v>146</v>
      </c>
      <c r="M221" s="277">
        <v>35.640970000000003</v>
      </c>
    </row>
    <row r="222" spans="1:13">
      <c r="A222" s="268">
        <v>212</v>
      </c>
      <c r="B222" s="277" t="s">
        <v>118</v>
      </c>
      <c r="C222" s="278">
        <v>367.35</v>
      </c>
      <c r="D222" s="279">
        <v>368.56666666666666</v>
      </c>
      <c r="E222" s="279">
        <v>362.83333333333331</v>
      </c>
      <c r="F222" s="279">
        <v>358.31666666666666</v>
      </c>
      <c r="G222" s="279">
        <v>352.58333333333331</v>
      </c>
      <c r="H222" s="279">
        <v>373.08333333333331</v>
      </c>
      <c r="I222" s="279">
        <v>378.81666666666666</v>
      </c>
      <c r="J222" s="279">
        <v>383.33333333333331</v>
      </c>
      <c r="K222" s="277">
        <v>374.3</v>
      </c>
      <c r="L222" s="277">
        <v>364.05</v>
      </c>
      <c r="M222" s="277">
        <v>454.46755999999999</v>
      </c>
    </row>
    <row r="223" spans="1:13">
      <c r="A223" s="268">
        <v>213</v>
      </c>
      <c r="B223" s="277" t="s">
        <v>256</v>
      </c>
      <c r="C223" s="278">
        <v>1348.9</v>
      </c>
      <c r="D223" s="279">
        <v>1363.4166666666667</v>
      </c>
      <c r="E223" s="279">
        <v>1320.4833333333336</v>
      </c>
      <c r="F223" s="279">
        <v>1292.0666666666668</v>
      </c>
      <c r="G223" s="279">
        <v>1249.1333333333337</v>
      </c>
      <c r="H223" s="279">
        <v>1391.8333333333335</v>
      </c>
      <c r="I223" s="279">
        <v>1434.7666666666664</v>
      </c>
      <c r="J223" s="279">
        <v>1463.1833333333334</v>
      </c>
      <c r="K223" s="277">
        <v>1406.35</v>
      </c>
      <c r="L223" s="277">
        <v>1335</v>
      </c>
      <c r="M223" s="277">
        <v>3.7051799999999999</v>
      </c>
    </row>
    <row r="224" spans="1:13">
      <c r="A224" s="268">
        <v>214</v>
      </c>
      <c r="B224" s="277" t="s">
        <v>119</v>
      </c>
      <c r="C224" s="278">
        <v>477.2</v>
      </c>
      <c r="D224" s="279">
        <v>479.75</v>
      </c>
      <c r="E224" s="279">
        <v>472.5</v>
      </c>
      <c r="F224" s="279">
        <v>467.8</v>
      </c>
      <c r="G224" s="279">
        <v>460.55</v>
      </c>
      <c r="H224" s="279">
        <v>484.45</v>
      </c>
      <c r="I224" s="279">
        <v>491.7</v>
      </c>
      <c r="J224" s="279">
        <v>496.4</v>
      </c>
      <c r="K224" s="277">
        <v>487</v>
      </c>
      <c r="L224" s="277">
        <v>475.05</v>
      </c>
      <c r="M224" s="277">
        <v>14.987740000000001</v>
      </c>
    </row>
    <row r="225" spans="1:13">
      <c r="A225" s="268">
        <v>215</v>
      </c>
      <c r="B225" s="277" t="s">
        <v>403</v>
      </c>
      <c r="C225" s="278">
        <v>2551.4499999999998</v>
      </c>
      <c r="D225" s="279">
        <v>2552.1666666666665</v>
      </c>
      <c r="E225" s="279">
        <v>2534.333333333333</v>
      </c>
      <c r="F225" s="279">
        <v>2517.2166666666667</v>
      </c>
      <c r="G225" s="279">
        <v>2499.3833333333332</v>
      </c>
      <c r="H225" s="279">
        <v>2569.2833333333328</v>
      </c>
      <c r="I225" s="279">
        <v>2587.1166666666659</v>
      </c>
      <c r="J225" s="279">
        <v>2604.2333333333327</v>
      </c>
      <c r="K225" s="277">
        <v>2570</v>
      </c>
      <c r="L225" s="277">
        <v>2535.0500000000002</v>
      </c>
      <c r="M225" s="277">
        <v>6.6499999999999997E-3</v>
      </c>
    </row>
    <row r="226" spans="1:13">
      <c r="A226" s="268">
        <v>216</v>
      </c>
      <c r="B226" s="277" t="s">
        <v>257</v>
      </c>
      <c r="C226" s="278">
        <v>39.799999999999997</v>
      </c>
      <c r="D226" s="279">
        <v>40.033333333333331</v>
      </c>
      <c r="E226" s="279">
        <v>39.316666666666663</v>
      </c>
      <c r="F226" s="279">
        <v>38.833333333333329</v>
      </c>
      <c r="G226" s="279">
        <v>38.11666666666666</v>
      </c>
      <c r="H226" s="279">
        <v>40.516666666666666</v>
      </c>
      <c r="I226" s="279">
        <v>41.233333333333334</v>
      </c>
      <c r="J226" s="279">
        <v>41.716666666666669</v>
      </c>
      <c r="K226" s="277">
        <v>40.75</v>
      </c>
      <c r="L226" s="277">
        <v>39.549999999999997</v>
      </c>
      <c r="M226" s="277">
        <v>33.786119999999997</v>
      </c>
    </row>
    <row r="227" spans="1:13">
      <c r="A227" s="268">
        <v>217</v>
      </c>
      <c r="B227" s="277" t="s">
        <v>120</v>
      </c>
      <c r="C227" s="278">
        <v>8.6999999999999993</v>
      </c>
      <c r="D227" s="279">
        <v>8.7666666666666657</v>
      </c>
      <c r="E227" s="279">
        <v>8.5833333333333321</v>
      </c>
      <c r="F227" s="279">
        <v>8.4666666666666668</v>
      </c>
      <c r="G227" s="279">
        <v>8.2833333333333332</v>
      </c>
      <c r="H227" s="279">
        <v>8.8833333333333311</v>
      </c>
      <c r="I227" s="279">
        <v>9.0666666666666647</v>
      </c>
      <c r="J227" s="279">
        <v>9.18333333333333</v>
      </c>
      <c r="K227" s="277">
        <v>8.9499999999999993</v>
      </c>
      <c r="L227" s="277">
        <v>8.65</v>
      </c>
      <c r="M227" s="277">
        <v>1611.6154100000001</v>
      </c>
    </row>
    <row r="228" spans="1:13">
      <c r="A228" s="268">
        <v>218</v>
      </c>
      <c r="B228" s="277" t="s">
        <v>404</v>
      </c>
      <c r="C228" s="278">
        <v>22.7</v>
      </c>
      <c r="D228" s="279">
        <v>22.266666666666666</v>
      </c>
      <c r="E228" s="279">
        <v>21.18333333333333</v>
      </c>
      <c r="F228" s="279">
        <v>19.666666666666664</v>
      </c>
      <c r="G228" s="279">
        <v>18.583333333333329</v>
      </c>
      <c r="H228" s="279">
        <v>23.783333333333331</v>
      </c>
      <c r="I228" s="279">
        <v>24.866666666666667</v>
      </c>
      <c r="J228" s="279">
        <v>26.383333333333333</v>
      </c>
      <c r="K228" s="277">
        <v>23.35</v>
      </c>
      <c r="L228" s="277">
        <v>20.75</v>
      </c>
      <c r="M228" s="277">
        <v>319.34550999999999</v>
      </c>
    </row>
    <row r="229" spans="1:13">
      <c r="A229" s="268">
        <v>219</v>
      </c>
      <c r="B229" s="277" t="s">
        <v>121</v>
      </c>
      <c r="C229" s="278">
        <v>30.3</v>
      </c>
      <c r="D229" s="279">
        <v>29.716666666666669</v>
      </c>
      <c r="E229" s="279">
        <v>28.883333333333336</v>
      </c>
      <c r="F229" s="279">
        <v>27.466666666666669</v>
      </c>
      <c r="G229" s="279">
        <v>26.633333333333336</v>
      </c>
      <c r="H229" s="279">
        <v>31.133333333333336</v>
      </c>
      <c r="I229" s="279">
        <v>31.966666666666665</v>
      </c>
      <c r="J229" s="279">
        <v>33.38333333333334</v>
      </c>
      <c r="K229" s="277">
        <v>30.55</v>
      </c>
      <c r="L229" s="277">
        <v>28.3</v>
      </c>
      <c r="M229" s="277">
        <v>943.28390999999999</v>
      </c>
    </row>
    <row r="230" spans="1:13">
      <c r="A230" s="268">
        <v>220</v>
      </c>
      <c r="B230" s="277" t="s">
        <v>416</v>
      </c>
      <c r="C230" s="278">
        <v>191.35</v>
      </c>
      <c r="D230" s="279">
        <v>193.58333333333334</v>
      </c>
      <c r="E230" s="279">
        <v>186.26666666666668</v>
      </c>
      <c r="F230" s="279">
        <v>181.18333333333334</v>
      </c>
      <c r="G230" s="279">
        <v>173.86666666666667</v>
      </c>
      <c r="H230" s="279">
        <v>198.66666666666669</v>
      </c>
      <c r="I230" s="279">
        <v>205.98333333333335</v>
      </c>
      <c r="J230" s="279">
        <v>211.06666666666669</v>
      </c>
      <c r="K230" s="277">
        <v>200.9</v>
      </c>
      <c r="L230" s="277">
        <v>188.5</v>
      </c>
      <c r="M230" s="277">
        <v>13.63931</v>
      </c>
    </row>
    <row r="231" spans="1:13">
      <c r="A231" s="268">
        <v>221</v>
      </c>
      <c r="B231" s="277" t="s">
        <v>405</v>
      </c>
      <c r="C231" s="278">
        <v>386.7</v>
      </c>
      <c r="D231" s="279">
        <v>386.25</v>
      </c>
      <c r="E231" s="279">
        <v>382.5</v>
      </c>
      <c r="F231" s="279">
        <v>378.3</v>
      </c>
      <c r="G231" s="279">
        <v>374.55</v>
      </c>
      <c r="H231" s="279">
        <v>390.45</v>
      </c>
      <c r="I231" s="279">
        <v>394.2</v>
      </c>
      <c r="J231" s="279">
        <v>398.4</v>
      </c>
      <c r="K231" s="277">
        <v>390</v>
      </c>
      <c r="L231" s="277">
        <v>382.05</v>
      </c>
      <c r="M231" s="277">
        <v>0.77634000000000003</v>
      </c>
    </row>
    <row r="232" spans="1:13">
      <c r="A232" s="268">
        <v>222</v>
      </c>
      <c r="B232" s="277" t="s">
        <v>406</v>
      </c>
      <c r="C232" s="278">
        <v>6.55</v>
      </c>
      <c r="D232" s="279">
        <v>6.5333333333333323</v>
      </c>
      <c r="E232" s="279">
        <v>6.466666666666665</v>
      </c>
      <c r="F232" s="279">
        <v>6.3833333333333329</v>
      </c>
      <c r="G232" s="279">
        <v>6.3166666666666655</v>
      </c>
      <c r="H232" s="279">
        <v>6.6166666666666645</v>
      </c>
      <c r="I232" s="279">
        <v>6.6833333333333327</v>
      </c>
      <c r="J232" s="279">
        <v>6.7666666666666639</v>
      </c>
      <c r="K232" s="277">
        <v>6.6</v>
      </c>
      <c r="L232" s="277">
        <v>6.45</v>
      </c>
      <c r="M232" s="277">
        <v>21.977229999999999</v>
      </c>
    </row>
    <row r="233" spans="1:13">
      <c r="A233" s="268">
        <v>223</v>
      </c>
      <c r="B233" s="277" t="s">
        <v>122</v>
      </c>
      <c r="C233" s="278">
        <v>389.3</v>
      </c>
      <c r="D233" s="279">
        <v>390.36666666666662</v>
      </c>
      <c r="E233" s="279">
        <v>386.23333333333323</v>
      </c>
      <c r="F233" s="279">
        <v>383.16666666666663</v>
      </c>
      <c r="G233" s="279">
        <v>379.03333333333325</v>
      </c>
      <c r="H233" s="279">
        <v>393.43333333333322</v>
      </c>
      <c r="I233" s="279">
        <v>397.56666666666655</v>
      </c>
      <c r="J233" s="279">
        <v>400.63333333333321</v>
      </c>
      <c r="K233" s="277">
        <v>394.5</v>
      </c>
      <c r="L233" s="277">
        <v>387.3</v>
      </c>
      <c r="M233" s="277">
        <v>23.419029999999999</v>
      </c>
    </row>
    <row r="234" spans="1:13">
      <c r="A234" s="268">
        <v>224</v>
      </c>
      <c r="B234" s="277" t="s">
        <v>407</v>
      </c>
      <c r="C234" s="278">
        <v>68.7</v>
      </c>
      <c r="D234" s="279">
        <v>69.2</v>
      </c>
      <c r="E234" s="279">
        <v>67.900000000000006</v>
      </c>
      <c r="F234" s="279">
        <v>67.100000000000009</v>
      </c>
      <c r="G234" s="279">
        <v>65.800000000000011</v>
      </c>
      <c r="H234" s="279">
        <v>70</v>
      </c>
      <c r="I234" s="279">
        <v>71.299999999999983</v>
      </c>
      <c r="J234" s="279">
        <v>72.099999999999994</v>
      </c>
      <c r="K234" s="277">
        <v>70.5</v>
      </c>
      <c r="L234" s="277">
        <v>68.400000000000006</v>
      </c>
      <c r="M234" s="277">
        <v>7.5642800000000001</v>
      </c>
    </row>
    <row r="235" spans="1:13">
      <c r="A235" s="268">
        <v>225</v>
      </c>
      <c r="B235" s="277" t="s">
        <v>1604</v>
      </c>
      <c r="C235" s="278">
        <v>1074.55</v>
      </c>
      <c r="D235" s="279">
        <v>1083.1833333333334</v>
      </c>
      <c r="E235" s="279">
        <v>1044.3666666666668</v>
      </c>
      <c r="F235" s="279">
        <v>1014.1833333333334</v>
      </c>
      <c r="G235" s="279">
        <v>975.36666666666679</v>
      </c>
      <c r="H235" s="279">
        <v>1113.3666666666668</v>
      </c>
      <c r="I235" s="279">
        <v>1152.1833333333334</v>
      </c>
      <c r="J235" s="279">
        <v>1182.3666666666668</v>
      </c>
      <c r="K235" s="277">
        <v>1122</v>
      </c>
      <c r="L235" s="277">
        <v>1053</v>
      </c>
      <c r="M235" s="277">
        <v>0.27222000000000002</v>
      </c>
    </row>
    <row r="236" spans="1:13">
      <c r="A236" s="268">
        <v>226</v>
      </c>
      <c r="B236" s="277" t="s">
        <v>260</v>
      </c>
      <c r="C236" s="278">
        <v>83.55</v>
      </c>
      <c r="D236" s="279">
        <v>82.95</v>
      </c>
      <c r="E236" s="279">
        <v>81.100000000000009</v>
      </c>
      <c r="F236" s="279">
        <v>78.650000000000006</v>
      </c>
      <c r="G236" s="279">
        <v>76.800000000000011</v>
      </c>
      <c r="H236" s="279">
        <v>85.4</v>
      </c>
      <c r="I236" s="279">
        <v>87.25</v>
      </c>
      <c r="J236" s="279">
        <v>89.7</v>
      </c>
      <c r="K236" s="277">
        <v>84.8</v>
      </c>
      <c r="L236" s="277">
        <v>80.5</v>
      </c>
      <c r="M236" s="277">
        <v>179.37791999999999</v>
      </c>
    </row>
    <row r="237" spans="1:13">
      <c r="A237" s="268">
        <v>227</v>
      </c>
      <c r="B237" s="277" t="s">
        <v>412</v>
      </c>
      <c r="C237" s="278">
        <v>119.3</v>
      </c>
      <c r="D237" s="279">
        <v>120.15000000000002</v>
      </c>
      <c r="E237" s="279">
        <v>117.30000000000004</v>
      </c>
      <c r="F237" s="279">
        <v>115.30000000000003</v>
      </c>
      <c r="G237" s="279">
        <v>112.45000000000005</v>
      </c>
      <c r="H237" s="279">
        <v>122.15000000000003</v>
      </c>
      <c r="I237" s="279">
        <v>125.00000000000003</v>
      </c>
      <c r="J237" s="279">
        <v>127.00000000000003</v>
      </c>
      <c r="K237" s="277">
        <v>123</v>
      </c>
      <c r="L237" s="277">
        <v>118.15</v>
      </c>
      <c r="M237" s="277">
        <v>29.519549999999999</v>
      </c>
    </row>
    <row r="238" spans="1:13">
      <c r="A238" s="268">
        <v>228</v>
      </c>
      <c r="B238" s="277" t="s">
        <v>1616</v>
      </c>
      <c r="C238" s="278">
        <v>2959.5</v>
      </c>
      <c r="D238" s="279">
        <v>2996.4833333333336</v>
      </c>
      <c r="E238" s="279">
        <v>2913.0166666666673</v>
      </c>
      <c r="F238" s="279">
        <v>2866.5333333333338</v>
      </c>
      <c r="G238" s="279">
        <v>2783.0666666666675</v>
      </c>
      <c r="H238" s="279">
        <v>3042.9666666666672</v>
      </c>
      <c r="I238" s="279">
        <v>3126.4333333333334</v>
      </c>
      <c r="J238" s="279">
        <v>3172.916666666667</v>
      </c>
      <c r="K238" s="277">
        <v>3079.95</v>
      </c>
      <c r="L238" s="277">
        <v>2950</v>
      </c>
      <c r="M238" s="277">
        <v>0.61563999999999997</v>
      </c>
    </row>
    <row r="239" spans="1:13">
      <c r="A239" s="268">
        <v>229</v>
      </c>
      <c r="B239" s="277" t="s">
        <v>259</v>
      </c>
      <c r="C239" s="278">
        <v>64.3</v>
      </c>
      <c r="D239" s="279">
        <v>63.016666666666673</v>
      </c>
      <c r="E239" s="279">
        <v>61.033333333333346</v>
      </c>
      <c r="F239" s="279">
        <v>57.766666666666673</v>
      </c>
      <c r="G239" s="279">
        <v>55.783333333333346</v>
      </c>
      <c r="H239" s="279">
        <v>66.283333333333346</v>
      </c>
      <c r="I239" s="279">
        <v>68.26666666666668</v>
      </c>
      <c r="J239" s="279">
        <v>71.533333333333346</v>
      </c>
      <c r="K239" s="277">
        <v>65</v>
      </c>
      <c r="L239" s="277">
        <v>59.75</v>
      </c>
      <c r="M239" s="277">
        <v>54.374029999999998</v>
      </c>
    </row>
    <row r="240" spans="1:13">
      <c r="A240" s="268">
        <v>230</v>
      </c>
      <c r="B240" s="277" t="s">
        <v>123</v>
      </c>
      <c r="C240" s="278">
        <v>939.65</v>
      </c>
      <c r="D240" s="279">
        <v>947.16666666666663</v>
      </c>
      <c r="E240" s="279">
        <v>929.08333333333326</v>
      </c>
      <c r="F240" s="279">
        <v>918.51666666666665</v>
      </c>
      <c r="G240" s="279">
        <v>900.43333333333328</v>
      </c>
      <c r="H240" s="279">
        <v>957.73333333333323</v>
      </c>
      <c r="I240" s="279">
        <v>975.81666666666649</v>
      </c>
      <c r="J240" s="279">
        <v>986.38333333333321</v>
      </c>
      <c r="K240" s="277">
        <v>965.25</v>
      </c>
      <c r="L240" s="277">
        <v>936.6</v>
      </c>
      <c r="M240" s="277">
        <v>12.11111</v>
      </c>
    </row>
    <row r="241" spans="1:13">
      <c r="A241" s="268">
        <v>231</v>
      </c>
      <c r="B241" s="277" t="s">
        <v>1623</v>
      </c>
      <c r="C241" s="278">
        <v>259.8</v>
      </c>
      <c r="D241" s="279">
        <v>261.88333333333338</v>
      </c>
      <c r="E241" s="279">
        <v>250.96666666666675</v>
      </c>
      <c r="F241" s="279">
        <v>242.13333333333338</v>
      </c>
      <c r="G241" s="279">
        <v>231.21666666666675</v>
      </c>
      <c r="H241" s="279">
        <v>270.71666666666675</v>
      </c>
      <c r="I241" s="279">
        <v>281.63333333333338</v>
      </c>
      <c r="J241" s="279">
        <v>290.46666666666675</v>
      </c>
      <c r="K241" s="277">
        <v>272.8</v>
      </c>
      <c r="L241" s="277">
        <v>253.05</v>
      </c>
      <c r="M241" s="277">
        <v>18.390640000000001</v>
      </c>
    </row>
    <row r="242" spans="1:13">
      <c r="A242" s="268">
        <v>232</v>
      </c>
      <c r="B242" s="277" t="s">
        <v>418</v>
      </c>
      <c r="C242" s="278">
        <v>248.85</v>
      </c>
      <c r="D242" s="279">
        <v>248.98333333333335</v>
      </c>
      <c r="E242" s="279">
        <v>239.9666666666667</v>
      </c>
      <c r="F242" s="279">
        <v>231.08333333333334</v>
      </c>
      <c r="G242" s="279">
        <v>222.06666666666669</v>
      </c>
      <c r="H242" s="279">
        <v>257.86666666666667</v>
      </c>
      <c r="I242" s="279">
        <v>266.88333333333333</v>
      </c>
      <c r="J242" s="279">
        <v>275.76666666666671</v>
      </c>
      <c r="K242" s="277">
        <v>258</v>
      </c>
      <c r="L242" s="277">
        <v>240.1</v>
      </c>
      <c r="M242" s="277">
        <v>0.12623000000000001</v>
      </c>
    </row>
    <row r="243" spans="1:13">
      <c r="A243" s="268">
        <v>233</v>
      </c>
      <c r="B243" s="277" t="s">
        <v>124</v>
      </c>
      <c r="C243" s="278">
        <v>522</v>
      </c>
      <c r="D243" s="279">
        <v>518.75</v>
      </c>
      <c r="E243" s="279">
        <v>512.6</v>
      </c>
      <c r="F243" s="279">
        <v>503.20000000000005</v>
      </c>
      <c r="G243" s="279">
        <v>497.05000000000007</v>
      </c>
      <c r="H243" s="279">
        <v>528.15</v>
      </c>
      <c r="I243" s="279">
        <v>534.30000000000007</v>
      </c>
      <c r="J243" s="279">
        <v>543.69999999999993</v>
      </c>
      <c r="K243" s="277">
        <v>524.9</v>
      </c>
      <c r="L243" s="277">
        <v>509.35</v>
      </c>
      <c r="M243" s="277">
        <v>117.02721</v>
      </c>
    </row>
    <row r="244" spans="1:13">
      <c r="A244" s="268">
        <v>234</v>
      </c>
      <c r="B244" s="277" t="s">
        <v>419</v>
      </c>
      <c r="C244" s="278">
        <v>74.75</v>
      </c>
      <c r="D244" s="279">
        <v>74.083333333333329</v>
      </c>
      <c r="E244" s="279">
        <v>72.166666666666657</v>
      </c>
      <c r="F244" s="279">
        <v>69.583333333333329</v>
      </c>
      <c r="G244" s="279">
        <v>67.666666666666657</v>
      </c>
      <c r="H244" s="279">
        <v>76.666666666666657</v>
      </c>
      <c r="I244" s="279">
        <v>78.583333333333314</v>
      </c>
      <c r="J244" s="279">
        <v>81.166666666666657</v>
      </c>
      <c r="K244" s="277">
        <v>76</v>
      </c>
      <c r="L244" s="277">
        <v>71.5</v>
      </c>
      <c r="M244" s="277">
        <v>24.51088</v>
      </c>
    </row>
    <row r="245" spans="1:13">
      <c r="A245" s="268">
        <v>235</v>
      </c>
      <c r="B245" s="277" t="s">
        <v>125</v>
      </c>
      <c r="C245" s="278">
        <v>194.3</v>
      </c>
      <c r="D245" s="279">
        <v>195.18333333333331</v>
      </c>
      <c r="E245" s="279">
        <v>191.36666666666662</v>
      </c>
      <c r="F245" s="279">
        <v>188.43333333333331</v>
      </c>
      <c r="G245" s="279">
        <v>184.61666666666662</v>
      </c>
      <c r="H245" s="279">
        <v>198.11666666666662</v>
      </c>
      <c r="I245" s="279">
        <v>201.93333333333328</v>
      </c>
      <c r="J245" s="279">
        <v>204.86666666666662</v>
      </c>
      <c r="K245" s="277">
        <v>199</v>
      </c>
      <c r="L245" s="277">
        <v>192.25</v>
      </c>
      <c r="M245" s="277">
        <v>47.075519999999997</v>
      </c>
    </row>
    <row r="246" spans="1:13">
      <c r="A246" s="268">
        <v>236</v>
      </c>
      <c r="B246" s="277" t="s">
        <v>126</v>
      </c>
      <c r="C246" s="278">
        <v>948.45</v>
      </c>
      <c r="D246" s="279">
        <v>952.18333333333339</v>
      </c>
      <c r="E246" s="279">
        <v>942.36666666666679</v>
      </c>
      <c r="F246" s="279">
        <v>936.28333333333342</v>
      </c>
      <c r="G246" s="279">
        <v>926.46666666666681</v>
      </c>
      <c r="H246" s="279">
        <v>958.26666666666677</v>
      </c>
      <c r="I246" s="279">
        <v>968.08333333333337</v>
      </c>
      <c r="J246" s="279">
        <v>974.16666666666674</v>
      </c>
      <c r="K246" s="277">
        <v>962</v>
      </c>
      <c r="L246" s="277">
        <v>946.1</v>
      </c>
      <c r="M246" s="277">
        <v>68.025080000000003</v>
      </c>
    </row>
    <row r="247" spans="1:13">
      <c r="A247" s="268">
        <v>237</v>
      </c>
      <c r="B247" s="277" t="s">
        <v>1646</v>
      </c>
      <c r="C247" s="278">
        <v>630.6</v>
      </c>
      <c r="D247" s="279">
        <v>632.48333333333335</v>
      </c>
      <c r="E247" s="279">
        <v>627.16666666666674</v>
      </c>
      <c r="F247" s="279">
        <v>623.73333333333335</v>
      </c>
      <c r="G247" s="279">
        <v>618.41666666666674</v>
      </c>
      <c r="H247" s="279">
        <v>635.91666666666674</v>
      </c>
      <c r="I247" s="279">
        <v>641.23333333333335</v>
      </c>
      <c r="J247" s="279">
        <v>644.66666666666674</v>
      </c>
      <c r="K247" s="277">
        <v>637.79999999999995</v>
      </c>
      <c r="L247" s="277">
        <v>629.04999999999995</v>
      </c>
      <c r="M247" s="277">
        <v>6.8930000000000005E-2</v>
      </c>
    </row>
    <row r="248" spans="1:13">
      <c r="A248" s="268">
        <v>238</v>
      </c>
      <c r="B248" s="277" t="s">
        <v>420</v>
      </c>
      <c r="C248" s="278">
        <v>235.6</v>
      </c>
      <c r="D248" s="279">
        <v>235.86666666666667</v>
      </c>
      <c r="E248" s="279">
        <v>228.83333333333334</v>
      </c>
      <c r="F248" s="279">
        <v>222.06666666666666</v>
      </c>
      <c r="G248" s="279">
        <v>215.03333333333333</v>
      </c>
      <c r="H248" s="279">
        <v>242.63333333333335</v>
      </c>
      <c r="I248" s="279">
        <v>249.66666666666666</v>
      </c>
      <c r="J248" s="279">
        <v>256.43333333333339</v>
      </c>
      <c r="K248" s="277">
        <v>242.9</v>
      </c>
      <c r="L248" s="277">
        <v>229.1</v>
      </c>
      <c r="M248" s="277">
        <v>13.429309999999999</v>
      </c>
    </row>
    <row r="249" spans="1:13">
      <c r="A249" s="268">
        <v>239</v>
      </c>
      <c r="B249" s="277" t="s">
        <v>421</v>
      </c>
      <c r="C249" s="278">
        <v>185.95</v>
      </c>
      <c r="D249" s="279">
        <v>189.15</v>
      </c>
      <c r="E249" s="279">
        <v>179.3</v>
      </c>
      <c r="F249" s="279">
        <v>172.65</v>
      </c>
      <c r="G249" s="279">
        <v>162.80000000000001</v>
      </c>
      <c r="H249" s="279">
        <v>195.8</v>
      </c>
      <c r="I249" s="279">
        <v>205.64999999999998</v>
      </c>
      <c r="J249" s="279">
        <v>212.3</v>
      </c>
      <c r="K249" s="277">
        <v>199</v>
      </c>
      <c r="L249" s="277">
        <v>182.5</v>
      </c>
      <c r="M249" s="277">
        <v>4.14011</v>
      </c>
    </row>
    <row r="250" spans="1:13">
      <c r="A250" s="268">
        <v>240</v>
      </c>
      <c r="B250" s="277" t="s">
        <v>417</v>
      </c>
      <c r="C250" s="278">
        <v>10.35</v>
      </c>
      <c r="D250" s="279">
        <v>10.366666666666665</v>
      </c>
      <c r="E250" s="279">
        <v>10.283333333333331</v>
      </c>
      <c r="F250" s="279">
        <v>10.216666666666667</v>
      </c>
      <c r="G250" s="279">
        <v>10.133333333333333</v>
      </c>
      <c r="H250" s="279">
        <v>10.43333333333333</v>
      </c>
      <c r="I250" s="279">
        <v>10.516666666666662</v>
      </c>
      <c r="J250" s="279">
        <v>10.583333333333329</v>
      </c>
      <c r="K250" s="277">
        <v>10.45</v>
      </c>
      <c r="L250" s="277">
        <v>10.3</v>
      </c>
      <c r="M250" s="277">
        <v>9.8833000000000002</v>
      </c>
    </row>
    <row r="251" spans="1:13">
      <c r="A251" s="268">
        <v>241</v>
      </c>
      <c r="B251" s="277" t="s">
        <v>127</v>
      </c>
      <c r="C251" s="278">
        <v>87.05</v>
      </c>
      <c r="D251" s="279">
        <v>87.383333333333326</v>
      </c>
      <c r="E251" s="279">
        <v>86.566666666666649</v>
      </c>
      <c r="F251" s="279">
        <v>86.083333333333329</v>
      </c>
      <c r="G251" s="279">
        <v>85.266666666666652</v>
      </c>
      <c r="H251" s="279">
        <v>87.866666666666646</v>
      </c>
      <c r="I251" s="279">
        <v>88.683333333333309</v>
      </c>
      <c r="J251" s="279">
        <v>89.166666666666643</v>
      </c>
      <c r="K251" s="277">
        <v>88.2</v>
      </c>
      <c r="L251" s="277">
        <v>86.9</v>
      </c>
      <c r="M251" s="277">
        <v>167.1703</v>
      </c>
    </row>
    <row r="252" spans="1:13">
      <c r="A252" s="268">
        <v>242</v>
      </c>
      <c r="B252" s="277" t="s">
        <v>262</v>
      </c>
      <c r="C252" s="278">
        <v>2005.95</v>
      </c>
      <c r="D252" s="279">
        <v>2049.2999999999997</v>
      </c>
      <c r="E252" s="279">
        <v>1941.6499999999996</v>
      </c>
      <c r="F252" s="279">
        <v>1877.35</v>
      </c>
      <c r="G252" s="279">
        <v>1769.6999999999998</v>
      </c>
      <c r="H252" s="279">
        <v>2113.5999999999995</v>
      </c>
      <c r="I252" s="279">
        <v>2221.25</v>
      </c>
      <c r="J252" s="279">
        <v>2285.5499999999993</v>
      </c>
      <c r="K252" s="277">
        <v>2156.9499999999998</v>
      </c>
      <c r="L252" s="277">
        <v>1985</v>
      </c>
      <c r="M252" s="277">
        <v>13.53673</v>
      </c>
    </row>
    <row r="253" spans="1:13">
      <c r="A253" s="268">
        <v>243</v>
      </c>
      <c r="B253" s="277" t="s">
        <v>408</v>
      </c>
      <c r="C253" s="278">
        <v>119.3</v>
      </c>
      <c r="D253" s="279">
        <v>120.05</v>
      </c>
      <c r="E253" s="279">
        <v>115.5</v>
      </c>
      <c r="F253" s="279">
        <v>111.7</v>
      </c>
      <c r="G253" s="279">
        <v>107.15</v>
      </c>
      <c r="H253" s="279">
        <v>123.85</v>
      </c>
      <c r="I253" s="279">
        <v>128.39999999999998</v>
      </c>
      <c r="J253" s="279">
        <v>132.19999999999999</v>
      </c>
      <c r="K253" s="277">
        <v>124.6</v>
      </c>
      <c r="L253" s="277">
        <v>116.25</v>
      </c>
      <c r="M253" s="277">
        <v>24.612819999999999</v>
      </c>
    </row>
    <row r="254" spans="1:13">
      <c r="A254" s="268">
        <v>244</v>
      </c>
      <c r="B254" s="277" t="s">
        <v>409</v>
      </c>
      <c r="C254" s="278">
        <v>97.1</v>
      </c>
      <c r="D254" s="279">
        <v>98.133333333333326</v>
      </c>
      <c r="E254" s="279">
        <v>95.566666666666649</v>
      </c>
      <c r="F254" s="279">
        <v>94.033333333333317</v>
      </c>
      <c r="G254" s="279">
        <v>91.46666666666664</v>
      </c>
      <c r="H254" s="279">
        <v>99.666666666666657</v>
      </c>
      <c r="I254" s="279">
        <v>102.23333333333332</v>
      </c>
      <c r="J254" s="279">
        <v>103.76666666666667</v>
      </c>
      <c r="K254" s="277">
        <v>100.7</v>
      </c>
      <c r="L254" s="277">
        <v>96.6</v>
      </c>
      <c r="M254" s="277">
        <v>34.191989999999997</v>
      </c>
    </row>
    <row r="255" spans="1:13">
      <c r="A255" s="268">
        <v>245</v>
      </c>
      <c r="B255" s="277" t="s">
        <v>2932</v>
      </c>
      <c r="C255" s="278">
        <v>1372.05</v>
      </c>
      <c r="D255" s="279">
        <v>1357.1333333333332</v>
      </c>
      <c r="E255" s="279">
        <v>1329.9666666666665</v>
      </c>
      <c r="F255" s="279">
        <v>1287.8833333333332</v>
      </c>
      <c r="G255" s="279">
        <v>1260.7166666666665</v>
      </c>
      <c r="H255" s="279">
        <v>1399.2166666666665</v>
      </c>
      <c r="I255" s="279">
        <v>1426.3833333333334</v>
      </c>
      <c r="J255" s="279">
        <v>1468.4666666666665</v>
      </c>
      <c r="K255" s="277">
        <v>1384.3</v>
      </c>
      <c r="L255" s="277">
        <v>1315.05</v>
      </c>
      <c r="M255" s="277">
        <v>11.094329999999999</v>
      </c>
    </row>
    <row r="256" spans="1:13">
      <c r="A256" s="268">
        <v>246</v>
      </c>
      <c r="B256" s="277" t="s">
        <v>402</v>
      </c>
      <c r="C256" s="278">
        <v>492.4</v>
      </c>
      <c r="D256" s="279">
        <v>494.58333333333331</v>
      </c>
      <c r="E256" s="279">
        <v>484.46666666666664</v>
      </c>
      <c r="F256" s="279">
        <v>476.5333333333333</v>
      </c>
      <c r="G256" s="279">
        <v>466.41666666666663</v>
      </c>
      <c r="H256" s="279">
        <v>502.51666666666665</v>
      </c>
      <c r="I256" s="279">
        <v>512.63333333333333</v>
      </c>
      <c r="J256" s="279">
        <v>520.56666666666661</v>
      </c>
      <c r="K256" s="277">
        <v>504.7</v>
      </c>
      <c r="L256" s="277">
        <v>486.65</v>
      </c>
      <c r="M256" s="277">
        <v>4.0345899999999997</v>
      </c>
    </row>
    <row r="257" spans="1:13">
      <c r="A257" s="268">
        <v>247</v>
      </c>
      <c r="B257" s="277" t="s">
        <v>128</v>
      </c>
      <c r="C257" s="278">
        <v>203.05</v>
      </c>
      <c r="D257" s="279">
        <v>203.58333333333334</v>
      </c>
      <c r="E257" s="279">
        <v>199.4666666666667</v>
      </c>
      <c r="F257" s="279">
        <v>195.88333333333335</v>
      </c>
      <c r="G257" s="279">
        <v>191.76666666666671</v>
      </c>
      <c r="H257" s="279">
        <v>207.16666666666669</v>
      </c>
      <c r="I257" s="279">
        <v>211.2833333333333</v>
      </c>
      <c r="J257" s="279">
        <v>214.86666666666667</v>
      </c>
      <c r="K257" s="277">
        <v>207.7</v>
      </c>
      <c r="L257" s="277">
        <v>200</v>
      </c>
      <c r="M257" s="277">
        <v>551.43097999999998</v>
      </c>
    </row>
    <row r="258" spans="1:13">
      <c r="A258" s="268">
        <v>248</v>
      </c>
      <c r="B258" s="277" t="s">
        <v>413</v>
      </c>
      <c r="C258" s="278">
        <v>231.45</v>
      </c>
      <c r="D258" s="279">
        <v>231.96666666666667</v>
      </c>
      <c r="E258" s="279">
        <v>227.43333333333334</v>
      </c>
      <c r="F258" s="279">
        <v>223.41666666666666</v>
      </c>
      <c r="G258" s="279">
        <v>218.88333333333333</v>
      </c>
      <c r="H258" s="279">
        <v>235.98333333333335</v>
      </c>
      <c r="I258" s="279">
        <v>240.51666666666671</v>
      </c>
      <c r="J258" s="279">
        <v>244.53333333333336</v>
      </c>
      <c r="K258" s="277">
        <v>236.5</v>
      </c>
      <c r="L258" s="277">
        <v>227.95</v>
      </c>
      <c r="M258" s="277">
        <v>0.59960999999999998</v>
      </c>
    </row>
    <row r="259" spans="1:13">
      <c r="A259" s="268">
        <v>249</v>
      </c>
      <c r="B259" s="277" t="s">
        <v>411</v>
      </c>
      <c r="C259" s="278">
        <v>137.80000000000001</v>
      </c>
      <c r="D259" s="279">
        <v>139.04999999999998</v>
      </c>
      <c r="E259" s="279">
        <v>136.14999999999998</v>
      </c>
      <c r="F259" s="279">
        <v>134.5</v>
      </c>
      <c r="G259" s="279">
        <v>131.6</v>
      </c>
      <c r="H259" s="279">
        <v>140.69999999999996</v>
      </c>
      <c r="I259" s="279">
        <v>143.6</v>
      </c>
      <c r="J259" s="279">
        <v>145.24999999999994</v>
      </c>
      <c r="K259" s="277">
        <v>141.94999999999999</v>
      </c>
      <c r="L259" s="277">
        <v>137.4</v>
      </c>
      <c r="M259" s="277">
        <v>11.05803</v>
      </c>
    </row>
    <row r="260" spans="1:13">
      <c r="A260" s="268">
        <v>250</v>
      </c>
      <c r="B260" s="277" t="s">
        <v>431</v>
      </c>
      <c r="C260" s="278">
        <v>17.399999999999999</v>
      </c>
      <c r="D260" s="279">
        <v>17.399999999999999</v>
      </c>
      <c r="E260" s="279">
        <v>17.099999999999998</v>
      </c>
      <c r="F260" s="279">
        <v>16.8</v>
      </c>
      <c r="G260" s="279">
        <v>16.5</v>
      </c>
      <c r="H260" s="279">
        <v>17.699999999999996</v>
      </c>
      <c r="I260" s="279">
        <v>17.999999999999993</v>
      </c>
      <c r="J260" s="279">
        <v>18.299999999999994</v>
      </c>
      <c r="K260" s="277">
        <v>17.7</v>
      </c>
      <c r="L260" s="277">
        <v>17.100000000000001</v>
      </c>
      <c r="M260" s="277">
        <v>20.512039999999999</v>
      </c>
    </row>
    <row r="261" spans="1:13">
      <c r="A261" s="268">
        <v>251</v>
      </c>
      <c r="B261" s="277" t="s">
        <v>428</v>
      </c>
      <c r="C261" s="278">
        <v>38.299999999999997</v>
      </c>
      <c r="D261" s="279">
        <v>38.299999999999997</v>
      </c>
      <c r="E261" s="279">
        <v>38.049999999999997</v>
      </c>
      <c r="F261" s="279">
        <v>37.799999999999997</v>
      </c>
      <c r="G261" s="279">
        <v>37.549999999999997</v>
      </c>
      <c r="H261" s="279">
        <v>38.549999999999997</v>
      </c>
      <c r="I261" s="279">
        <v>38.799999999999997</v>
      </c>
      <c r="J261" s="279">
        <v>39.049999999999997</v>
      </c>
      <c r="K261" s="277">
        <v>38.549999999999997</v>
      </c>
      <c r="L261" s="277">
        <v>38.049999999999997</v>
      </c>
      <c r="M261" s="277">
        <v>1.49552</v>
      </c>
    </row>
    <row r="262" spans="1:13">
      <c r="A262" s="268">
        <v>252</v>
      </c>
      <c r="B262" s="277" t="s">
        <v>429</v>
      </c>
      <c r="C262" s="278">
        <v>91.35</v>
      </c>
      <c r="D262" s="279">
        <v>91.383333333333326</v>
      </c>
      <c r="E262" s="279">
        <v>90.266666666666652</v>
      </c>
      <c r="F262" s="279">
        <v>89.183333333333323</v>
      </c>
      <c r="G262" s="279">
        <v>88.066666666666649</v>
      </c>
      <c r="H262" s="279">
        <v>92.466666666666654</v>
      </c>
      <c r="I262" s="279">
        <v>93.583333333333329</v>
      </c>
      <c r="J262" s="279">
        <v>94.666666666666657</v>
      </c>
      <c r="K262" s="277">
        <v>92.5</v>
      </c>
      <c r="L262" s="277">
        <v>90.3</v>
      </c>
      <c r="M262" s="277">
        <v>15.58196</v>
      </c>
    </row>
    <row r="263" spans="1:13">
      <c r="A263" s="268">
        <v>253</v>
      </c>
      <c r="B263" s="277" t="s">
        <v>432</v>
      </c>
      <c r="C263" s="278">
        <v>33.5</v>
      </c>
      <c r="D263" s="279">
        <v>33.233333333333334</v>
      </c>
      <c r="E263" s="279">
        <v>32.766666666666666</v>
      </c>
      <c r="F263" s="279">
        <v>32.033333333333331</v>
      </c>
      <c r="G263" s="279">
        <v>31.566666666666663</v>
      </c>
      <c r="H263" s="279">
        <v>33.966666666666669</v>
      </c>
      <c r="I263" s="279">
        <v>34.433333333333337</v>
      </c>
      <c r="J263" s="279">
        <v>35.166666666666671</v>
      </c>
      <c r="K263" s="277">
        <v>33.700000000000003</v>
      </c>
      <c r="L263" s="277">
        <v>32.5</v>
      </c>
      <c r="M263" s="277">
        <v>16.019210000000001</v>
      </c>
    </row>
    <row r="264" spans="1:13">
      <c r="A264" s="268">
        <v>254</v>
      </c>
      <c r="B264" s="277" t="s">
        <v>422</v>
      </c>
      <c r="C264" s="278">
        <v>768.85</v>
      </c>
      <c r="D264" s="279">
        <v>764.31666666666672</v>
      </c>
      <c r="E264" s="279">
        <v>739.18333333333339</v>
      </c>
      <c r="F264" s="279">
        <v>709.51666666666665</v>
      </c>
      <c r="G264" s="279">
        <v>684.38333333333333</v>
      </c>
      <c r="H264" s="279">
        <v>793.98333333333346</v>
      </c>
      <c r="I264" s="279">
        <v>819.1166666666669</v>
      </c>
      <c r="J264" s="279">
        <v>848.78333333333353</v>
      </c>
      <c r="K264" s="277">
        <v>789.45</v>
      </c>
      <c r="L264" s="277">
        <v>734.65</v>
      </c>
      <c r="M264" s="277">
        <v>21.162030000000001</v>
      </c>
    </row>
    <row r="265" spans="1:13">
      <c r="A265" s="268">
        <v>255</v>
      </c>
      <c r="B265" s="277" t="s">
        <v>436</v>
      </c>
      <c r="C265" s="278">
        <v>2033.9</v>
      </c>
      <c r="D265" s="279">
        <v>2035.3166666666666</v>
      </c>
      <c r="E265" s="279">
        <v>1978.6333333333332</v>
      </c>
      <c r="F265" s="279">
        <v>1923.3666666666666</v>
      </c>
      <c r="G265" s="279">
        <v>1866.6833333333332</v>
      </c>
      <c r="H265" s="279">
        <v>2090.583333333333</v>
      </c>
      <c r="I265" s="279">
        <v>2147.2666666666664</v>
      </c>
      <c r="J265" s="279">
        <v>2202.5333333333333</v>
      </c>
      <c r="K265" s="277">
        <v>2092</v>
      </c>
      <c r="L265" s="277">
        <v>1980.05</v>
      </c>
      <c r="M265" s="277">
        <v>0.10408000000000001</v>
      </c>
    </row>
    <row r="266" spans="1:13">
      <c r="A266" s="268">
        <v>256</v>
      </c>
      <c r="B266" s="277" t="s">
        <v>433</v>
      </c>
      <c r="C266" s="278">
        <v>61.05</v>
      </c>
      <c r="D266" s="279">
        <v>61.033333333333339</v>
      </c>
      <c r="E266" s="279">
        <v>60.216666666666676</v>
      </c>
      <c r="F266" s="279">
        <v>59.38333333333334</v>
      </c>
      <c r="G266" s="279">
        <v>58.566666666666677</v>
      </c>
      <c r="H266" s="279">
        <v>61.866666666666674</v>
      </c>
      <c r="I266" s="279">
        <v>62.683333333333337</v>
      </c>
      <c r="J266" s="279">
        <v>63.516666666666673</v>
      </c>
      <c r="K266" s="277">
        <v>61.85</v>
      </c>
      <c r="L266" s="277">
        <v>60.2</v>
      </c>
      <c r="M266" s="277">
        <v>11.98685</v>
      </c>
    </row>
    <row r="267" spans="1:13">
      <c r="A267" s="268">
        <v>257</v>
      </c>
      <c r="B267" s="277" t="s">
        <v>129</v>
      </c>
      <c r="C267" s="278">
        <v>211.05</v>
      </c>
      <c r="D267" s="279">
        <v>209.93333333333331</v>
      </c>
      <c r="E267" s="279">
        <v>203.11666666666662</v>
      </c>
      <c r="F267" s="279">
        <v>195.18333333333331</v>
      </c>
      <c r="G267" s="279">
        <v>188.36666666666662</v>
      </c>
      <c r="H267" s="279">
        <v>217.86666666666662</v>
      </c>
      <c r="I267" s="279">
        <v>224.68333333333328</v>
      </c>
      <c r="J267" s="279">
        <v>232.61666666666662</v>
      </c>
      <c r="K267" s="277">
        <v>216.75</v>
      </c>
      <c r="L267" s="277">
        <v>202</v>
      </c>
      <c r="M267" s="277">
        <v>265.91658000000001</v>
      </c>
    </row>
    <row r="268" spans="1:13">
      <c r="A268" s="268">
        <v>258</v>
      </c>
      <c r="B268" s="277" t="s">
        <v>423</v>
      </c>
      <c r="C268" s="278">
        <v>1524.35</v>
      </c>
      <c r="D268" s="279">
        <v>1538.7166666666665</v>
      </c>
      <c r="E268" s="279">
        <v>1498.833333333333</v>
      </c>
      <c r="F268" s="279">
        <v>1473.3166666666666</v>
      </c>
      <c r="G268" s="279">
        <v>1433.4333333333332</v>
      </c>
      <c r="H268" s="279">
        <v>1564.2333333333329</v>
      </c>
      <c r="I268" s="279">
        <v>1604.1166666666666</v>
      </c>
      <c r="J268" s="279">
        <v>1629.6333333333328</v>
      </c>
      <c r="K268" s="277">
        <v>1578.6</v>
      </c>
      <c r="L268" s="277">
        <v>1513.2</v>
      </c>
      <c r="M268" s="277">
        <v>0.29648999999999998</v>
      </c>
    </row>
    <row r="269" spans="1:13">
      <c r="A269" s="268">
        <v>259</v>
      </c>
      <c r="B269" s="277" t="s">
        <v>424</v>
      </c>
      <c r="C269" s="278">
        <v>283.5</v>
      </c>
      <c r="D269" s="279">
        <v>284.8</v>
      </c>
      <c r="E269" s="279">
        <v>280.70000000000005</v>
      </c>
      <c r="F269" s="279">
        <v>277.90000000000003</v>
      </c>
      <c r="G269" s="279">
        <v>273.80000000000007</v>
      </c>
      <c r="H269" s="279">
        <v>287.60000000000002</v>
      </c>
      <c r="I269" s="279">
        <v>291.70000000000005</v>
      </c>
      <c r="J269" s="279">
        <v>294.5</v>
      </c>
      <c r="K269" s="277">
        <v>288.89999999999998</v>
      </c>
      <c r="L269" s="277">
        <v>282</v>
      </c>
      <c r="M269" s="277">
        <v>4.1138000000000003</v>
      </c>
    </row>
    <row r="270" spans="1:13">
      <c r="A270" s="268">
        <v>260</v>
      </c>
      <c r="B270" s="277" t="s">
        <v>425</v>
      </c>
      <c r="C270" s="278">
        <v>94</v>
      </c>
      <c r="D270" s="279">
        <v>94.55</v>
      </c>
      <c r="E270" s="279">
        <v>93.149999999999991</v>
      </c>
      <c r="F270" s="279">
        <v>92.3</v>
      </c>
      <c r="G270" s="279">
        <v>90.899999999999991</v>
      </c>
      <c r="H270" s="279">
        <v>95.399999999999991</v>
      </c>
      <c r="I270" s="279">
        <v>96.8</v>
      </c>
      <c r="J270" s="279">
        <v>97.649999999999991</v>
      </c>
      <c r="K270" s="277">
        <v>95.95</v>
      </c>
      <c r="L270" s="277">
        <v>93.7</v>
      </c>
      <c r="M270" s="277">
        <v>12.669879999999999</v>
      </c>
    </row>
    <row r="271" spans="1:13">
      <c r="A271" s="268">
        <v>261</v>
      </c>
      <c r="B271" s="277" t="s">
        <v>426</v>
      </c>
      <c r="C271" s="278">
        <v>64.05</v>
      </c>
      <c r="D271" s="279">
        <v>64.483333333333334</v>
      </c>
      <c r="E271" s="279">
        <v>62.516666666666666</v>
      </c>
      <c r="F271" s="279">
        <v>60.983333333333334</v>
      </c>
      <c r="G271" s="279">
        <v>59.016666666666666</v>
      </c>
      <c r="H271" s="279">
        <v>66.016666666666666</v>
      </c>
      <c r="I271" s="279">
        <v>67.983333333333334</v>
      </c>
      <c r="J271" s="279">
        <v>69.516666666666666</v>
      </c>
      <c r="K271" s="277">
        <v>66.45</v>
      </c>
      <c r="L271" s="277">
        <v>62.95</v>
      </c>
      <c r="M271" s="277">
        <v>18.517099999999999</v>
      </c>
    </row>
    <row r="272" spans="1:13">
      <c r="A272" s="268">
        <v>262</v>
      </c>
      <c r="B272" s="277" t="s">
        <v>427</v>
      </c>
      <c r="C272" s="278">
        <v>76.5</v>
      </c>
      <c r="D272" s="279">
        <v>76.100000000000009</v>
      </c>
      <c r="E272" s="279">
        <v>74.300000000000011</v>
      </c>
      <c r="F272" s="279">
        <v>72.100000000000009</v>
      </c>
      <c r="G272" s="279">
        <v>70.300000000000011</v>
      </c>
      <c r="H272" s="279">
        <v>78.300000000000011</v>
      </c>
      <c r="I272" s="279">
        <v>80.099999999999994</v>
      </c>
      <c r="J272" s="279">
        <v>82.300000000000011</v>
      </c>
      <c r="K272" s="277">
        <v>77.900000000000006</v>
      </c>
      <c r="L272" s="277">
        <v>73.900000000000006</v>
      </c>
      <c r="M272" s="277">
        <v>11.12322</v>
      </c>
    </row>
    <row r="273" spans="1:13">
      <c r="A273" s="268">
        <v>263</v>
      </c>
      <c r="B273" s="277" t="s">
        <v>435</v>
      </c>
      <c r="C273" s="278">
        <v>44</v>
      </c>
      <c r="D273" s="279">
        <v>44.016666666666673</v>
      </c>
      <c r="E273" s="279">
        <v>43.383333333333347</v>
      </c>
      <c r="F273" s="279">
        <v>42.766666666666673</v>
      </c>
      <c r="G273" s="279">
        <v>42.133333333333347</v>
      </c>
      <c r="H273" s="279">
        <v>44.633333333333347</v>
      </c>
      <c r="I273" s="279">
        <v>45.266666666666673</v>
      </c>
      <c r="J273" s="279">
        <v>45.883333333333347</v>
      </c>
      <c r="K273" s="277">
        <v>44.65</v>
      </c>
      <c r="L273" s="277">
        <v>43.4</v>
      </c>
      <c r="M273" s="277">
        <v>16.96678</v>
      </c>
    </row>
    <row r="274" spans="1:13">
      <c r="A274" s="268">
        <v>264</v>
      </c>
      <c r="B274" s="277" t="s">
        <v>434</v>
      </c>
      <c r="C274" s="278">
        <v>87.7</v>
      </c>
      <c r="D274" s="279">
        <v>88.866666666666674</v>
      </c>
      <c r="E274" s="279">
        <v>84.983333333333348</v>
      </c>
      <c r="F274" s="279">
        <v>82.26666666666668</v>
      </c>
      <c r="G274" s="279">
        <v>78.383333333333354</v>
      </c>
      <c r="H274" s="279">
        <v>91.583333333333343</v>
      </c>
      <c r="I274" s="279">
        <v>95.466666666666669</v>
      </c>
      <c r="J274" s="279">
        <v>98.183333333333337</v>
      </c>
      <c r="K274" s="277">
        <v>92.75</v>
      </c>
      <c r="L274" s="277">
        <v>86.15</v>
      </c>
      <c r="M274" s="277">
        <v>6.2209300000000001</v>
      </c>
    </row>
    <row r="275" spans="1:13">
      <c r="A275" s="268">
        <v>265</v>
      </c>
      <c r="B275" s="277" t="s">
        <v>263</v>
      </c>
      <c r="C275" s="278">
        <v>50.45</v>
      </c>
      <c r="D275" s="279">
        <v>50.883333333333333</v>
      </c>
      <c r="E275" s="279">
        <v>49.766666666666666</v>
      </c>
      <c r="F275" s="279">
        <v>49.083333333333336</v>
      </c>
      <c r="G275" s="279">
        <v>47.966666666666669</v>
      </c>
      <c r="H275" s="279">
        <v>51.566666666666663</v>
      </c>
      <c r="I275" s="279">
        <v>52.683333333333323</v>
      </c>
      <c r="J275" s="279">
        <v>53.36666666666666</v>
      </c>
      <c r="K275" s="277">
        <v>52</v>
      </c>
      <c r="L275" s="277">
        <v>50.2</v>
      </c>
      <c r="M275" s="277">
        <v>19.112349999999999</v>
      </c>
    </row>
    <row r="276" spans="1:13">
      <c r="A276" s="268">
        <v>266</v>
      </c>
      <c r="B276" s="277" t="s">
        <v>130</v>
      </c>
      <c r="C276" s="278">
        <v>253.75</v>
      </c>
      <c r="D276" s="279">
        <v>251.85</v>
      </c>
      <c r="E276" s="279">
        <v>248.2</v>
      </c>
      <c r="F276" s="279">
        <v>242.65</v>
      </c>
      <c r="G276" s="279">
        <v>239</v>
      </c>
      <c r="H276" s="279">
        <v>257.39999999999998</v>
      </c>
      <c r="I276" s="279">
        <v>261.05</v>
      </c>
      <c r="J276" s="279">
        <v>266.59999999999997</v>
      </c>
      <c r="K276" s="277">
        <v>255.5</v>
      </c>
      <c r="L276" s="277">
        <v>246.3</v>
      </c>
      <c r="M276" s="277">
        <v>151.24909</v>
      </c>
    </row>
    <row r="277" spans="1:13">
      <c r="A277" s="268">
        <v>267</v>
      </c>
      <c r="B277" s="277" t="s">
        <v>264</v>
      </c>
      <c r="C277" s="278">
        <v>839.25</v>
      </c>
      <c r="D277" s="279">
        <v>852.15</v>
      </c>
      <c r="E277" s="279">
        <v>821.09999999999991</v>
      </c>
      <c r="F277" s="279">
        <v>802.94999999999993</v>
      </c>
      <c r="G277" s="279">
        <v>771.89999999999986</v>
      </c>
      <c r="H277" s="279">
        <v>870.3</v>
      </c>
      <c r="I277" s="279">
        <v>901.34999999999991</v>
      </c>
      <c r="J277" s="279">
        <v>919.5</v>
      </c>
      <c r="K277" s="277">
        <v>883.2</v>
      </c>
      <c r="L277" s="277">
        <v>834</v>
      </c>
      <c r="M277" s="277">
        <v>5.2978500000000004</v>
      </c>
    </row>
    <row r="278" spans="1:13">
      <c r="A278" s="268">
        <v>268</v>
      </c>
      <c r="B278" s="277" t="s">
        <v>131</v>
      </c>
      <c r="C278" s="278">
        <v>1883.4</v>
      </c>
      <c r="D278" s="279">
        <v>1883.8</v>
      </c>
      <c r="E278" s="279">
        <v>1865.6</v>
      </c>
      <c r="F278" s="279">
        <v>1847.8</v>
      </c>
      <c r="G278" s="279">
        <v>1829.6</v>
      </c>
      <c r="H278" s="279">
        <v>1901.6</v>
      </c>
      <c r="I278" s="279">
        <v>1919.8000000000002</v>
      </c>
      <c r="J278" s="279">
        <v>1937.6</v>
      </c>
      <c r="K278" s="277">
        <v>1902</v>
      </c>
      <c r="L278" s="277">
        <v>1866</v>
      </c>
      <c r="M278" s="277">
        <v>5.1540499999999998</v>
      </c>
    </row>
    <row r="279" spans="1:13">
      <c r="A279" s="268">
        <v>269</v>
      </c>
      <c r="B279" s="277" t="s">
        <v>132</v>
      </c>
      <c r="C279" s="278">
        <v>382.3</v>
      </c>
      <c r="D279" s="279">
        <v>387.59999999999997</v>
      </c>
      <c r="E279" s="279">
        <v>374.69999999999993</v>
      </c>
      <c r="F279" s="279">
        <v>367.09999999999997</v>
      </c>
      <c r="G279" s="279">
        <v>354.19999999999993</v>
      </c>
      <c r="H279" s="279">
        <v>395.19999999999993</v>
      </c>
      <c r="I279" s="279">
        <v>408.09999999999991</v>
      </c>
      <c r="J279" s="279">
        <v>415.69999999999993</v>
      </c>
      <c r="K279" s="277">
        <v>400.5</v>
      </c>
      <c r="L279" s="277">
        <v>380</v>
      </c>
      <c r="M279" s="277">
        <v>20.152950000000001</v>
      </c>
    </row>
    <row r="280" spans="1:13">
      <c r="A280" s="268">
        <v>270</v>
      </c>
      <c r="B280" s="277" t="s">
        <v>437</v>
      </c>
      <c r="C280" s="278">
        <v>139.65</v>
      </c>
      <c r="D280" s="279">
        <v>140.35000000000002</v>
      </c>
      <c r="E280" s="279">
        <v>138.40000000000003</v>
      </c>
      <c r="F280" s="279">
        <v>137.15</v>
      </c>
      <c r="G280" s="279">
        <v>135.20000000000002</v>
      </c>
      <c r="H280" s="279">
        <v>141.60000000000005</v>
      </c>
      <c r="I280" s="279">
        <v>143.55000000000004</v>
      </c>
      <c r="J280" s="279">
        <v>144.80000000000007</v>
      </c>
      <c r="K280" s="277">
        <v>142.30000000000001</v>
      </c>
      <c r="L280" s="277">
        <v>139.1</v>
      </c>
      <c r="M280" s="277">
        <v>12.305400000000001</v>
      </c>
    </row>
    <row r="281" spans="1:13">
      <c r="A281" s="268">
        <v>271</v>
      </c>
      <c r="B281" s="277" t="s">
        <v>443</v>
      </c>
      <c r="C281" s="278">
        <v>413.5</v>
      </c>
      <c r="D281" s="279">
        <v>410.33333333333331</v>
      </c>
      <c r="E281" s="279">
        <v>405.71666666666664</v>
      </c>
      <c r="F281" s="279">
        <v>397.93333333333334</v>
      </c>
      <c r="G281" s="279">
        <v>393.31666666666666</v>
      </c>
      <c r="H281" s="279">
        <v>418.11666666666662</v>
      </c>
      <c r="I281" s="279">
        <v>422.73333333333329</v>
      </c>
      <c r="J281" s="279">
        <v>430.51666666666659</v>
      </c>
      <c r="K281" s="277">
        <v>414.95</v>
      </c>
      <c r="L281" s="277">
        <v>402.55</v>
      </c>
      <c r="M281" s="277">
        <v>7.1786700000000003</v>
      </c>
    </row>
    <row r="282" spans="1:13">
      <c r="A282" s="268">
        <v>272</v>
      </c>
      <c r="B282" s="277" t="s">
        <v>444</v>
      </c>
      <c r="C282" s="278">
        <v>247.9</v>
      </c>
      <c r="D282" s="279">
        <v>245.41666666666666</v>
      </c>
      <c r="E282" s="279">
        <v>241.0333333333333</v>
      </c>
      <c r="F282" s="279">
        <v>234.16666666666666</v>
      </c>
      <c r="G282" s="279">
        <v>229.7833333333333</v>
      </c>
      <c r="H282" s="279">
        <v>252.2833333333333</v>
      </c>
      <c r="I282" s="279">
        <v>256.66666666666669</v>
      </c>
      <c r="J282" s="279">
        <v>263.5333333333333</v>
      </c>
      <c r="K282" s="277">
        <v>249.8</v>
      </c>
      <c r="L282" s="277">
        <v>238.55</v>
      </c>
      <c r="M282" s="277">
        <v>7.06914</v>
      </c>
    </row>
    <row r="283" spans="1:13">
      <c r="A283" s="268">
        <v>273</v>
      </c>
      <c r="B283" s="277" t="s">
        <v>445</v>
      </c>
      <c r="C283" s="278">
        <v>480.95</v>
      </c>
      <c r="D283" s="279">
        <v>479.48333333333335</v>
      </c>
      <c r="E283" s="279">
        <v>475.9666666666667</v>
      </c>
      <c r="F283" s="279">
        <v>470.98333333333335</v>
      </c>
      <c r="G283" s="279">
        <v>467.4666666666667</v>
      </c>
      <c r="H283" s="279">
        <v>484.4666666666667</v>
      </c>
      <c r="I283" s="279">
        <v>487.98333333333335</v>
      </c>
      <c r="J283" s="279">
        <v>492.9666666666667</v>
      </c>
      <c r="K283" s="277">
        <v>483</v>
      </c>
      <c r="L283" s="277">
        <v>474.5</v>
      </c>
      <c r="M283" s="277">
        <v>2.5372300000000001</v>
      </c>
    </row>
    <row r="284" spans="1:13">
      <c r="A284" s="268">
        <v>274</v>
      </c>
      <c r="B284" s="277" t="s">
        <v>447</v>
      </c>
      <c r="C284" s="278">
        <v>35.4</v>
      </c>
      <c r="D284" s="279">
        <v>35.06666666666667</v>
      </c>
      <c r="E284" s="279">
        <v>34.533333333333339</v>
      </c>
      <c r="F284" s="279">
        <v>33.666666666666671</v>
      </c>
      <c r="G284" s="279">
        <v>33.13333333333334</v>
      </c>
      <c r="H284" s="279">
        <v>35.933333333333337</v>
      </c>
      <c r="I284" s="279">
        <v>36.466666666666669</v>
      </c>
      <c r="J284" s="279">
        <v>37.333333333333336</v>
      </c>
      <c r="K284" s="277">
        <v>35.6</v>
      </c>
      <c r="L284" s="277">
        <v>34.200000000000003</v>
      </c>
      <c r="M284" s="277">
        <v>30.436509999999998</v>
      </c>
    </row>
    <row r="285" spans="1:13">
      <c r="A285" s="268">
        <v>275</v>
      </c>
      <c r="B285" s="277" t="s">
        <v>449</v>
      </c>
      <c r="C285" s="278">
        <v>292.55</v>
      </c>
      <c r="D285" s="279">
        <v>287.7166666666667</v>
      </c>
      <c r="E285" s="279">
        <v>279.83333333333337</v>
      </c>
      <c r="F285" s="279">
        <v>267.11666666666667</v>
      </c>
      <c r="G285" s="279">
        <v>259.23333333333335</v>
      </c>
      <c r="H285" s="279">
        <v>300.43333333333339</v>
      </c>
      <c r="I285" s="279">
        <v>308.31666666666672</v>
      </c>
      <c r="J285" s="279">
        <v>321.03333333333342</v>
      </c>
      <c r="K285" s="277">
        <v>295.60000000000002</v>
      </c>
      <c r="L285" s="277">
        <v>275</v>
      </c>
      <c r="M285" s="277">
        <v>20.98499</v>
      </c>
    </row>
    <row r="286" spans="1:13">
      <c r="A286" s="268">
        <v>276</v>
      </c>
      <c r="B286" s="277" t="s">
        <v>439</v>
      </c>
      <c r="C286" s="278">
        <v>366.7</v>
      </c>
      <c r="D286" s="279">
        <v>366.81666666666661</v>
      </c>
      <c r="E286" s="279">
        <v>363.28333333333319</v>
      </c>
      <c r="F286" s="279">
        <v>359.86666666666656</v>
      </c>
      <c r="G286" s="279">
        <v>356.33333333333314</v>
      </c>
      <c r="H286" s="279">
        <v>370.23333333333323</v>
      </c>
      <c r="I286" s="279">
        <v>373.76666666666665</v>
      </c>
      <c r="J286" s="279">
        <v>377.18333333333328</v>
      </c>
      <c r="K286" s="277">
        <v>370.35</v>
      </c>
      <c r="L286" s="277">
        <v>363.4</v>
      </c>
      <c r="M286" s="277">
        <v>2.27461</v>
      </c>
    </row>
    <row r="287" spans="1:13">
      <c r="A287" s="268">
        <v>277</v>
      </c>
      <c r="B287" s="277" t="s">
        <v>440</v>
      </c>
      <c r="C287" s="278">
        <v>212.4</v>
      </c>
      <c r="D287" s="279">
        <v>211.7833333333333</v>
      </c>
      <c r="E287" s="279">
        <v>207.56666666666661</v>
      </c>
      <c r="F287" s="279">
        <v>202.73333333333329</v>
      </c>
      <c r="G287" s="279">
        <v>198.51666666666659</v>
      </c>
      <c r="H287" s="279">
        <v>216.61666666666662</v>
      </c>
      <c r="I287" s="279">
        <v>220.83333333333331</v>
      </c>
      <c r="J287" s="279">
        <v>225.66666666666663</v>
      </c>
      <c r="K287" s="277">
        <v>216</v>
      </c>
      <c r="L287" s="277">
        <v>206.95</v>
      </c>
      <c r="M287" s="277">
        <v>4.0261500000000003</v>
      </c>
    </row>
    <row r="288" spans="1:13">
      <c r="A288" s="268">
        <v>278</v>
      </c>
      <c r="B288" s="277" t="s">
        <v>451</v>
      </c>
      <c r="C288" s="278">
        <v>151.1</v>
      </c>
      <c r="D288" s="279">
        <v>152.03333333333333</v>
      </c>
      <c r="E288" s="279">
        <v>149.16666666666666</v>
      </c>
      <c r="F288" s="279">
        <v>147.23333333333332</v>
      </c>
      <c r="G288" s="279">
        <v>144.36666666666665</v>
      </c>
      <c r="H288" s="279">
        <v>153.96666666666667</v>
      </c>
      <c r="I288" s="279">
        <v>156.83333333333334</v>
      </c>
      <c r="J288" s="279">
        <v>158.76666666666668</v>
      </c>
      <c r="K288" s="277">
        <v>154.9</v>
      </c>
      <c r="L288" s="277">
        <v>150.1</v>
      </c>
      <c r="M288" s="277">
        <v>0.59970999999999997</v>
      </c>
    </row>
    <row r="289" spans="1:13">
      <c r="A289" s="268">
        <v>279</v>
      </c>
      <c r="B289" s="277" t="s">
        <v>133</v>
      </c>
      <c r="C289" s="278">
        <v>1364.6</v>
      </c>
      <c r="D289" s="279">
        <v>1368.9166666666667</v>
      </c>
      <c r="E289" s="279">
        <v>1352.8333333333335</v>
      </c>
      <c r="F289" s="279">
        <v>1341.0666666666668</v>
      </c>
      <c r="G289" s="279">
        <v>1324.9833333333336</v>
      </c>
      <c r="H289" s="279">
        <v>1380.6833333333334</v>
      </c>
      <c r="I289" s="279">
        <v>1396.7666666666669</v>
      </c>
      <c r="J289" s="279">
        <v>1408.5333333333333</v>
      </c>
      <c r="K289" s="277">
        <v>1385</v>
      </c>
      <c r="L289" s="277">
        <v>1357.15</v>
      </c>
      <c r="M289" s="277">
        <v>25.02993</v>
      </c>
    </row>
    <row r="290" spans="1:13">
      <c r="A290" s="268">
        <v>280</v>
      </c>
      <c r="B290" s="277" t="s">
        <v>441</v>
      </c>
      <c r="C290" s="278">
        <v>79.95</v>
      </c>
      <c r="D290" s="279">
        <v>80.483333333333334</v>
      </c>
      <c r="E290" s="279">
        <v>77.566666666666663</v>
      </c>
      <c r="F290" s="279">
        <v>75.183333333333323</v>
      </c>
      <c r="G290" s="279">
        <v>72.266666666666652</v>
      </c>
      <c r="H290" s="279">
        <v>82.866666666666674</v>
      </c>
      <c r="I290" s="279">
        <v>85.783333333333331</v>
      </c>
      <c r="J290" s="279">
        <v>88.166666666666686</v>
      </c>
      <c r="K290" s="277">
        <v>83.4</v>
      </c>
      <c r="L290" s="277">
        <v>78.099999999999994</v>
      </c>
      <c r="M290" s="277">
        <v>24.663889999999999</v>
      </c>
    </row>
    <row r="291" spans="1:13">
      <c r="A291" s="268">
        <v>281</v>
      </c>
      <c r="B291" s="277" t="s">
        <v>438</v>
      </c>
      <c r="C291" s="278">
        <v>449.7</v>
      </c>
      <c r="D291" s="279">
        <v>451.23333333333335</v>
      </c>
      <c r="E291" s="279">
        <v>443.4666666666667</v>
      </c>
      <c r="F291" s="279">
        <v>437.23333333333335</v>
      </c>
      <c r="G291" s="279">
        <v>429.4666666666667</v>
      </c>
      <c r="H291" s="279">
        <v>457.4666666666667</v>
      </c>
      <c r="I291" s="279">
        <v>465.23333333333335</v>
      </c>
      <c r="J291" s="279">
        <v>471.4666666666667</v>
      </c>
      <c r="K291" s="277">
        <v>459</v>
      </c>
      <c r="L291" s="277">
        <v>445</v>
      </c>
      <c r="M291" s="277">
        <v>5.3420000000000002E-2</v>
      </c>
    </row>
    <row r="292" spans="1:13">
      <c r="A292" s="268">
        <v>282</v>
      </c>
      <c r="B292" s="277" t="s">
        <v>442</v>
      </c>
      <c r="C292" s="278">
        <v>309.10000000000002</v>
      </c>
      <c r="D292" s="279">
        <v>316.06666666666666</v>
      </c>
      <c r="E292" s="279">
        <v>293.13333333333333</v>
      </c>
      <c r="F292" s="279">
        <v>277.16666666666669</v>
      </c>
      <c r="G292" s="279">
        <v>254.23333333333335</v>
      </c>
      <c r="H292" s="279">
        <v>332.0333333333333</v>
      </c>
      <c r="I292" s="279">
        <v>354.96666666666658</v>
      </c>
      <c r="J292" s="279">
        <v>370.93333333333328</v>
      </c>
      <c r="K292" s="277">
        <v>339</v>
      </c>
      <c r="L292" s="277">
        <v>300.10000000000002</v>
      </c>
      <c r="M292" s="277">
        <v>20.307469999999999</v>
      </c>
    </row>
    <row r="293" spans="1:13">
      <c r="A293" s="268">
        <v>283</v>
      </c>
      <c r="B293" s="277" t="s">
        <v>1831</v>
      </c>
      <c r="C293" s="278">
        <v>527.15</v>
      </c>
      <c r="D293" s="279">
        <v>527.70000000000005</v>
      </c>
      <c r="E293" s="279">
        <v>520.40000000000009</v>
      </c>
      <c r="F293" s="279">
        <v>513.65000000000009</v>
      </c>
      <c r="G293" s="279">
        <v>506.35000000000014</v>
      </c>
      <c r="H293" s="279">
        <v>534.45000000000005</v>
      </c>
      <c r="I293" s="279">
        <v>541.75</v>
      </c>
      <c r="J293" s="279">
        <v>548.5</v>
      </c>
      <c r="K293" s="277">
        <v>535</v>
      </c>
      <c r="L293" s="277">
        <v>520.95000000000005</v>
      </c>
      <c r="M293" s="277">
        <v>0.17741000000000001</v>
      </c>
    </row>
    <row r="294" spans="1:13">
      <c r="A294" s="268">
        <v>284</v>
      </c>
      <c r="B294" s="277" t="s">
        <v>448</v>
      </c>
      <c r="C294" s="278">
        <v>655.9</v>
      </c>
      <c r="D294" s="279">
        <v>656.35</v>
      </c>
      <c r="E294" s="279">
        <v>644.55000000000007</v>
      </c>
      <c r="F294" s="279">
        <v>633.20000000000005</v>
      </c>
      <c r="G294" s="279">
        <v>621.40000000000009</v>
      </c>
      <c r="H294" s="279">
        <v>667.7</v>
      </c>
      <c r="I294" s="279">
        <v>679.5</v>
      </c>
      <c r="J294" s="279">
        <v>690.85</v>
      </c>
      <c r="K294" s="277">
        <v>668.15</v>
      </c>
      <c r="L294" s="277">
        <v>645</v>
      </c>
      <c r="M294" s="277">
        <v>3.6918600000000001</v>
      </c>
    </row>
    <row r="295" spans="1:13">
      <c r="A295" s="268">
        <v>285</v>
      </c>
      <c r="B295" s="277" t="s">
        <v>446</v>
      </c>
      <c r="C295" s="278">
        <v>42.3</v>
      </c>
      <c r="D295" s="279">
        <v>42.516666666666666</v>
      </c>
      <c r="E295" s="279">
        <v>42.033333333333331</v>
      </c>
      <c r="F295" s="279">
        <v>41.766666666666666</v>
      </c>
      <c r="G295" s="279">
        <v>41.283333333333331</v>
      </c>
      <c r="H295" s="279">
        <v>42.783333333333331</v>
      </c>
      <c r="I295" s="279">
        <v>43.266666666666666</v>
      </c>
      <c r="J295" s="279">
        <v>43.533333333333331</v>
      </c>
      <c r="K295" s="277">
        <v>43</v>
      </c>
      <c r="L295" s="277">
        <v>42.25</v>
      </c>
      <c r="M295" s="277">
        <v>14.048439999999999</v>
      </c>
    </row>
    <row r="296" spans="1:13">
      <c r="A296" s="268">
        <v>286</v>
      </c>
      <c r="B296" s="277" t="s">
        <v>134</v>
      </c>
      <c r="C296" s="278">
        <v>64</v>
      </c>
      <c r="D296" s="279">
        <v>64.083333333333329</v>
      </c>
      <c r="E296" s="279">
        <v>63.416666666666657</v>
      </c>
      <c r="F296" s="279">
        <v>62.833333333333329</v>
      </c>
      <c r="G296" s="279">
        <v>62.166666666666657</v>
      </c>
      <c r="H296" s="279">
        <v>64.666666666666657</v>
      </c>
      <c r="I296" s="279">
        <v>65.333333333333314</v>
      </c>
      <c r="J296" s="279">
        <v>65.916666666666657</v>
      </c>
      <c r="K296" s="277">
        <v>64.75</v>
      </c>
      <c r="L296" s="277">
        <v>63.5</v>
      </c>
      <c r="M296" s="277">
        <v>81.96902</v>
      </c>
    </row>
    <row r="297" spans="1:13">
      <c r="A297" s="268">
        <v>287</v>
      </c>
      <c r="B297" s="277" t="s">
        <v>358</v>
      </c>
      <c r="C297" s="278">
        <v>1862.7</v>
      </c>
      <c r="D297" s="279">
        <v>1871.2333333333333</v>
      </c>
      <c r="E297" s="279">
        <v>1842.4666666666667</v>
      </c>
      <c r="F297" s="279">
        <v>1822.2333333333333</v>
      </c>
      <c r="G297" s="279">
        <v>1793.4666666666667</v>
      </c>
      <c r="H297" s="279">
        <v>1891.4666666666667</v>
      </c>
      <c r="I297" s="279">
        <v>1920.2333333333336</v>
      </c>
      <c r="J297" s="279">
        <v>1940.4666666666667</v>
      </c>
      <c r="K297" s="277">
        <v>1900</v>
      </c>
      <c r="L297" s="277">
        <v>1851</v>
      </c>
      <c r="M297" s="277">
        <v>0.37536999999999998</v>
      </c>
    </row>
    <row r="298" spans="1:13">
      <c r="A298" s="268">
        <v>288</v>
      </c>
      <c r="B298" s="277" t="s">
        <v>1842</v>
      </c>
      <c r="C298" s="278">
        <v>205.1</v>
      </c>
      <c r="D298" s="279">
        <v>201.58333333333334</v>
      </c>
      <c r="E298" s="279">
        <v>188.16666666666669</v>
      </c>
      <c r="F298" s="279">
        <v>171.23333333333335</v>
      </c>
      <c r="G298" s="279">
        <v>157.81666666666669</v>
      </c>
      <c r="H298" s="279">
        <v>218.51666666666668</v>
      </c>
      <c r="I298" s="279">
        <v>231.93333333333337</v>
      </c>
      <c r="J298" s="279">
        <v>248.86666666666667</v>
      </c>
      <c r="K298" s="277">
        <v>215</v>
      </c>
      <c r="L298" s="277">
        <v>184.65</v>
      </c>
      <c r="M298" s="277">
        <v>31.106529999999999</v>
      </c>
    </row>
    <row r="299" spans="1:13">
      <c r="A299" s="268">
        <v>289</v>
      </c>
      <c r="B299" s="277" t="s">
        <v>454</v>
      </c>
      <c r="C299" s="278">
        <v>1051.45</v>
      </c>
      <c r="D299" s="279">
        <v>1076.7833333333335</v>
      </c>
      <c r="E299" s="279">
        <v>997.66666666666697</v>
      </c>
      <c r="F299" s="279">
        <v>943.88333333333344</v>
      </c>
      <c r="G299" s="279">
        <v>864.76666666666688</v>
      </c>
      <c r="H299" s="279">
        <v>1130.5666666666671</v>
      </c>
      <c r="I299" s="279">
        <v>1209.6833333333334</v>
      </c>
      <c r="J299" s="279">
        <v>1263.4666666666672</v>
      </c>
      <c r="K299" s="277">
        <v>1155.9000000000001</v>
      </c>
      <c r="L299" s="277">
        <v>1023</v>
      </c>
      <c r="M299" s="277">
        <v>27.274640000000002</v>
      </c>
    </row>
    <row r="300" spans="1:13">
      <c r="A300" s="268">
        <v>290</v>
      </c>
      <c r="B300" s="277" t="s">
        <v>452</v>
      </c>
      <c r="C300" s="278">
        <v>3253.45</v>
      </c>
      <c r="D300" s="279">
        <v>3282.4833333333336</v>
      </c>
      <c r="E300" s="279">
        <v>3215.9666666666672</v>
      </c>
      <c r="F300" s="279">
        <v>3178.4833333333336</v>
      </c>
      <c r="G300" s="279">
        <v>3111.9666666666672</v>
      </c>
      <c r="H300" s="279">
        <v>3319.9666666666672</v>
      </c>
      <c r="I300" s="279">
        <v>3386.4833333333336</v>
      </c>
      <c r="J300" s="279">
        <v>3423.9666666666672</v>
      </c>
      <c r="K300" s="277">
        <v>3349</v>
      </c>
      <c r="L300" s="277">
        <v>3245</v>
      </c>
      <c r="M300" s="277">
        <v>3.4790000000000001E-2</v>
      </c>
    </row>
    <row r="301" spans="1:13">
      <c r="A301" s="268">
        <v>291</v>
      </c>
      <c r="B301" s="277" t="s">
        <v>455</v>
      </c>
      <c r="C301" s="278">
        <v>26.75</v>
      </c>
      <c r="D301" s="279">
        <v>26.099999999999998</v>
      </c>
      <c r="E301" s="279">
        <v>25.449999999999996</v>
      </c>
      <c r="F301" s="279">
        <v>24.15</v>
      </c>
      <c r="G301" s="279">
        <v>23.499999999999996</v>
      </c>
      <c r="H301" s="279">
        <v>27.399999999999995</v>
      </c>
      <c r="I301" s="279">
        <v>28.049999999999994</v>
      </c>
      <c r="J301" s="279">
        <v>29.349999999999994</v>
      </c>
      <c r="K301" s="277">
        <v>26.75</v>
      </c>
      <c r="L301" s="277">
        <v>24.8</v>
      </c>
      <c r="M301" s="277">
        <v>42.825519999999997</v>
      </c>
    </row>
    <row r="302" spans="1:13">
      <c r="A302" s="268">
        <v>292</v>
      </c>
      <c r="B302" s="277" t="s">
        <v>135</v>
      </c>
      <c r="C302" s="278">
        <v>267.14999999999998</v>
      </c>
      <c r="D302" s="279">
        <v>268.0333333333333</v>
      </c>
      <c r="E302" s="279">
        <v>263.16666666666663</v>
      </c>
      <c r="F302" s="279">
        <v>259.18333333333334</v>
      </c>
      <c r="G302" s="279">
        <v>254.31666666666666</v>
      </c>
      <c r="H302" s="279">
        <v>272.01666666666659</v>
      </c>
      <c r="I302" s="279">
        <v>276.88333333333327</v>
      </c>
      <c r="J302" s="279">
        <v>280.86666666666656</v>
      </c>
      <c r="K302" s="277">
        <v>272.89999999999998</v>
      </c>
      <c r="L302" s="277">
        <v>264.05</v>
      </c>
      <c r="M302" s="277">
        <v>66.047309999999996</v>
      </c>
    </row>
    <row r="303" spans="1:13">
      <c r="A303" s="268">
        <v>293</v>
      </c>
      <c r="B303" s="277" t="s">
        <v>456</v>
      </c>
      <c r="C303" s="278">
        <v>720.95</v>
      </c>
      <c r="D303" s="279">
        <v>721.73333333333323</v>
      </c>
      <c r="E303" s="279">
        <v>693.56666666666649</v>
      </c>
      <c r="F303" s="279">
        <v>666.18333333333328</v>
      </c>
      <c r="G303" s="279">
        <v>638.01666666666654</v>
      </c>
      <c r="H303" s="279">
        <v>749.11666666666645</v>
      </c>
      <c r="I303" s="279">
        <v>777.28333333333319</v>
      </c>
      <c r="J303" s="279">
        <v>804.6666666666664</v>
      </c>
      <c r="K303" s="277">
        <v>749.9</v>
      </c>
      <c r="L303" s="277">
        <v>694.35</v>
      </c>
      <c r="M303" s="277">
        <v>3.9944899999999999</v>
      </c>
    </row>
    <row r="304" spans="1:13">
      <c r="A304" s="268">
        <v>294</v>
      </c>
      <c r="B304" s="277" t="s">
        <v>136</v>
      </c>
      <c r="C304" s="278">
        <v>961.9</v>
      </c>
      <c r="D304" s="279">
        <v>966.23333333333323</v>
      </c>
      <c r="E304" s="279">
        <v>952.76666666666642</v>
      </c>
      <c r="F304" s="279">
        <v>943.63333333333321</v>
      </c>
      <c r="G304" s="279">
        <v>930.1666666666664</v>
      </c>
      <c r="H304" s="279">
        <v>975.36666666666645</v>
      </c>
      <c r="I304" s="279">
        <v>988.83333333333337</v>
      </c>
      <c r="J304" s="279">
        <v>997.96666666666647</v>
      </c>
      <c r="K304" s="277">
        <v>979.7</v>
      </c>
      <c r="L304" s="277">
        <v>957.1</v>
      </c>
      <c r="M304" s="277">
        <v>54.275370000000002</v>
      </c>
    </row>
    <row r="305" spans="1:13">
      <c r="A305" s="268">
        <v>295</v>
      </c>
      <c r="B305" s="277" t="s">
        <v>266</v>
      </c>
      <c r="C305" s="278">
        <v>2516.4499999999998</v>
      </c>
      <c r="D305" s="279">
        <v>2503.2666666666664</v>
      </c>
      <c r="E305" s="279">
        <v>2476.5333333333328</v>
      </c>
      <c r="F305" s="279">
        <v>2436.6166666666663</v>
      </c>
      <c r="G305" s="279">
        <v>2409.8833333333328</v>
      </c>
      <c r="H305" s="279">
        <v>2543.1833333333329</v>
      </c>
      <c r="I305" s="279">
        <v>2569.9166666666665</v>
      </c>
      <c r="J305" s="279">
        <v>2609.833333333333</v>
      </c>
      <c r="K305" s="277">
        <v>2530</v>
      </c>
      <c r="L305" s="277">
        <v>2463.35</v>
      </c>
      <c r="M305" s="277">
        <v>2.80185</v>
      </c>
    </row>
    <row r="306" spans="1:13">
      <c r="A306" s="268">
        <v>296</v>
      </c>
      <c r="B306" s="277" t="s">
        <v>265</v>
      </c>
      <c r="C306" s="278">
        <v>1589.75</v>
      </c>
      <c r="D306" s="279">
        <v>1608.1333333333332</v>
      </c>
      <c r="E306" s="279">
        <v>1563.2666666666664</v>
      </c>
      <c r="F306" s="279">
        <v>1536.7833333333333</v>
      </c>
      <c r="G306" s="279">
        <v>1491.9166666666665</v>
      </c>
      <c r="H306" s="279">
        <v>1634.6166666666663</v>
      </c>
      <c r="I306" s="279">
        <v>1679.4833333333331</v>
      </c>
      <c r="J306" s="279">
        <v>1705.9666666666662</v>
      </c>
      <c r="K306" s="277">
        <v>1653</v>
      </c>
      <c r="L306" s="277">
        <v>1581.65</v>
      </c>
      <c r="M306" s="277">
        <v>1.76501</v>
      </c>
    </row>
    <row r="307" spans="1:13">
      <c r="A307" s="268">
        <v>297</v>
      </c>
      <c r="B307" s="277" t="s">
        <v>137</v>
      </c>
      <c r="C307" s="278">
        <v>957.5</v>
      </c>
      <c r="D307" s="279">
        <v>957.35</v>
      </c>
      <c r="E307" s="279">
        <v>945.15000000000009</v>
      </c>
      <c r="F307" s="279">
        <v>932.80000000000007</v>
      </c>
      <c r="G307" s="279">
        <v>920.60000000000014</v>
      </c>
      <c r="H307" s="279">
        <v>969.7</v>
      </c>
      <c r="I307" s="279">
        <v>981.90000000000009</v>
      </c>
      <c r="J307" s="279">
        <v>994.25</v>
      </c>
      <c r="K307" s="277">
        <v>969.55</v>
      </c>
      <c r="L307" s="277">
        <v>945</v>
      </c>
      <c r="M307" s="277">
        <v>60.230449999999998</v>
      </c>
    </row>
    <row r="308" spans="1:13">
      <c r="A308" s="268">
        <v>298</v>
      </c>
      <c r="B308" s="277" t="s">
        <v>457</v>
      </c>
      <c r="C308" s="278">
        <v>1264.05</v>
      </c>
      <c r="D308" s="279">
        <v>1250.3500000000001</v>
      </c>
      <c r="E308" s="279">
        <v>1230.7000000000003</v>
      </c>
      <c r="F308" s="279">
        <v>1197.3500000000001</v>
      </c>
      <c r="G308" s="279">
        <v>1177.7000000000003</v>
      </c>
      <c r="H308" s="279">
        <v>1283.7000000000003</v>
      </c>
      <c r="I308" s="279">
        <v>1303.3500000000004</v>
      </c>
      <c r="J308" s="279">
        <v>1336.7000000000003</v>
      </c>
      <c r="K308" s="277">
        <v>1270</v>
      </c>
      <c r="L308" s="277">
        <v>1217</v>
      </c>
      <c r="M308" s="277">
        <v>1.24011</v>
      </c>
    </row>
    <row r="309" spans="1:13">
      <c r="A309" s="268">
        <v>299</v>
      </c>
      <c r="B309" s="277" t="s">
        <v>138</v>
      </c>
      <c r="C309" s="278">
        <v>629.54999999999995</v>
      </c>
      <c r="D309" s="279">
        <v>630.85</v>
      </c>
      <c r="E309" s="279">
        <v>621.1</v>
      </c>
      <c r="F309" s="279">
        <v>612.65</v>
      </c>
      <c r="G309" s="279">
        <v>602.9</v>
      </c>
      <c r="H309" s="279">
        <v>639.30000000000007</v>
      </c>
      <c r="I309" s="279">
        <v>649.05000000000007</v>
      </c>
      <c r="J309" s="279">
        <v>657.50000000000011</v>
      </c>
      <c r="K309" s="277">
        <v>640.6</v>
      </c>
      <c r="L309" s="277">
        <v>622.4</v>
      </c>
      <c r="M309" s="277">
        <v>51.28839</v>
      </c>
    </row>
    <row r="310" spans="1:13">
      <c r="A310" s="268">
        <v>300</v>
      </c>
      <c r="B310" s="277" t="s">
        <v>139</v>
      </c>
      <c r="C310" s="278">
        <v>132.15</v>
      </c>
      <c r="D310" s="279">
        <v>133.13333333333333</v>
      </c>
      <c r="E310" s="279">
        <v>130.86666666666665</v>
      </c>
      <c r="F310" s="279">
        <v>129.58333333333331</v>
      </c>
      <c r="G310" s="279">
        <v>127.31666666666663</v>
      </c>
      <c r="H310" s="279">
        <v>134.41666666666666</v>
      </c>
      <c r="I310" s="279">
        <v>136.68333333333331</v>
      </c>
      <c r="J310" s="279">
        <v>137.96666666666667</v>
      </c>
      <c r="K310" s="277">
        <v>135.4</v>
      </c>
      <c r="L310" s="277">
        <v>131.85</v>
      </c>
      <c r="M310" s="277">
        <v>51.788240000000002</v>
      </c>
    </row>
    <row r="311" spans="1:13">
      <c r="A311" s="268">
        <v>301</v>
      </c>
      <c r="B311" s="277" t="s">
        <v>319</v>
      </c>
      <c r="C311" s="278">
        <v>11.95</v>
      </c>
      <c r="D311" s="279">
        <v>11.933333333333332</v>
      </c>
      <c r="E311" s="279">
        <v>11.866666666666664</v>
      </c>
      <c r="F311" s="279">
        <v>11.783333333333331</v>
      </c>
      <c r="G311" s="279">
        <v>11.716666666666663</v>
      </c>
      <c r="H311" s="279">
        <v>12.016666666666664</v>
      </c>
      <c r="I311" s="279">
        <v>12.08333333333333</v>
      </c>
      <c r="J311" s="279">
        <v>12.166666666666664</v>
      </c>
      <c r="K311" s="277">
        <v>12</v>
      </c>
      <c r="L311" s="277">
        <v>11.85</v>
      </c>
      <c r="M311" s="277">
        <v>18.406169999999999</v>
      </c>
    </row>
    <row r="312" spans="1:13">
      <c r="A312" s="268">
        <v>302</v>
      </c>
      <c r="B312" s="277" t="s">
        <v>464</v>
      </c>
      <c r="C312" s="278">
        <v>113.2</v>
      </c>
      <c r="D312" s="279">
        <v>112.40000000000002</v>
      </c>
      <c r="E312" s="279">
        <v>109.90000000000003</v>
      </c>
      <c r="F312" s="279">
        <v>106.60000000000001</v>
      </c>
      <c r="G312" s="279">
        <v>104.10000000000002</v>
      </c>
      <c r="H312" s="279">
        <v>115.70000000000005</v>
      </c>
      <c r="I312" s="279">
        <v>118.20000000000002</v>
      </c>
      <c r="J312" s="279">
        <v>121.50000000000006</v>
      </c>
      <c r="K312" s="277">
        <v>114.9</v>
      </c>
      <c r="L312" s="277">
        <v>109.1</v>
      </c>
      <c r="M312" s="277">
        <v>0.85518000000000005</v>
      </c>
    </row>
    <row r="313" spans="1:13">
      <c r="A313" s="268">
        <v>303</v>
      </c>
      <c r="B313" s="277" t="s">
        <v>466</v>
      </c>
      <c r="C313" s="278">
        <v>292.95</v>
      </c>
      <c r="D313" s="279">
        <v>294.7166666666667</v>
      </c>
      <c r="E313" s="279">
        <v>287.43333333333339</v>
      </c>
      <c r="F313" s="279">
        <v>281.91666666666669</v>
      </c>
      <c r="G313" s="279">
        <v>274.63333333333338</v>
      </c>
      <c r="H313" s="279">
        <v>300.23333333333341</v>
      </c>
      <c r="I313" s="279">
        <v>307.51666666666671</v>
      </c>
      <c r="J313" s="279">
        <v>313.03333333333342</v>
      </c>
      <c r="K313" s="277">
        <v>302</v>
      </c>
      <c r="L313" s="277">
        <v>289.2</v>
      </c>
      <c r="M313" s="277">
        <v>0.45023000000000002</v>
      </c>
    </row>
    <row r="314" spans="1:13">
      <c r="A314" s="268">
        <v>304</v>
      </c>
      <c r="B314" s="277" t="s">
        <v>462</v>
      </c>
      <c r="C314" s="278">
        <v>3039.05</v>
      </c>
      <c r="D314" s="279">
        <v>3061.0166666666664</v>
      </c>
      <c r="E314" s="279">
        <v>2984.0333333333328</v>
      </c>
      <c r="F314" s="279">
        <v>2929.0166666666664</v>
      </c>
      <c r="G314" s="279">
        <v>2852.0333333333328</v>
      </c>
      <c r="H314" s="279">
        <v>3116.0333333333328</v>
      </c>
      <c r="I314" s="279">
        <v>3193.0166666666664</v>
      </c>
      <c r="J314" s="279">
        <v>3248.0333333333328</v>
      </c>
      <c r="K314" s="277">
        <v>3138</v>
      </c>
      <c r="L314" s="277">
        <v>3006</v>
      </c>
      <c r="M314" s="277">
        <v>0.10612000000000001</v>
      </c>
    </row>
    <row r="315" spans="1:13">
      <c r="A315" s="268">
        <v>305</v>
      </c>
      <c r="B315" s="277" t="s">
        <v>463</v>
      </c>
      <c r="C315" s="278">
        <v>212.4</v>
      </c>
      <c r="D315" s="279">
        <v>212.18333333333331</v>
      </c>
      <c r="E315" s="279">
        <v>209.36666666666662</v>
      </c>
      <c r="F315" s="279">
        <v>206.33333333333331</v>
      </c>
      <c r="G315" s="279">
        <v>203.51666666666662</v>
      </c>
      <c r="H315" s="279">
        <v>215.21666666666661</v>
      </c>
      <c r="I315" s="279">
        <v>218.03333333333327</v>
      </c>
      <c r="J315" s="279">
        <v>221.06666666666661</v>
      </c>
      <c r="K315" s="277">
        <v>215</v>
      </c>
      <c r="L315" s="277">
        <v>209.15</v>
      </c>
      <c r="M315" s="277">
        <v>0.68620000000000003</v>
      </c>
    </row>
    <row r="316" spans="1:13">
      <c r="A316" s="268">
        <v>306</v>
      </c>
      <c r="B316" s="277" t="s">
        <v>140</v>
      </c>
      <c r="C316" s="278">
        <v>157.5</v>
      </c>
      <c r="D316" s="279">
        <v>157.95000000000002</v>
      </c>
      <c r="E316" s="279">
        <v>155.85000000000002</v>
      </c>
      <c r="F316" s="279">
        <v>154.20000000000002</v>
      </c>
      <c r="G316" s="279">
        <v>152.10000000000002</v>
      </c>
      <c r="H316" s="279">
        <v>159.60000000000002</v>
      </c>
      <c r="I316" s="279">
        <v>161.69999999999999</v>
      </c>
      <c r="J316" s="279">
        <v>163.35000000000002</v>
      </c>
      <c r="K316" s="277">
        <v>160.05000000000001</v>
      </c>
      <c r="L316" s="277">
        <v>156.30000000000001</v>
      </c>
      <c r="M316" s="277">
        <v>61.828780000000002</v>
      </c>
    </row>
    <row r="317" spans="1:13">
      <c r="A317" s="268">
        <v>307</v>
      </c>
      <c r="B317" s="277" t="s">
        <v>141</v>
      </c>
      <c r="C317" s="278">
        <v>370.6</v>
      </c>
      <c r="D317" s="279">
        <v>372.7</v>
      </c>
      <c r="E317" s="279">
        <v>367</v>
      </c>
      <c r="F317" s="279">
        <v>363.40000000000003</v>
      </c>
      <c r="G317" s="279">
        <v>357.70000000000005</v>
      </c>
      <c r="H317" s="279">
        <v>376.29999999999995</v>
      </c>
      <c r="I317" s="279">
        <v>381.99999999999989</v>
      </c>
      <c r="J317" s="279">
        <v>385.59999999999991</v>
      </c>
      <c r="K317" s="277">
        <v>378.4</v>
      </c>
      <c r="L317" s="277">
        <v>369.1</v>
      </c>
      <c r="M317" s="277">
        <v>36.760489999999997</v>
      </c>
    </row>
    <row r="318" spans="1:13">
      <c r="A318" s="268">
        <v>308</v>
      </c>
      <c r="B318" s="277" t="s">
        <v>142</v>
      </c>
      <c r="C318" s="278">
        <v>6649.2</v>
      </c>
      <c r="D318" s="279">
        <v>6657.9000000000005</v>
      </c>
      <c r="E318" s="279">
        <v>6602.3000000000011</v>
      </c>
      <c r="F318" s="279">
        <v>6555.4000000000005</v>
      </c>
      <c r="G318" s="279">
        <v>6499.8000000000011</v>
      </c>
      <c r="H318" s="279">
        <v>6704.8000000000011</v>
      </c>
      <c r="I318" s="279">
        <v>6760.4000000000015</v>
      </c>
      <c r="J318" s="279">
        <v>6807.3000000000011</v>
      </c>
      <c r="K318" s="277">
        <v>6713.5</v>
      </c>
      <c r="L318" s="277">
        <v>6611</v>
      </c>
      <c r="M318" s="277">
        <v>8.8081099999999992</v>
      </c>
    </row>
    <row r="319" spans="1:13">
      <c r="A319" s="268">
        <v>309</v>
      </c>
      <c r="B319" s="277" t="s">
        <v>458</v>
      </c>
      <c r="C319" s="278">
        <v>648.20000000000005</v>
      </c>
      <c r="D319" s="279">
        <v>650.31666666666672</v>
      </c>
      <c r="E319" s="279">
        <v>644.58333333333348</v>
      </c>
      <c r="F319" s="279">
        <v>640.96666666666681</v>
      </c>
      <c r="G319" s="279">
        <v>635.23333333333358</v>
      </c>
      <c r="H319" s="279">
        <v>653.93333333333339</v>
      </c>
      <c r="I319" s="279">
        <v>659.66666666666674</v>
      </c>
      <c r="J319" s="279">
        <v>663.2833333333333</v>
      </c>
      <c r="K319" s="277">
        <v>656.05</v>
      </c>
      <c r="L319" s="277">
        <v>646.70000000000005</v>
      </c>
      <c r="M319" s="277">
        <v>0.21847</v>
      </c>
    </row>
    <row r="320" spans="1:13">
      <c r="A320" s="268">
        <v>310</v>
      </c>
      <c r="B320" s="277" t="s">
        <v>143</v>
      </c>
      <c r="C320" s="278">
        <v>582.79999999999995</v>
      </c>
      <c r="D320" s="279">
        <v>587.43333333333328</v>
      </c>
      <c r="E320" s="279">
        <v>576.86666666666656</v>
      </c>
      <c r="F320" s="279">
        <v>570.93333333333328</v>
      </c>
      <c r="G320" s="279">
        <v>560.36666666666656</v>
      </c>
      <c r="H320" s="279">
        <v>593.36666666666656</v>
      </c>
      <c r="I320" s="279">
        <v>603.93333333333339</v>
      </c>
      <c r="J320" s="279">
        <v>609.86666666666656</v>
      </c>
      <c r="K320" s="277">
        <v>598</v>
      </c>
      <c r="L320" s="277">
        <v>581.5</v>
      </c>
      <c r="M320" s="277">
        <v>25.515090000000001</v>
      </c>
    </row>
    <row r="321" spans="1:13">
      <c r="A321" s="268">
        <v>311</v>
      </c>
      <c r="B321" s="277" t="s">
        <v>472</v>
      </c>
      <c r="C321" s="278">
        <v>1713</v>
      </c>
      <c r="D321" s="279">
        <v>1717.9833333333333</v>
      </c>
      <c r="E321" s="279">
        <v>1686.0166666666667</v>
      </c>
      <c r="F321" s="279">
        <v>1659.0333333333333</v>
      </c>
      <c r="G321" s="279">
        <v>1627.0666666666666</v>
      </c>
      <c r="H321" s="279">
        <v>1744.9666666666667</v>
      </c>
      <c r="I321" s="279">
        <v>1776.9333333333334</v>
      </c>
      <c r="J321" s="279">
        <v>1803.9166666666667</v>
      </c>
      <c r="K321" s="277">
        <v>1749.95</v>
      </c>
      <c r="L321" s="277">
        <v>1691</v>
      </c>
      <c r="M321" s="277">
        <v>3.7343199999999999</v>
      </c>
    </row>
    <row r="322" spans="1:13">
      <c r="A322" s="268">
        <v>312</v>
      </c>
      <c r="B322" s="277" t="s">
        <v>468</v>
      </c>
      <c r="C322" s="278">
        <v>1605.6</v>
      </c>
      <c r="D322" s="279">
        <v>1651.5</v>
      </c>
      <c r="E322" s="279">
        <v>1523</v>
      </c>
      <c r="F322" s="279">
        <v>1440.4</v>
      </c>
      <c r="G322" s="279">
        <v>1311.9</v>
      </c>
      <c r="H322" s="279">
        <v>1734.1</v>
      </c>
      <c r="I322" s="279">
        <v>1862.6</v>
      </c>
      <c r="J322" s="279">
        <v>1945.1999999999998</v>
      </c>
      <c r="K322" s="277">
        <v>1780</v>
      </c>
      <c r="L322" s="277">
        <v>1568.9</v>
      </c>
      <c r="M322" s="277">
        <v>1.6646399999999999</v>
      </c>
    </row>
    <row r="323" spans="1:13">
      <c r="A323" s="268">
        <v>313</v>
      </c>
      <c r="B323" s="277" t="s">
        <v>144</v>
      </c>
      <c r="C323" s="278">
        <v>530.20000000000005</v>
      </c>
      <c r="D323" s="279">
        <v>532.4</v>
      </c>
      <c r="E323" s="279">
        <v>526.9</v>
      </c>
      <c r="F323" s="279">
        <v>523.6</v>
      </c>
      <c r="G323" s="279">
        <v>518.1</v>
      </c>
      <c r="H323" s="279">
        <v>535.69999999999993</v>
      </c>
      <c r="I323" s="279">
        <v>541.19999999999993</v>
      </c>
      <c r="J323" s="279">
        <v>544.49999999999989</v>
      </c>
      <c r="K323" s="277">
        <v>537.9</v>
      </c>
      <c r="L323" s="277">
        <v>529.1</v>
      </c>
      <c r="M323" s="277">
        <v>5.6458300000000001</v>
      </c>
    </row>
    <row r="324" spans="1:13">
      <c r="A324" s="268">
        <v>314</v>
      </c>
      <c r="B324" s="277" t="s">
        <v>145</v>
      </c>
      <c r="C324" s="278">
        <v>971.25</v>
      </c>
      <c r="D324" s="279">
        <v>976.96666666666658</v>
      </c>
      <c r="E324" s="279">
        <v>961.83333333333314</v>
      </c>
      <c r="F324" s="279">
        <v>952.41666666666652</v>
      </c>
      <c r="G324" s="279">
        <v>937.28333333333308</v>
      </c>
      <c r="H324" s="279">
        <v>986.38333333333321</v>
      </c>
      <c r="I324" s="279">
        <v>1001.5166666666667</v>
      </c>
      <c r="J324" s="279">
        <v>1010.9333333333333</v>
      </c>
      <c r="K324" s="277">
        <v>992.1</v>
      </c>
      <c r="L324" s="277">
        <v>967.55</v>
      </c>
      <c r="M324" s="277">
        <v>10.794219999999999</v>
      </c>
    </row>
    <row r="325" spans="1:13">
      <c r="A325" s="268">
        <v>315</v>
      </c>
      <c r="B325" s="277" t="s">
        <v>465</v>
      </c>
      <c r="C325" s="278">
        <v>165.1</v>
      </c>
      <c r="D325" s="279">
        <v>165.43333333333334</v>
      </c>
      <c r="E325" s="279">
        <v>161.86666666666667</v>
      </c>
      <c r="F325" s="279">
        <v>158.63333333333333</v>
      </c>
      <c r="G325" s="279">
        <v>155.06666666666666</v>
      </c>
      <c r="H325" s="279">
        <v>168.66666666666669</v>
      </c>
      <c r="I325" s="279">
        <v>172.23333333333335</v>
      </c>
      <c r="J325" s="279">
        <v>175.4666666666667</v>
      </c>
      <c r="K325" s="277">
        <v>169</v>
      </c>
      <c r="L325" s="277">
        <v>162.19999999999999</v>
      </c>
      <c r="M325" s="277">
        <v>0.25944</v>
      </c>
    </row>
    <row r="326" spans="1:13">
      <c r="A326" s="268">
        <v>316</v>
      </c>
      <c r="B326" s="277" t="s">
        <v>1976</v>
      </c>
      <c r="C326" s="278">
        <v>214.5</v>
      </c>
      <c r="D326" s="279">
        <v>215.70000000000002</v>
      </c>
      <c r="E326" s="279">
        <v>212.40000000000003</v>
      </c>
      <c r="F326" s="279">
        <v>210.3</v>
      </c>
      <c r="G326" s="279">
        <v>207.00000000000003</v>
      </c>
      <c r="H326" s="279">
        <v>217.80000000000004</v>
      </c>
      <c r="I326" s="279">
        <v>221.10000000000005</v>
      </c>
      <c r="J326" s="279">
        <v>223.20000000000005</v>
      </c>
      <c r="K326" s="277">
        <v>219</v>
      </c>
      <c r="L326" s="277">
        <v>213.6</v>
      </c>
      <c r="M326" s="277">
        <v>14.946809999999999</v>
      </c>
    </row>
    <row r="327" spans="1:13">
      <c r="A327" s="268">
        <v>317</v>
      </c>
      <c r="B327" s="277" t="s">
        <v>469</v>
      </c>
      <c r="C327" s="278">
        <v>73.3</v>
      </c>
      <c r="D327" s="279">
        <v>74.099999999999994</v>
      </c>
      <c r="E327" s="279">
        <v>71.799999999999983</v>
      </c>
      <c r="F327" s="279">
        <v>70.299999999999983</v>
      </c>
      <c r="G327" s="279">
        <v>67.999999999999972</v>
      </c>
      <c r="H327" s="279">
        <v>75.599999999999994</v>
      </c>
      <c r="I327" s="279">
        <v>77.900000000000006</v>
      </c>
      <c r="J327" s="279">
        <v>79.400000000000006</v>
      </c>
      <c r="K327" s="277">
        <v>76.400000000000006</v>
      </c>
      <c r="L327" s="277">
        <v>72.599999999999994</v>
      </c>
      <c r="M327" s="277">
        <v>6.4863099999999996</v>
      </c>
    </row>
    <row r="328" spans="1:13">
      <c r="A328" s="268">
        <v>318</v>
      </c>
      <c r="B328" s="277" t="s">
        <v>470</v>
      </c>
      <c r="C328" s="278">
        <v>280.7</v>
      </c>
      <c r="D328" s="279">
        <v>282.06666666666666</v>
      </c>
      <c r="E328" s="279">
        <v>278.63333333333333</v>
      </c>
      <c r="F328" s="279">
        <v>276.56666666666666</v>
      </c>
      <c r="G328" s="279">
        <v>273.13333333333333</v>
      </c>
      <c r="H328" s="279">
        <v>284.13333333333333</v>
      </c>
      <c r="I328" s="279">
        <v>287.56666666666661</v>
      </c>
      <c r="J328" s="279">
        <v>289.63333333333333</v>
      </c>
      <c r="K328" s="277">
        <v>285.5</v>
      </c>
      <c r="L328" s="277">
        <v>280</v>
      </c>
      <c r="M328" s="277">
        <v>4.6713699999999996</v>
      </c>
    </row>
    <row r="329" spans="1:13">
      <c r="A329" s="268">
        <v>319</v>
      </c>
      <c r="B329" s="277" t="s">
        <v>146</v>
      </c>
      <c r="C329" s="278">
        <v>1116.75</v>
      </c>
      <c r="D329" s="279">
        <v>1128.25</v>
      </c>
      <c r="E329" s="279">
        <v>1100.3499999999999</v>
      </c>
      <c r="F329" s="279">
        <v>1083.9499999999998</v>
      </c>
      <c r="G329" s="279">
        <v>1056.0499999999997</v>
      </c>
      <c r="H329" s="279">
        <v>1144.6500000000001</v>
      </c>
      <c r="I329" s="279">
        <v>1172.5500000000002</v>
      </c>
      <c r="J329" s="279">
        <v>1188.9500000000003</v>
      </c>
      <c r="K329" s="277">
        <v>1156.1500000000001</v>
      </c>
      <c r="L329" s="277">
        <v>1111.8499999999999</v>
      </c>
      <c r="M329" s="277">
        <v>4.0979099999999997</v>
      </c>
    </row>
    <row r="330" spans="1:13">
      <c r="A330" s="268">
        <v>320</v>
      </c>
      <c r="B330" s="277" t="s">
        <v>459</v>
      </c>
      <c r="C330" s="278">
        <v>18.7</v>
      </c>
      <c r="D330" s="279">
        <v>18.850000000000001</v>
      </c>
      <c r="E330" s="279">
        <v>18.450000000000003</v>
      </c>
      <c r="F330" s="279">
        <v>18.200000000000003</v>
      </c>
      <c r="G330" s="279">
        <v>17.800000000000004</v>
      </c>
      <c r="H330" s="279">
        <v>19.100000000000001</v>
      </c>
      <c r="I330" s="279">
        <v>19.5</v>
      </c>
      <c r="J330" s="279">
        <v>19.75</v>
      </c>
      <c r="K330" s="277">
        <v>19.25</v>
      </c>
      <c r="L330" s="277">
        <v>18.600000000000001</v>
      </c>
      <c r="M330" s="277">
        <v>12.818669999999999</v>
      </c>
    </row>
    <row r="331" spans="1:13">
      <c r="A331" s="268">
        <v>321</v>
      </c>
      <c r="B331" s="277" t="s">
        <v>460</v>
      </c>
      <c r="C331" s="278">
        <v>144.4</v>
      </c>
      <c r="D331" s="279">
        <v>145.33333333333334</v>
      </c>
      <c r="E331" s="279">
        <v>143.06666666666669</v>
      </c>
      <c r="F331" s="279">
        <v>141.73333333333335</v>
      </c>
      <c r="G331" s="279">
        <v>139.4666666666667</v>
      </c>
      <c r="H331" s="279">
        <v>146.66666666666669</v>
      </c>
      <c r="I331" s="279">
        <v>148.93333333333334</v>
      </c>
      <c r="J331" s="279">
        <v>150.26666666666668</v>
      </c>
      <c r="K331" s="277">
        <v>147.6</v>
      </c>
      <c r="L331" s="277">
        <v>144</v>
      </c>
      <c r="M331" s="277">
        <v>1.97333</v>
      </c>
    </row>
    <row r="332" spans="1:13">
      <c r="A332" s="268">
        <v>322</v>
      </c>
      <c r="B332" s="277" t="s">
        <v>147</v>
      </c>
      <c r="C332" s="278">
        <v>107.65</v>
      </c>
      <c r="D332" s="279">
        <v>106.06666666666666</v>
      </c>
      <c r="E332" s="279">
        <v>102.83333333333333</v>
      </c>
      <c r="F332" s="279">
        <v>98.016666666666666</v>
      </c>
      <c r="G332" s="279">
        <v>94.783333333333331</v>
      </c>
      <c r="H332" s="279">
        <v>110.88333333333333</v>
      </c>
      <c r="I332" s="279">
        <v>114.11666666666667</v>
      </c>
      <c r="J332" s="279">
        <v>118.93333333333332</v>
      </c>
      <c r="K332" s="277">
        <v>109.3</v>
      </c>
      <c r="L332" s="277">
        <v>101.25</v>
      </c>
      <c r="M332" s="277">
        <v>535.54160999999999</v>
      </c>
    </row>
    <row r="333" spans="1:13">
      <c r="A333" s="268">
        <v>323</v>
      </c>
      <c r="B333" s="277" t="s">
        <v>471</v>
      </c>
      <c r="C333" s="278">
        <v>664.35</v>
      </c>
      <c r="D333" s="279">
        <v>667.41666666666663</v>
      </c>
      <c r="E333" s="279">
        <v>658.08333333333326</v>
      </c>
      <c r="F333" s="279">
        <v>651.81666666666661</v>
      </c>
      <c r="G333" s="279">
        <v>642.48333333333323</v>
      </c>
      <c r="H333" s="279">
        <v>673.68333333333328</v>
      </c>
      <c r="I333" s="279">
        <v>683.01666666666654</v>
      </c>
      <c r="J333" s="279">
        <v>689.2833333333333</v>
      </c>
      <c r="K333" s="277">
        <v>676.75</v>
      </c>
      <c r="L333" s="277">
        <v>661.15</v>
      </c>
      <c r="M333" s="277">
        <v>0.35670000000000002</v>
      </c>
    </row>
    <row r="334" spans="1:13">
      <c r="A334" s="268">
        <v>324</v>
      </c>
      <c r="B334" s="277" t="s">
        <v>268</v>
      </c>
      <c r="C334" s="278">
        <v>1208.5999999999999</v>
      </c>
      <c r="D334" s="279">
        <v>1206.9166666666667</v>
      </c>
      <c r="E334" s="279">
        <v>1183.8333333333335</v>
      </c>
      <c r="F334" s="279">
        <v>1159.0666666666668</v>
      </c>
      <c r="G334" s="279">
        <v>1135.9833333333336</v>
      </c>
      <c r="H334" s="279">
        <v>1231.6833333333334</v>
      </c>
      <c r="I334" s="279">
        <v>1254.7666666666669</v>
      </c>
      <c r="J334" s="279">
        <v>1279.5333333333333</v>
      </c>
      <c r="K334" s="277">
        <v>1230</v>
      </c>
      <c r="L334" s="277">
        <v>1182.1500000000001</v>
      </c>
      <c r="M334" s="277">
        <v>4.3085699999999996</v>
      </c>
    </row>
    <row r="335" spans="1:13">
      <c r="A335" s="268">
        <v>325</v>
      </c>
      <c r="B335" s="277" t="s">
        <v>148</v>
      </c>
      <c r="C335" s="278">
        <v>61460.45</v>
      </c>
      <c r="D335" s="279">
        <v>61780.15</v>
      </c>
      <c r="E335" s="279">
        <v>61070.3</v>
      </c>
      <c r="F335" s="279">
        <v>60680.15</v>
      </c>
      <c r="G335" s="279">
        <v>59970.3</v>
      </c>
      <c r="H335" s="279">
        <v>62170.3</v>
      </c>
      <c r="I335" s="279">
        <v>62880.149999999994</v>
      </c>
      <c r="J335" s="279">
        <v>63270.3</v>
      </c>
      <c r="K335" s="277">
        <v>62490</v>
      </c>
      <c r="L335" s="277">
        <v>61390</v>
      </c>
      <c r="M335" s="277">
        <v>9.7489999999999993E-2</v>
      </c>
    </row>
    <row r="336" spans="1:13">
      <c r="A336" s="268">
        <v>326</v>
      </c>
      <c r="B336" s="277" t="s">
        <v>267</v>
      </c>
      <c r="C336" s="278">
        <v>33.9</v>
      </c>
      <c r="D336" s="279">
        <v>34.166666666666664</v>
      </c>
      <c r="E336" s="279">
        <v>33.43333333333333</v>
      </c>
      <c r="F336" s="279">
        <v>32.966666666666669</v>
      </c>
      <c r="G336" s="279">
        <v>32.233333333333334</v>
      </c>
      <c r="H336" s="279">
        <v>34.633333333333326</v>
      </c>
      <c r="I336" s="279">
        <v>35.36666666666666</v>
      </c>
      <c r="J336" s="279">
        <v>35.833333333333321</v>
      </c>
      <c r="K336" s="277">
        <v>34.9</v>
      </c>
      <c r="L336" s="277">
        <v>33.700000000000003</v>
      </c>
      <c r="M336" s="277">
        <v>19.241409999999998</v>
      </c>
    </row>
    <row r="337" spans="1:13">
      <c r="A337" s="268">
        <v>327</v>
      </c>
      <c r="B337" s="277" t="s">
        <v>149</v>
      </c>
      <c r="C337" s="278">
        <v>1174.2</v>
      </c>
      <c r="D337" s="279">
        <v>1175.4333333333334</v>
      </c>
      <c r="E337" s="279">
        <v>1160.9666666666667</v>
      </c>
      <c r="F337" s="279">
        <v>1147.7333333333333</v>
      </c>
      <c r="G337" s="279">
        <v>1133.2666666666667</v>
      </c>
      <c r="H337" s="279">
        <v>1188.6666666666667</v>
      </c>
      <c r="I337" s="279">
        <v>1203.1333333333334</v>
      </c>
      <c r="J337" s="279">
        <v>1216.3666666666668</v>
      </c>
      <c r="K337" s="277">
        <v>1189.9000000000001</v>
      </c>
      <c r="L337" s="277">
        <v>1162.2</v>
      </c>
      <c r="M337" s="277">
        <v>17.092189999999999</v>
      </c>
    </row>
    <row r="338" spans="1:13">
      <c r="A338" s="268">
        <v>328</v>
      </c>
      <c r="B338" s="277" t="s">
        <v>3162</v>
      </c>
      <c r="C338" s="278">
        <v>270.64999999999998</v>
      </c>
      <c r="D338" s="279">
        <v>273.63333333333327</v>
      </c>
      <c r="E338" s="279">
        <v>267.06666666666655</v>
      </c>
      <c r="F338" s="279">
        <v>263.48333333333329</v>
      </c>
      <c r="G338" s="279">
        <v>256.91666666666657</v>
      </c>
      <c r="H338" s="279">
        <v>277.21666666666653</v>
      </c>
      <c r="I338" s="279">
        <v>283.78333333333325</v>
      </c>
      <c r="J338" s="279">
        <v>287.3666666666665</v>
      </c>
      <c r="K338" s="277">
        <v>280.2</v>
      </c>
      <c r="L338" s="277">
        <v>270.05</v>
      </c>
      <c r="M338" s="277">
        <v>6.7405200000000001</v>
      </c>
    </row>
    <row r="339" spans="1:13">
      <c r="A339" s="268">
        <v>329</v>
      </c>
      <c r="B339" s="277" t="s">
        <v>269</v>
      </c>
      <c r="C339" s="278">
        <v>865.45</v>
      </c>
      <c r="D339" s="279">
        <v>865.85</v>
      </c>
      <c r="E339" s="279">
        <v>836.7</v>
      </c>
      <c r="F339" s="279">
        <v>807.95</v>
      </c>
      <c r="G339" s="279">
        <v>778.80000000000007</v>
      </c>
      <c r="H339" s="279">
        <v>894.6</v>
      </c>
      <c r="I339" s="279">
        <v>923.74999999999989</v>
      </c>
      <c r="J339" s="279">
        <v>952.5</v>
      </c>
      <c r="K339" s="277">
        <v>895</v>
      </c>
      <c r="L339" s="277">
        <v>837.1</v>
      </c>
      <c r="M339" s="277">
        <v>15.6576</v>
      </c>
    </row>
    <row r="340" spans="1:13">
      <c r="A340" s="268">
        <v>330</v>
      </c>
      <c r="B340" s="277" t="s">
        <v>150</v>
      </c>
      <c r="C340" s="278">
        <v>35.5</v>
      </c>
      <c r="D340" s="279">
        <v>35.616666666666667</v>
      </c>
      <c r="E340" s="279">
        <v>34.883333333333333</v>
      </c>
      <c r="F340" s="279">
        <v>34.266666666666666</v>
      </c>
      <c r="G340" s="279">
        <v>33.533333333333331</v>
      </c>
      <c r="H340" s="279">
        <v>36.233333333333334</v>
      </c>
      <c r="I340" s="279">
        <v>36.966666666666669</v>
      </c>
      <c r="J340" s="279">
        <v>37.583333333333336</v>
      </c>
      <c r="K340" s="277">
        <v>36.35</v>
      </c>
      <c r="L340" s="277">
        <v>35</v>
      </c>
      <c r="M340" s="277">
        <v>185.75322</v>
      </c>
    </row>
    <row r="341" spans="1:13">
      <c r="A341" s="268">
        <v>331</v>
      </c>
      <c r="B341" s="277" t="s">
        <v>261</v>
      </c>
      <c r="C341" s="278">
        <v>3390.95</v>
      </c>
      <c r="D341" s="279">
        <v>3435.4</v>
      </c>
      <c r="E341" s="279">
        <v>3335.55</v>
      </c>
      <c r="F341" s="279">
        <v>3280.15</v>
      </c>
      <c r="G341" s="279">
        <v>3180.3</v>
      </c>
      <c r="H341" s="279">
        <v>3490.8</v>
      </c>
      <c r="I341" s="279">
        <v>3590.6499999999996</v>
      </c>
      <c r="J341" s="279">
        <v>3646.05</v>
      </c>
      <c r="K341" s="277">
        <v>3535.25</v>
      </c>
      <c r="L341" s="277">
        <v>3380</v>
      </c>
      <c r="M341" s="277">
        <v>4.4790599999999996</v>
      </c>
    </row>
    <row r="342" spans="1:13">
      <c r="A342" s="268">
        <v>332</v>
      </c>
      <c r="B342" s="277" t="s">
        <v>478</v>
      </c>
      <c r="C342" s="278">
        <v>2090.5500000000002</v>
      </c>
      <c r="D342" s="279">
        <v>2113.5166666666669</v>
      </c>
      <c r="E342" s="279">
        <v>2033.0333333333338</v>
      </c>
      <c r="F342" s="279">
        <v>1975.5166666666669</v>
      </c>
      <c r="G342" s="279">
        <v>1895.0333333333338</v>
      </c>
      <c r="H342" s="279">
        <v>2171.0333333333338</v>
      </c>
      <c r="I342" s="279">
        <v>2251.5166666666664</v>
      </c>
      <c r="J342" s="279">
        <v>2309.0333333333338</v>
      </c>
      <c r="K342" s="277">
        <v>2194</v>
      </c>
      <c r="L342" s="277">
        <v>2056</v>
      </c>
      <c r="M342" s="277">
        <v>2.40876</v>
      </c>
    </row>
    <row r="343" spans="1:13">
      <c r="A343" s="268">
        <v>333</v>
      </c>
      <c r="B343" s="277" t="s">
        <v>151</v>
      </c>
      <c r="C343" s="278">
        <v>23.35</v>
      </c>
      <c r="D343" s="279">
        <v>23.333333333333332</v>
      </c>
      <c r="E343" s="279">
        <v>23.216666666666665</v>
      </c>
      <c r="F343" s="279">
        <v>23.083333333333332</v>
      </c>
      <c r="G343" s="279">
        <v>22.966666666666665</v>
      </c>
      <c r="H343" s="279">
        <v>23.466666666666665</v>
      </c>
      <c r="I343" s="279">
        <v>23.583333333333332</v>
      </c>
      <c r="J343" s="279">
        <v>23.716666666666665</v>
      </c>
      <c r="K343" s="277">
        <v>23.45</v>
      </c>
      <c r="L343" s="277">
        <v>23.2</v>
      </c>
      <c r="M343" s="277">
        <v>38.189529999999998</v>
      </c>
    </row>
    <row r="344" spans="1:13">
      <c r="A344" s="268">
        <v>334</v>
      </c>
      <c r="B344" s="277" t="s">
        <v>477</v>
      </c>
      <c r="C344" s="278">
        <v>51.45</v>
      </c>
      <c r="D344" s="279">
        <v>52.04999999999999</v>
      </c>
      <c r="E344" s="279">
        <v>50.449999999999982</v>
      </c>
      <c r="F344" s="279">
        <v>49.449999999999989</v>
      </c>
      <c r="G344" s="279">
        <v>47.84999999999998</v>
      </c>
      <c r="H344" s="279">
        <v>53.049999999999983</v>
      </c>
      <c r="I344" s="279">
        <v>54.649999999999991</v>
      </c>
      <c r="J344" s="279">
        <v>55.649999999999984</v>
      </c>
      <c r="K344" s="277">
        <v>53.65</v>
      </c>
      <c r="L344" s="277">
        <v>51.05</v>
      </c>
      <c r="M344" s="277">
        <v>5.2361199999999997</v>
      </c>
    </row>
    <row r="345" spans="1:13">
      <c r="A345" s="268">
        <v>335</v>
      </c>
      <c r="B345" s="277" t="s">
        <v>152</v>
      </c>
      <c r="C345" s="278">
        <v>31.7</v>
      </c>
      <c r="D345" s="279">
        <v>31.466666666666665</v>
      </c>
      <c r="E345" s="279">
        <v>31.033333333333331</v>
      </c>
      <c r="F345" s="279">
        <v>30.366666666666667</v>
      </c>
      <c r="G345" s="279">
        <v>29.933333333333334</v>
      </c>
      <c r="H345" s="279">
        <v>32.133333333333326</v>
      </c>
      <c r="I345" s="279">
        <v>32.566666666666663</v>
      </c>
      <c r="J345" s="279">
        <v>33.233333333333327</v>
      </c>
      <c r="K345" s="277">
        <v>31.9</v>
      </c>
      <c r="L345" s="277">
        <v>30.8</v>
      </c>
      <c r="M345" s="277">
        <v>169.46555000000001</v>
      </c>
    </row>
    <row r="346" spans="1:13">
      <c r="A346" s="268">
        <v>336</v>
      </c>
      <c r="B346" s="277" t="s">
        <v>473</v>
      </c>
      <c r="C346" s="278">
        <v>503.55</v>
      </c>
      <c r="D346" s="279">
        <v>495.51666666666665</v>
      </c>
      <c r="E346" s="279">
        <v>461.0333333333333</v>
      </c>
      <c r="F346" s="279">
        <v>418.51666666666665</v>
      </c>
      <c r="G346" s="279">
        <v>384.0333333333333</v>
      </c>
      <c r="H346" s="279">
        <v>538.0333333333333</v>
      </c>
      <c r="I346" s="279">
        <v>572.51666666666665</v>
      </c>
      <c r="J346" s="279">
        <v>615.0333333333333</v>
      </c>
      <c r="K346" s="277">
        <v>530</v>
      </c>
      <c r="L346" s="277">
        <v>453</v>
      </c>
      <c r="M346" s="277">
        <v>24.15944</v>
      </c>
    </row>
    <row r="347" spans="1:13">
      <c r="A347" s="268">
        <v>337</v>
      </c>
      <c r="B347" s="277" t="s">
        <v>153</v>
      </c>
      <c r="C347" s="278">
        <v>16622.8</v>
      </c>
      <c r="D347" s="279">
        <v>16663.149999999998</v>
      </c>
      <c r="E347" s="279">
        <v>16540.649999999994</v>
      </c>
      <c r="F347" s="279">
        <v>16458.499999999996</v>
      </c>
      <c r="G347" s="279">
        <v>16335.999999999993</v>
      </c>
      <c r="H347" s="279">
        <v>16745.299999999996</v>
      </c>
      <c r="I347" s="279">
        <v>16867.800000000003</v>
      </c>
      <c r="J347" s="279">
        <v>16949.949999999997</v>
      </c>
      <c r="K347" s="277">
        <v>16785.650000000001</v>
      </c>
      <c r="L347" s="277">
        <v>16581</v>
      </c>
      <c r="M347" s="277">
        <v>0.37873000000000001</v>
      </c>
    </row>
    <row r="348" spans="1:13">
      <c r="A348" s="268">
        <v>338</v>
      </c>
      <c r="B348" s="277" t="s">
        <v>476</v>
      </c>
      <c r="C348" s="278">
        <v>37.950000000000003</v>
      </c>
      <c r="D348" s="279">
        <v>38.166666666666664</v>
      </c>
      <c r="E348" s="279">
        <v>37.533333333333331</v>
      </c>
      <c r="F348" s="279">
        <v>37.116666666666667</v>
      </c>
      <c r="G348" s="279">
        <v>36.483333333333334</v>
      </c>
      <c r="H348" s="279">
        <v>38.583333333333329</v>
      </c>
      <c r="I348" s="279">
        <v>39.216666666666669</v>
      </c>
      <c r="J348" s="279">
        <v>39.633333333333326</v>
      </c>
      <c r="K348" s="277">
        <v>38.799999999999997</v>
      </c>
      <c r="L348" s="277">
        <v>37.75</v>
      </c>
      <c r="M348" s="277">
        <v>16.763670000000001</v>
      </c>
    </row>
    <row r="349" spans="1:13">
      <c r="A349" s="268">
        <v>339</v>
      </c>
      <c r="B349" s="277" t="s">
        <v>475</v>
      </c>
      <c r="C349" s="278">
        <v>328.45</v>
      </c>
      <c r="D349" s="279">
        <v>328.31666666666666</v>
      </c>
      <c r="E349" s="279">
        <v>324.63333333333333</v>
      </c>
      <c r="F349" s="279">
        <v>320.81666666666666</v>
      </c>
      <c r="G349" s="279">
        <v>317.13333333333333</v>
      </c>
      <c r="H349" s="279">
        <v>332.13333333333333</v>
      </c>
      <c r="I349" s="279">
        <v>335.81666666666661</v>
      </c>
      <c r="J349" s="279">
        <v>339.63333333333333</v>
      </c>
      <c r="K349" s="277">
        <v>332</v>
      </c>
      <c r="L349" s="277">
        <v>324.5</v>
      </c>
      <c r="M349" s="277">
        <v>3.17686</v>
      </c>
    </row>
    <row r="350" spans="1:13">
      <c r="A350" s="268">
        <v>340</v>
      </c>
      <c r="B350" s="277" t="s">
        <v>270</v>
      </c>
      <c r="C350" s="278">
        <v>20.3</v>
      </c>
      <c r="D350" s="279">
        <v>20.366666666666667</v>
      </c>
      <c r="E350" s="279">
        <v>20.183333333333334</v>
      </c>
      <c r="F350" s="279">
        <v>20.066666666666666</v>
      </c>
      <c r="G350" s="279">
        <v>19.883333333333333</v>
      </c>
      <c r="H350" s="279">
        <v>20.483333333333334</v>
      </c>
      <c r="I350" s="279">
        <v>20.666666666666671</v>
      </c>
      <c r="J350" s="279">
        <v>20.783333333333335</v>
      </c>
      <c r="K350" s="277">
        <v>20.55</v>
      </c>
      <c r="L350" s="277">
        <v>20.25</v>
      </c>
      <c r="M350" s="277">
        <v>17.937799999999999</v>
      </c>
    </row>
    <row r="351" spans="1:13">
      <c r="A351" s="268">
        <v>341</v>
      </c>
      <c r="B351" s="277" t="s">
        <v>283</v>
      </c>
      <c r="C351" s="278">
        <v>116.75</v>
      </c>
      <c r="D351" s="279">
        <v>117.3</v>
      </c>
      <c r="E351" s="279">
        <v>115.89999999999999</v>
      </c>
      <c r="F351" s="279">
        <v>115.05</v>
      </c>
      <c r="G351" s="279">
        <v>113.64999999999999</v>
      </c>
      <c r="H351" s="279">
        <v>118.14999999999999</v>
      </c>
      <c r="I351" s="279">
        <v>119.55</v>
      </c>
      <c r="J351" s="279">
        <v>120.39999999999999</v>
      </c>
      <c r="K351" s="277">
        <v>118.7</v>
      </c>
      <c r="L351" s="277">
        <v>116.45</v>
      </c>
      <c r="M351" s="277">
        <v>4.5211399999999999</v>
      </c>
    </row>
    <row r="352" spans="1:13">
      <c r="A352" s="268">
        <v>342</v>
      </c>
      <c r="B352" s="277" t="s">
        <v>154</v>
      </c>
      <c r="C352" s="278">
        <v>1977.8</v>
      </c>
      <c r="D352" s="279">
        <v>2006.95</v>
      </c>
      <c r="E352" s="279">
        <v>1934.9</v>
      </c>
      <c r="F352" s="279">
        <v>1892</v>
      </c>
      <c r="G352" s="279">
        <v>1819.95</v>
      </c>
      <c r="H352" s="279">
        <v>2049.8500000000004</v>
      </c>
      <c r="I352" s="279">
        <v>2121.8999999999996</v>
      </c>
      <c r="J352" s="279">
        <v>2164.8000000000002</v>
      </c>
      <c r="K352" s="277">
        <v>2079</v>
      </c>
      <c r="L352" s="277">
        <v>1964.05</v>
      </c>
      <c r="M352" s="277">
        <v>12.78515</v>
      </c>
    </row>
    <row r="353" spans="1:13">
      <c r="A353" s="268">
        <v>343</v>
      </c>
      <c r="B353" s="277" t="s">
        <v>479</v>
      </c>
      <c r="C353" s="278">
        <v>1229.55</v>
      </c>
      <c r="D353" s="279">
        <v>1243.1666666666667</v>
      </c>
      <c r="E353" s="279">
        <v>1211.3833333333334</v>
      </c>
      <c r="F353" s="279">
        <v>1193.2166666666667</v>
      </c>
      <c r="G353" s="279">
        <v>1161.4333333333334</v>
      </c>
      <c r="H353" s="279">
        <v>1261.3333333333335</v>
      </c>
      <c r="I353" s="279">
        <v>1293.1166666666668</v>
      </c>
      <c r="J353" s="279">
        <v>1311.2833333333335</v>
      </c>
      <c r="K353" s="277">
        <v>1274.95</v>
      </c>
      <c r="L353" s="277">
        <v>1225</v>
      </c>
      <c r="M353" s="277">
        <v>0.14621000000000001</v>
      </c>
    </row>
    <row r="354" spans="1:13">
      <c r="A354" s="268">
        <v>344</v>
      </c>
      <c r="B354" s="277" t="s">
        <v>474</v>
      </c>
      <c r="C354" s="278">
        <v>49.85</v>
      </c>
      <c r="D354" s="279">
        <v>50.083333333333336</v>
      </c>
      <c r="E354" s="279">
        <v>49.56666666666667</v>
      </c>
      <c r="F354" s="279">
        <v>49.283333333333331</v>
      </c>
      <c r="G354" s="279">
        <v>48.766666666666666</v>
      </c>
      <c r="H354" s="279">
        <v>50.366666666666674</v>
      </c>
      <c r="I354" s="279">
        <v>50.88333333333334</v>
      </c>
      <c r="J354" s="279">
        <v>51.166666666666679</v>
      </c>
      <c r="K354" s="277">
        <v>50.6</v>
      </c>
      <c r="L354" s="277">
        <v>49.8</v>
      </c>
      <c r="M354" s="277">
        <v>5.2920699999999998</v>
      </c>
    </row>
    <row r="355" spans="1:13">
      <c r="A355" s="268">
        <v>345</v>
      </c>
      <c r="B355" s="277" t="s">
        <v>155</v>
      </c>
      <c r="C355" s="278">
        <v>93.25</v>
      </c>
      <c r="D355" s="279">
        <v>93.133333333333326</v>
      </c>
      <c r="E355" s="279">
        <v>92.016666666666652</v>
      </c>
      <c r="F355" s="279">
        <v>90.783333333333331</v>
      </c>
      <c r="G355" s="279">
        <v>89.666666666666657</v>
      </c>
      <c r="H355" s="279">
        <v>94.366666666666646</v>
      </c>
      <c r="I355" s="279">
        <v>95.48333333333332</v>
      </c>
      <c r="J355" s="279">
        <v>96.71666666666664</v>
      </c>
      <c r="K355" s="277">
        <v>94.25</v>
      </c>
      <c r="L355" s="277">
        <v>91.9</v>
      </c>
      <c r="M355" s="277">
        <v>117.64142</v>
      </c>
    </row>
    <row r="356" spans="1:13">
      <c r="A356" s="268">
        <v>346</v>
      </c>
      <c r="B356" s="277" t="s">
        <v>156</v>
      </c>
      <c r="C356" s="278">
        <v>88.25</v>
      </c>
      <c r="D356" s="279">
        <v>88.55</v>
      </c>
      <c r="E356" s="279">
        <v>87.5</v>
      </c>
      <c r="F356" s="279">
        <v>86.75</v>
      </c>
      <c r="G356" s="279">
        <v>85.7</v>
      </c>
      <c r="H356" s="279">
        <v>89.3</v>
      </c>
      <c r="I356" s="279">
        <v>90.34999999999998</v>
      </c>
      <c r="J356" s="279">
        <v>91.1</v>
      </c>
      <c r="K356" s="277">
        <v>89.6</v>
      </c>
      <c r="L356" s="277">
        <v>87.8</v>
      </c>
      <c r="M356" s="277">
        <v>111.80571</v>
      </c>
    </row>
    <row r="357" spans="1:13">
      <c r="A357" s="268">
        <v>347</v>
      </c>
      <c r="B357" s="277" t="s">
        <v>271</v>
      </c>
      <c r="C357" s="278">
        <v>362.25</v>
      </c>
      <c r="D357" s="279">
        <v>367.43333333333334</v>
      </c>
      <c r="E357" s="279">
        <v>355.81666666666666</v>
      </c>
      <c r="F357" s="279">
        <v>349.38333333333333</v>
      </c>
      <c r="G357" s="279">
        <v>337.76666666666665</v>
      </c>
      <c r="H357" s="279">
        <v>373.86666666666667</v>
      </c>
      <c r="I357" s="279">
        <v>385.48333333333335</v>
      </c>
      <c r="J357" s="279">
        <v>391.91666666666669</v>
      </c>
      <c r="K357" s="277">
        <v>379.05</v>
      </c>
      <c r="L357" s="277">
        <v>361</v>
      </c>
      <c r="M357" s="277">
        <v>1.49169</v>
      </c>
    </row>
    <row r="358" spans="1:13">
      <c r="A358" s="268">
        <v>348</v>
      </c>
      <c r="B358" s="277" t="s">
        <v>272</v>
      </c>
      <c r="C358" s="278">
        <v>2959.95</v>
      </c>
      <c r="D358" s="279">
        <v>2958.35</v>
      </c>
      <c r="E358" s="279">
        <v>2923.6</v>
      </c>
      <c r="F358" s="279">
        <v>2887.25</v>
      </c>
      <c r="G358" s="279">
        <v>2852.5</v>
      </c>
      <c r="H358" s="279">
        <v>2994.7</v>
      </c>
      <c r="I358" s="279">
        <v>3029.45</v>
      </c>
      <c r="J358" s="279">
        <v>3065.7999999999997</v>
      </c>
      <c r="K358" s="277">
        <v>2993.1</v>
      </c>
      <c r="L358" s="277">
        <v>2922</v>
      </c>
      <c r="M358" s="277">
        <v>0.50895999999999997</v>
      </c>
    </row>
    <row r="359" spans="1:13">
      <c r="A359" s="268">
        <v>349</v>
      </c>
      <c r="B359" s="277" t="s">
        <v>157</v>
      </c>
      <c r="C359" s="278">
        <v>95.5</v>
      </c>
      <c r="D359" s="279">
        <v>95.683333333333337</v>
      </c>
      <c r="E359" s="279">
        <v>95.01666666666668</v>
      </c>
      <c r="F359" s="279">
        <v>94.533333333333346</v>
      </c>
      <c r="G359" s="279">
        <v>93.866666666666688</v>
      </c>
      <c r="H359" s="279">
        <v>96.166666666666671</v>
      </c>
      <c r="I359" s="279">
        <v>96.833333333333329</v>
      </c>
      <c r="J359" s="279">
        <v>97.316666666666663</v>
      </c>
      <c r="K359" s="277">
        <v>96.35</v>
      </c>
      <c r="L359" s="277">
        <v>95.2</v>
      </c>
      <c r="M359" s="277">
        <v>4.3647600000000004</v>
      </c>
    </row>
    <row r="360" spans="1:13">
      <c r="A360" s="268">
        <v>350</v>
      </c>
      <c r="B360" s="277" t="s">
        <v>480</v>
      </c>
      <c r="C360" s="278">
        <v>72.349999999999994</v>
      </c>
      <c r="D360" s="279">
        <v>72.583333333333329</v>
      </c>
      <c r="E360" s="279">
        <v>71.566666666666663</v>
      </c>
      <c r="F360" s="279">
        <v>70.783333333333331</v>
      </c>
      <c r="G360" s="279">
        <v>69.766666666666666</v>
      </c>
      <c r="H360" s="279">
        <v>73.36666666666666</v>
      </c>
      <c r="I360" s="279">
        <v>74.38333333333334</v>
      </c>
      <c r="J360" s="279">
        <v>75.166666666666657</v>
      </c>
      <c r="K360" s="277">
        <v>73.599999999999994</v>
      </c>
      <c r="L360" s="277">
        <v>71.8</v>
      </c>
      <c r="M360" s="277">
        <v>2.8238400000000001</v>
      </c>
    </row>
    <row r="361" spans="1:13">
      <c r="A361" s="268">
        <v>351</v>
      </c>
      <c r="B361" s="277" t="s">
        <v>158</v>
      </c>
      <c r="C361" s="278">
        <v>78.45</v>
      </c>
      <c r="D361" s="279">
        <v>78.883333333333326</v>
      </c>
      <c r="E361" s="279">
        <v>77.766666666666652</v>
      </c>
      <c r="F361" s="279">
        <v>77.083333333333329</v>
      </c>
      <c r="G361" s="279">
        <v>75.966666666666654</v>
      </c>
      <c r="H361" s="279">
        <v>79.566666666666649</v>
      </c>
      <c r="I361" s="279">
        <v>80.683333333333323</v>
      </c>
      <c r="J361" s="279">
        <v>81.366666666666646</v>
      </c>
      <c r="K361" s="277">
        <v>80</v>
      </c>
      <c r="L361" s="277">
        <v>78.2</v>
      </c>
      <c r="M361" s="277">
        <v>108.35769999999999</v>
      </c>
    </row>
    <row r="362" spans="1:13">
      <c r="A362" s="268">
        <v>352</v>
      </c>
      <c r="B362" s="277" t="s">
        <v>481</v>
      </c>
      <c r="C362" s="278">
        <v>69.75</v>
      </c>
      <c r="D362" s="279">
        <v>70.2</v>
      </c>
      <c r="E362" s="279">
        <v>69.050000000000011</v>
      </c>
      <c r="F362" s="279">
        <v>68.350000000000009</v>
      </c>
      <c r="G362" s="279">
        <v>67.200000000000017</v>
      </c>
      <c r="H362" s="279">
        <v>70.900000000000006</v>
      </c>
      <c r="I362" s="279">
        <v>72.050000000000011</v>
      </c>
      <c r="J362" s="279">
        <v>72.75</v>
      </c>
      <c r="K362" s="277">
        <v>71.349999999999994</v>
      </c>
      <c r="L362" s="277">
        <v>69.5</v>
      </c>
      <c r="M362" s="277">
        <v>2.4256799999999998</v>
      </c>
    </row>
    <row r="363" spans="1:13">
      <c r="A363" s="268">
        <v>353</v>
      </c>
      <c r="B363" s="277" t="s">
        <v>482</v>
      </c>
      <c r="C363" s="278">
        <v>176.05</v>
      </c>
      <c r="D363" s="279">
        <v>176.29999999999998</v>
      </c>
      <c r="E363" s="279">
        <v>174.74999999999997</v>
      </c>
      <c r="F363" s="279">
        <v>173.45</v>
      </c>
      <c r="G363" s="279">
        <v>171.89999999999998</v>
      </c>
      <c r="H363" s="279">
        <v>177.59999999999997</v>
      </c>
      <c r="I363" s="279">
        <v>179.14999999999998</v>
      </c>
      <c r="J363" s="279">
        <v>180.44999999999996</v>
      </c>
      <c r="K363" s="277">
        <v>177.85</v>
      </c>
      <c r="L363" s="277">
        <v>175</v>
      </c>
      <c r="M363" s="277">
        <v>2.5546600000000002</v>
      </c>
    </row>
    <row r="364" spans="1:13">
      <c r="A364" s="268">
        <v>354</v>
      </c>
      <c r="B364" s="277" t="s">
        <v>483</v>
      </c>
      <c r="C364" s="278">
        <v>173.35</v>
      </c>
      <c r="D364" s="279">
        <v>175.11666666666667</v>
      </c>
      <c r="E364" s="279">
        <v>169.23333333333335</v>
      </c>
      <c r="F364" s="279">
        <v>165.11666666666667</v>
      </c>
      <c r="G364" s="279">
        <v>159.23333333333335</v>
      </c>
      <c r="H364" s="279">
        <v>179.23333333333335</v>
      </c>
      <c r="I364" s="279">
        <v>185.11666666666667</v>
      </c>
      <c r="J364" s="279">
        <v>189.23333333333335</v>
      </c>
      <c r="K364" s="277">
        <v>181</v>
      </c>
      <c r="L364" s="277">
        <v>171</v>
      </c>
      <c r="M364" s="277">
        <v>1.1655800000000001</v>
      </c>
    </row>
    <row r="365" spans="1:13">
      <c r="A365" s="268">
        <v>355</v>
      </c>
      <c r="B365" s="277" t="s">
        <v>159</v>
      </c>
      <c r="C365" s="278">
        <v>18901.900000000001</v>
      </c>
      <c r="D365" s="279">
        <v>18853.750000000004</v>
      </c>
      <c r="E365" s="279">
        <v>18690.550000000007</v>
      </c>
      <c r="F365" s="279">
        <v>18479.200000000004</v>
      </c>
      <c r="G365" s="279">
        <v>18316.000000000007</v>
      </c>
      <c r="H365" s="279">
        <v>19065.100000000006</v>
      </c>
      <c r="I365" s="279">
        <v>19228.300000000003</v>
      </c>
      <c r="J365" s="279">
        <v>19439.650000000005</v>
      </c>
      <c r="K365" s="277">
        <v>19016.95</v>
      </c>
      <c r="L365" s="277">
        <v>18642.400000000001</v>
      </c>
      <c r="M365" s="277">
        <v>0.20884</v>
      </c>
    </row>
    <row r="366" spans="1:13">
      <c r="A366" s="268">
        <v>356</v>
      </c>
      <c r="B366" s="277" t="s">
        <v>160</v>
      </c>
      <c r="C366" s="278">
        <v>1473.75</v>
      </c>
      <c r="D366" s="279">
        <v>1479.7166666666665</v>
      </c>
      <c r="E366" s="279">
        <v>1454.4333333333329</v>
      </c>
      <c r="F366" s="279">
        <v>1435.1166666666666</v>
      </c>
      <c r="G366" s="279">
        <v>1409.833333333333</v>
      </c>
      <c r="H366" s="279">
        <v>1499.0333333333328</v>
      </c>
      <c r="I366" s="279">
        <v>1524.3166666666662</v>
      </c>
      <c r="J366" s="279">
        <v>1543.6333333333328</v>
      </c>
      <c r="K366" s="277">
        <v>1505</v>
      </c>
      <c r="L366" s="277">
        <v>1460.4</v>
      </c>
      <c r="M366" s="277">
        <v>10.96522</v>
      </c>
    </row>
    <row r="367" spans="1:13">
      <c r="A367" s="268">
        <v>357</v>
      </c>
      <c r="B367" s="277" t="s">
        <v>488</v>
      </c>
      <c r="C367" s="278">
        <v>976.15</v>
      </c>
      <c r="D367" s="279">
        <v>977.2833333333333</v>
      </c>
      <c r="E367" s="279">
        <v>956.61666666666656</v>
      </c>
      <c r="F367" s="279">
        <v>937.08333333333326</v>
      </c>
      <c r="G367" s="279">
        <v>916.41666666666652</v>
      </c>
      <c r="H367" s="279">
        <v>996.81666666666661</v>
      </c>
      <c r="I367" s="279">
        <v>1017.4833333333333</v>
      </c>
      <c r="J367" s="279">
        <v>1037.0166666666667</v>
      </c>
      <c r="K367" s="277">
        <v>997.95</v>
      </c>
      <c r="L367" s="277">
        <v>957.75</v>
      </c>
      <c r="M367" s="277">
        <v>1.88307</v>
      </c>
    </row>
    <row r="368" spans="1:13">
      <c r="A368" s="268">
        <v>358</v>
      </c>
      <c r="B368" s="277" t="s">
        <v>161</v>
      </c>
      <c r="C368" s="278">
        <v>246.8</v>
      </c>
      <c r="D368" s="279">
        <v>250.13333333333333</v>
      </c>
      <c r="E368" s="279">
        <v>242.36666666666667</v>
      </c>
      <c r="F368" s="279">
        <v>237.93333333333334</v>
      </c>
      <c r="G368" s="279">
        <v>230.16666666666669</v>
      </c>
      <c r="H368" s="279">
        <v>254.56666666666666</v>
      </c>
      <c r="I368" s="279">
        <v>262.33333333333331</v>
      </c>
      <c r="J368" s="279">
        <v>266.76666666666665</v>
      </c>
      <c r="K368" s="277">
        <v>257.89999999999998</v>
      </c>
      <c r="L368" s="277">
        <v>245.7</v>
      </c>
      <c r="M368" s="277">
        <v>34.41281</v>
      </c>
    </row>
    <row r="369" spans="1:13">
      <c r="A369" s="268">
        <v>359</v>
      </c>
      <c r="B369" s="277" t="s">
        <v>162</v>
      </c>
      <c r="C369" s="278">
        <v>90.05</v>
      </c>
      <c r="D369" s="279">
        <v>90.11666666666666</v>
      </c>
      <c r="E369" s="279">
        <v>88.883333333333326</v>
      </c>
      <c r="F369" s="279">
        <v>87.716666666666669</v>
      </c>
      <c r="G369" s="279">
        <v>86.483333333333334</v>
      </c>
      <c r="H369" s="279">
        <v>91.283333333333317</v>
      </c>
      <c r="I369" s="279">
        <v>92.516666666666637</v>
      </c>
      <c r="J369" s="279">
        <v>93.683333333333309</v>
      </c>
      <c r="K369" s="277">
        <v>91.35</v>
      </c>
      <c r="L369" s="277">
        <v>88.95</v>
      </c>
      <c r="M369" s="277">
        <v>139.96029999999999</v>
      </c>
    </row>
    <row r="370" spans="1:13">
      <c r="A370" s="268">
        <v>360</v>
      </c>
      <c r="B370" s="277" t="s">
        <v>275</v>
      </c>
      <c r="C370" s="278">
        <v>4609.3999999999996</v>
      </c>
      <c r="D370" s="279">
        <v>4627.1166666666659</v>
      </c>
      <c r="E370" s="279">
        <v>4562.2833333333319</v>
      </c>
      <c r="F370" s="279">
        <v>4515.1666666666661</v>
      </c>
      <c r="G370" s="279">
        <v>4450.3333333333321</v>
      </c>
      <c r="H370" s="279">
        <v>4674.2333333333318</v>
      </c>
      <c r="I370" s="279">
        <v>4739.0666666666657</v>
      </c>
      <c r="J370" s="279">
        <v>4786.1833333333316</v>
      </c>
      <c r="K370" s="277">
        <v>4691.95</v>
      </c>
      <c r="L370" s="277">
        <v>4580</v>
      </c>
      <c r="M370" s="277">
        <v>0.72541999999999995</v>
      </c>
    </row>
    <row r="371" spans="1:13">
      <c r="A371" s="268">
        <v>361</v>
      </c>
      <c r="B371" s="277" t="s">
        <v>277</v>
      </c>
      <c r="C371" s="278">
        <v>10198.25</v>
      </c>
      <c r="D371" s="279">
        <v>10241.616666666667</v>
      </c>
      <c r="E371" s="279">
        <v>10141.633333333333</v>
      </c>
      <c r="F371" s="279">
        <v>10085.016666666666</v>
      </c>
      <c r="G371" s="279">
        <v>9985.0333333333328</v>
      </c>
      <c r="H371" s="279">
        <v>10298.233333333334</v>
      </c>
      <c r="I371" s="279">
        <v>10398.216666666667</v>
      </c>
      <c r="J371" s="279">
        <v>10454.833333333334</v>
      </c>
      <c r="K371" s="277">
        <v>10341.6</v>
      </c>
      <c r="L371" s="277">
        <v>10185</v>
      </c>
      <c r="M371" s="277">
        <v>0.13363</v>
      </c>
    </row>
    <row r="372" spans="1:13">
      <c r="A372" s="268">
        <v>362</v>
      </c>
      <c r="B372" s="277" t="s">
        <v>494</v>
      </c>
      <c r="C372" s="278">
        <v>4501.95</v>
      </c>
      <c r="D372" s="279">
        <v>4545.6500000000005</v>
      </c>
      <c r="E372" s="279">
        <v>4446.3000000000011</v>
      </c>
      <c r="F372" s="279">
        <v>4390.6500000000005</v>
      </c>
      <c r="G372" s="279">
        <v>4291.3000000000011</v>
      </c>
      <c r="H372" s="279">
        <v>4601.3000000000011</v>
      </c>
      <c r="I372" s="279">
        <v>4700.6500000000015</v>
      </c>
      <c r="J372" s="279">
        <v>4756.3000000000011</v>
      </c>
      <c r="K372" s="277">
        <v>4645</v>
      </c>
      <c r="L372" s="277">
        <v>4490</v>
      </c>
      <c r="M372" s="277">
        <v>0.19739000000000001</v>
      </c>
    </row>
    <row r="373" spans="1:13">
      <c r="A373" s="268">
        <v>363</v>
      </c>
      <c r="B373" s="277" t="s">
        <v>489</v>
      </c>
      <c r="C373" s="278">
        <v>108</v>
      </c>
      <c r="D373" s="279">
        <v>108.43333333333332</v>
      </c>
      <c r="E373" s="279">
        <v>106.91666666666664</v>
      </c>
      <c r="F373" s="279">
        <v>105.83333333333331</v>
      </c>
      <c r="G373" s="279">
        <v>104.31666666666663</v>
      </c>
      <c r="H373" s="279">
        <v>109.51666666666665</v>
      </c>
      <c r="I373" s="279">
        <v>111.03333333333333</v>
      </c>
      <c r="J373" s="279">
        <v>112.11666666666666</v>
      </c>
      <c r="K373" s="277">
        <v>109.95</v>
      </c>
      <c r="L373" s="277">
        <v>107.35</v>
      </c>
      <c r="M373" s="277">
        <v>9.2845300000000002</v>
      </c>
    </row>
    <row r="374" spans="1:13">
      <c r="A374" s="268">
        <v>364</v>
      </c>
      <c r="B374" s="277" t="s">
        <v>490</v>
      </c>
      <c r="C374" s="278">
        <v>606.20000000000005</v>
      </c>
      <c r="D374" s="279">
        <v>606.51666666666665</v>
      </c>
      <c r="E374" s="279">
        <v>602.23333333333335</v>
      </c>
      <c r="F374" s="279">
        <v>598.26666666666665</v>
      </c>
      <c r="G374" s="279">
        <v>593.98333333333335</v>
      </c>
      <c r="H374" s="279">
        <v>610.48333333333335</v>
      </c>
      <c r="I374" s="279">
        <v>614.76666666666665</v>
      </c>
      <c r="J374" s="279">
        <v>618.73333333333335</v>
      </c>
      <c r="K374" s="277">
        <v>610.79999999999995</v>
      </c>
      <c r="L374" s="277">
        <v>602.54999999999995</v>
      </c>
      <c r="M374" s="277">
        <v>1.5006900000000001</v>
      </c>
    </row>
    <row r="375" spans="1:13">
      <c r="A375" s="268">
        <v>365</v>
      </c>
      <c r="B375" s="277" t="s">
        <v>163</v>
      </c>
      <c r="C375" s="278">
        <v>1380</v>
      </c>
      <c r="D375" s="279">
        <v>1389.1000000000001</v>
      </c>
      <c r="E375" s="279">
        <v>1368.2000000000003</v>
      </c>
      <c r="F375" s="279">
        <v>1356.4</v>
      </c>
      <c r="G375" s="279">
        <v>1335.5000000000002</v>
      </c>
      <c r="H375" s="279">
        <v>1400.9000000000003</v>
      </c>
      <c r="I375" s="279">
        <v>1421.8000000000004</v>
      </c>
      <c r="J375" s="279">
        <v>1433.6000000000004</v>
      </c>
      <c r="K375" s="277">
        <v>1410</v>
      </c>
      <c r="L375" s="277">
        <v>1377.3</v>
      </c>
      <c r="M375" s="277">
        <v>7.4647899999999998</v>
      </c>
    </row>
    <row r="376" spans="1:13">
      <c r="A376" s="268">
        <v>366</v>
      </c>
      <c r="B376" s="277" t="s">
        <v>273</v>
      </c>
      <c r="C376" s="278">
        <v>1904.55</v>
      </c>
      <c r="D376" s="279">
        <v>1917.5</v>
      </c>
      <c r="E376" s="279">
        <v>1882.05</v>
      </c>
      <c r="F376" s="279">
        <v>1859.55</v>
      </c>
      <c r="G376" s="279">
        <v>1824.1</v>
      </c>
      <c r="H376" s="279">
        <v>1940</v>
      </c>
      <c r="I376" s="279">
        <v>1975.4499999999998</v>
      </c>
      <c r="J376" s="279">
        <v>1997.95</v>
      </c>
      <c r="K376" s="277">
        <v>1952.95</v>
      </c>
      <c r="L376" s="277">
        <v>1895</v>
      </c>
      <c r="M376" s="277">
        <v>2.67733</v>
      </c>
    </row>
    <row r="377" spans="1:13">
      <c r="A377" s="268">
        <v>367</v>
      </c>
      <c r="B377" s="277" t="s">
        <v>164</v>
      </c>
      <c r="C377" s="278">
        <v>32.85</v>
      </c>
      <c r="D377" s="279">
        <v>32.81666666666667</v>
      </c>
      <c r="E377" s="279">
        <v>32.533333333333339</v>
      </c>
      <c r="F377" s="279">
        <v>32.216666666666669</v>
      </c>
      <c r="G377" s="279">
        <v>31.933333333333337</v>
      </c>
      <c r="H377" s="279">
        <v>33.13333333333334</v>
      </c>
      <c r="I377" s="279">
        <v>33.416666666666671</v>
      </c>
      <c r="J377" s="279">
        <v>33.733333333333341</v>
      </c>
      <c r="K377" s="277">
        <v>33.1</v>
      </c>
      <c r="L377" s="277">
        <v>32.5</v>
      </c>
      <c r="M377" s="277">
        <v>160.76249999999999</v>
      </c>
    </row>
    <row r="378" spans="1:13">
      <c r="A378" s="268">
        <v>368</v>
      </c>
      <c r="B378" s="277" t="s">
        <v>274</v>
      </c>
      <c r="C378" s="278">
        <v>239.55</v>
      </c>
      <c r="D378" s="279">
        <v>242.93333333333331</v>
      </c>
      <c r="E378" s="279">
        <v>234.86666666666662</v>
      </c>
      <c r="F378" s="279">
        <v>230.18333333333331</v>
      </c>
      <c r="G378" s="279">
        <v>222.11666666666662</v>
      </c>
      <c r="H378" s="279">
        <v>247.61666666666662</v>
      </c>
      <c r="I378" s="279">
        <v>255.68333333333328</v>
      </c>
      <c r="J378" s="279">
        <v>260.36666666666662</v>
      </c>
      <c r="K378" s="277">
        <v>251</v>
      </c>
      <c r="L378" s="277">
        <v>238.25</v>
      </c>
      <c r="M378" s="277">
        <v>14.10087</v>
      </c>
    </row>
    <row r="379" spans="1:13">
      <c r="A379" s="268">
        <v>369</v>
      </c>
      <c r="B379" s="277" t="s">
        <v>485</v>
      </c>
      <c r="C379" s="278">
        <v>141.4</v>
      </c>
      <c r="D379" s="279">
        <v>141.13333333333333</v>
      </c>
      <c r="E379" s="279">
        <v>139.26666666666665</v>
      </c>
      <c r="F379" s="279">
        <v>137.13333333333333</v>
      </c>
      <c r="G379" s="279">
        <v>135.26666666666665</v>
      </c>
      <c r="H379" s="279">
        <v>143.26666666666665</v>
      </c>
      <c r="I379" s="279">
        <v>145.13333333333333</v>
      </c>
      <c r="J379" s="279">
        <v>147.26666666666665</v>
      </c>
      <c r="K379" s="277">
        <v>143</v>
      </c>
      <c r="L379" s="277">
        <v>139</v>
      </c>
      <c r="M379" s="277">
        <v>1.8448800000000001</v>
      </c>
    </row>
    <row r="380" spans="1:13">
      <c r="A380" s="268">
        <v>370</v>
      </c>
      <c r="B380" s="277" t="s">
        <v>491</v>
      </c>
      <c r="C380" s="278">
        <v>846.5</v>
      </c>
      <c r="D380" s="279">
        <v>852.80000000000007</v>
      </c>
      <c r="E380" s="279">
        <v>836.70000000000016</v>
      </c>
      <c r="F380" s="279">
        <v>826.90000000000009</v>
      </c>
      <c r="G380" s="279">
        <v>810.80000000000018</v>
      </c>
      <c r="H380" s="279">
        <v>862.60000000000014</v>
      </c>
      <c r="I380" s="279">
        <v>878.7</v>
      </c>
      <c r="J380" s="279">
        <v>888.50000000000011</v>
      </c>
      <c r="K380" s="277">
        <v>868.9</v>
      </c>
      <c r="L380" s="277">
        <v>843</v>
      </c>
      <c r="M380" s="277">
        <v>1.5345899999999999</v>
      </c>
    </row>
    <row r="381" spans="1:13">
      <c r="A381" s="268">
        <v>371</v>
      </c>
      <c r="B381" s="277" t="s">
        <v>2224</v>
      </c>
      <c r="C381" s="278">
        <v>413</v>
      </c>
      <c r="D381" s="279">
        <v>417.36666666666662</v>
      </c>
      <c r="E381" s="279">
        <v>401.73333333333323</v>
      </c>
      <c r="F381" s="279">
        <v>390.46666666666664</v>
      </c>
      <c r="G381" s="279">
        <v>374.83333333333326</v>
      </c>
      <c r="H381" s="279">
        <v>428.63333333333321</v>
      </c>
      <c r="I381" s="279">
        <v>444.26666666666654</v>
      </c>
      <c r="J381" s="279">
        <v>455.53333333333319</v>
      </c>
      <c r="K381" s="277">
        <v>433</v>
      </c>
      <c r="L381" s="277">
        <v>406.1</v>
      </c>
      <c r="M381" s="277">
        <v>1.8294600000000001</v>
      </c>
    </row>
    <row r="382" spans="1:13">
      <c r="A382" s="268">
        <v>372</v>
      </c>
      <c r="B382" s="277" t="s">
        <v>165</v>
      </c>
      <c r="C382" s="278">
        <v>176.85</v>
      </c>
      <c r="D382" s="279">
        <v>178.25</v>
      </c>
      <c r="E382" s="279">
        <v>174.15</v>
      </c>
      <c r="F382" s="279">
        <v>171.45000000000002</v>
      </c>
      <c r="G382" s="279">
        <v>167.35000000000002</v>
      </c>
      <c r="H382" s="279">
        <v>180.95</v>
      </c>
      <c r="I382" s="279">
        <v>185.05</v>
      </c>
      <c r="J382" s="279">
        <v>187.74999999999997</v>
      </c>
      <c r="K382" s="277">
        <v>182.35</v>
      </c>
      <c r="L382" s="277">
        <v>175.55</v>
      </c>
      <c r="M382" s="277">
        <v>122.81375</v>
      </c>
    </row>
    <row r="383" spans="1:13">
      <c r="A383" s="268">
        <v>373</v>
      </c>
      <c r="B383" s="277" t="s">
        <v>492</v>
      </c>
      <c r="C383" s="278">
        <v>67.55</v>
      </c>
      <c r="D383" s="279">
        <v>67.733333333333334</v>
      </c>
      <c r="E383" s="279">
        <v>66.466666666666669</v>
      </c>
      <c r="F383" s="279">
        <v>65.38333333333334</v>
      </c>
      <c r="G383" s="279">
        <v>64.116666666666674</v>
      </c>
      <c r="H383" s="279">
        <v>68.816666666666663</v>
      </c>
      <c r="I383" s="279">
        <v>70.083333333333343</v>
      </c>
      <c r="J383" s="279">
        <v>71.166666666666657</v>
      </c>
      <c r="K383" s="277">
        <v>69</v>
      </c>
      <c r="L383" s="277">
        <v>66.650000000000006</v>
      </c>
      <c r="M383" s="277">
        <v>55.651719999999997</v>
      </c>
    </row>
    <row r="384" spans="1:13">
      <c r="A384" s="268">
        <v>374</v>
      </c>
      <c r="B384" s="277" t="s">
        <v>276</v>
      </c>
      <c r="C384" s="278">
        <v>238.55</v>
      </c>
      <c r="D384" s="279">
        <v>238.83333333333334</v>
      </c>
      <c r="E384" s="279">
        <v>233.76666666666668</v>
      </c>
      <c r="F384" s="279">
        <v>228.98333333333335</v>
      </c>
      <c r="G384" s="279">
        <v>223.91666666666669</v>
      </c>
      <c r="H384" s="279">
        <v>243.61666666666667</v>
      </c>
      <c r="I384" s="279">
        <v>248.68333333333334</v>
      </c>
      <c r="J384" s="279">
        <v>253.46666666666667</v>
      </c>
      <c r="K384" s="277">
        <v>243.9</v>
      </c>
      <c r="L384" s="277">
        <v>234.05</v>
      </c>
      <c r="M384" s="277">
        <v>12.242430000000001</v>
      </c>
    </row>
    <row r="385" spans="1:13">
      <c r="A385" s="268">
        <v>375</v>
      </c>
      <c r="B385" s="277" t="s">
        <v>493</v>
      </c>
      <c r="C385" s="278">
        <v>48.45</v>
      </c>
      <c r="D385" s="279">
        <v>48.166666666666664</v>
      </c>
      <c r="E385" s="279">
        <v>46.633333333333326</v>
      </c>
      <c r="F385" s="279">
        <v>44.816666666666663</v>
      </c>
      <c r="G385" s="279">
        <v>43.283333333333324</v>
      </c>
      <c r="H385" s="279">
        <v>49.983333333333327</v>
      </c>
      <c r="I385" s="279">
        <v>51.516666666666673</v>
      </c>
      <c r="J385" s="279">
        <v>53.333333333333329</v>
      </c>
      <c r="K385" s="277">
        <v>49.7</v>
      </c>
      <c r="L385" s="277">
        <v>46.35</v>
      </c>
      <c r="M385" s="277">
        <v>4.1608099999999997</v>
      </c>
    </row>
    <row r="386" spans="1:13">
      <c r="A386" s="268">
        <v>376</v>
      </c>
      <c r="B386" s="277" t="s">
        <v>486</v>
      </c>
      <c r="C386" s="278">
        <v>53.6</v>
      </c>
      <c r="D386" s="279">
        <v>53.85</v>
      </c>
      <c r="E386" s="279">
        <v>53.050000000000004</v>
      </c>
      <c r="F386" s="279">
        <v>52.5</v>
      </c>
      <c r="G386" s="279">
        <v>51.7</v>
      </c>
      <c r="H386" s="279">
        <v>54.400000000000006</v>
      </c>
      <c r="I386" s="279">
        <v>55.2</v>
      </c>
      <c r="J386" s="279">
        <v>55.750000000000007</v>
      </c>
      <c r="K386" s="277">
        <v>54.65</v>
      </c>
      <c r="L386" s="277">
        <v>53.3</v>
      </c>
      <c r="M386" s="277">
        <v>17.16742</v>
      </c>
    </row>
    <row r="387" spans="1:13">
      <c r="A387" s="268">
        <v>377</v>
      </c>
      <c r="B387" s="277" t="s">
        <v>166</v>
      </c>
      <c r="C387" s="278">
        <v>1122.4000000000001</v>
      </c>
      <c r="D387" s="279">
        <v>1126.2833333333335</v>
      </c>
      <c r="E387" s="279">
        <v>1114.5666666666671</v>
      </c>
      <c r="F387" s="279">
        <v>1106.7333333333336</v>
      </c>
      <c r="G387" s="279">
        <v>1095.0166666666671</v>
      </c>
      <c r="H387" s="279">
        <v>1134.116666666667</v>
      </c>
      <c r="I387" s="279">
        <v>1145.8333333333337</v>
      </c>
      <c r="J387" s="279">
        <v>1153.666666666667</v>
      </c>
      <c r="K387" s="277">
        <v>1138</v>
      </c>
      <c r="L387" s="277">
        <v>1118.45</v>
      </c>
      <c r="M387" s="277">
        <v>6.3403299999999998</v>
      </c>
    </row>
    <row r="388" spans="1:13">
      <c r="A388" s="268">
        <v>378</v>
      </c>
      <c r="B388" s="277" t="s">
        <v>278</v>
      </c>
      <c r="C388" s="278">
        <v>369.2</v>
      </c>
      <c r="D388" s="279">
        <v>369.81666666666666</v>
      </c>
      <c r="E388" s="279">
        <v>364.63333333333333</v>
      </c>
      <c r="F388" s="279">
        <v>360.06666666666666</v>
      </c>
      <c r="G388" s="279">
        <v>354.88333333333333</v>
      </c>
      <c r="H388" s="279">
        <v>374.38333333333333</v>
      </c>
      <c r="I388" s="279">
        <v>379.56666666666661</v>
      </c>
      <c r="J388" s="279">
        <v>384.13333333333333</v>
      </c>
      <c r="K388" s="277">
        <v>375</v>
      </c>
      <c r="L388" s="277">
        <v>365.25</v>
      </c>
      <c r="M388" s="277">
        <v>1.22933</v>
      </c>
    </row>
    <row r="389" spans="1:13">
      <c r="A389" s="268">
        <v>379</v>
      </c>
      <c r="B389" s="277" t="s">
        <v>496</v>
      </c>
      <c r="C389" s="278">
        <v>377.8</v>
      </c>
      <c r="D389" s="279">
        <v>380.59999999999997</v>
      </c>
      <c r="E389" s="279">
        <v>372.69999999999993</v>
      </c>
      <c r="F389" s="279">
        <v>367.59999999999997</v>
      </c>
      <c r="G389" s="279">
        <v>359.69999999999993</v>
      </c>
      <c r="H389" s="279">
        <v>385.69999999999993</v>
      </c>
      <c r="I389" s="279">
        <v>393.59999999999991</v>
      </c>
      <c r="J389" s="279">
        <v>398.69999999999993</v>
      </c>
      <c r="K389" s="277">
        <v>388.5</v>
      </c>
      <c r="L389" s="277">
        <v>375.5</v>
      </c>
      <c r="M389" s="277">
        <v>2.11748</v>
      </c>
    </row>
    <row r="390" spans="1:13">
      <c r="A390" s="268">
        <v>380</v>
      </c>
      <c r="B390" s="277" t="s">
        <v>498</v>
      </c>
      <c r="C390" s="278">
        <v>104.55</v>
      </c>
      <c r="D390" s="279">
        <v>104.73333333333335</v>
      </c>
      <c r="E390" s="279">
        <v>100.9666666666667</v>
      </c>
      <c r="F390" s="279">
        <v>97.383333333333354</v>
      </c>
      <c r="G390" s="279">
        <v>93.616666666666703</v>
      </c>
      <c r="H390" s="279">
        <v>108.31666666666669</v>
      </c>
      <c r="I390" s="279">
        <v>112.08333333333334</v>
      </c>
      <c r="J390" s="279">
        <v>115.66666666666669</v>
      </c>
      <c r="K390" s="277">
        <v>108.5</v>
      </c>
      <c r="L390" s="277">
        <v>101.15</v>
      </c>
      <c r="M390" s="277">
        <v>66.493189999999998</v>
      </c>
    </row>
    <row r="391" spans="1:13">
      <c r="A391" s="268">
        <v>381</v>
      </c>
      <c r="B391" s="277" t="s">
        <v>279</v>
      </c>
      <c r="C391" s="278">
        <v>462.3</v>
      </c>
      <c r="D391" s="279">
        <v>463.75</v>
      </c>
      <c r="E391" s="279">
        <v>459.55</v>
      </c>
      <c r="F391" s="279">
        <v>456.8</v>
      </c>
      <c r="G391" s="279">
        <v>452.6</v>
      </c>
      <c r="H391" s="279">
        <v>466.5</v>
      </c>
      <c r="I391" s="279">
        <v>470.70000000000005</v>
      </c>
      <c r="J391" s="279">
        <v>473.45</v>
      </c>
      <c r="K391" s="277">
        <v>467.95</v>
      </c>
      <c r="L391" s="277">
        <v>461</v>
      </c>
      <c r="M391" s="277">
        <v>0.56888000000000005</v>
      </c>
    </row>
    <row r="392" spans="1:13">
      <c r="A392" s="268">
        <v>382</v>
      </c>
      <c r="B392" s="277" t="s">
        <v>499</v>
      </c>
      <c r="C392" s="278">
        <v>306.05</v>
      </c>
      <c r="D392" s="279">
        <v>308.01666666666671</v>
      </c>
      <c r="E392" s="279">
        <v>303.13333333333344</v>
      </c>
      <c r="F392" s="279">
        <v>300.21666666666675</v>
      </c>
      <c r="G392" s="279">
        <v>295.33333333333348</v>
      </c>
      <c r="H392" s="279">
        <v>310.93333333333339</v>
      </c>
      <c r="I392" s="279">
        <v>315.81666666666672</v>
      </c>
      <c r="J392" s="279">
        <v>318.73333333333335</v>
      </c>
      <c r="K392" s="277">
        <v>312.89999999999998</v>
      </c>
      <c r="L392" s="277">
        <v>305.10000000000002</v>
      </c>
      <c r="M392" s="277">
        <v>4.0482100000000001</v>
      </c>
    </row>
    <row r="393" spans="1:13">
      <c r="A393" s="268">
        <v>383</v>
      </c>
      <c r="B393" s="277" t="s">
        <v>167</v>
      </c>
      <c r="C393" s="278">
        <v>698.95</v>
      </c>
      <c r="D393" s="279">
        <v>694.73333333333323</v>
      </c>
      <c r="E393" s="279">
        <v>683.46666666666647</v>
      </c>
      <c r="F393" s="279">
        <v>667.98333333333323</v>
      </c>
      <c r="G393" s="279">
        <v>656.71666666666647</v>
      </c>
      <c r="H393" s="279">
        <v>710.21666666666647</v>
      </c>
      <c r="I393" s="279">
        <v>721.48333333333312</v>
      </c>
      <c r="J393" s="279">
        <v>736.96666666666647</v>
      </c>
      <c r="K393" s="277">
        <v>706</v>
      </c>
      <c r="L393" s="277">
        <v>679.25</v>
      </c>
      <c r="M393" s="277">
        <v>16.590900000000001</v>
      </c>
    </row>
    <row r="394" spans="1:13">
      <c r="A394" s="268">
        <v>384</v>
      </c>
      <c r="B394" s="277" t="s">
        <v>501</v>
      </c>
      <c r="C394" s="278">
        <v>1128.4000000000001</v>
      </c>
      <c r="D394" s="279">
        <v>1126.4833333333333</v>
      </c>
      <c r="E394" s="279">
        <v>1113.0666666666666</v>
      </c>
      <c r="F394" s="279">
        <v>1097.7333333333333</v>
      </c>
      <c r="G394" s="279">
        <v>1084.3166666666666</v>
      </c>
      <c r="H394" s="279">
        <v>1141.8166666666666</v>
      </c>
      <c r="I394" s="279">
        <v>1155.2333333333331</v>
      </c>
      <c r="J394" s="279">
        <v>1170.5666666666666</v>
      </c>
      <c r="K394" s="277">
        <v>1139.9000000000001</v>
      </c>
      <c r="L394" s="277">
        <v>1111.1500000000001</v>
      </c>
      <c r="M394" s="277">
        <v>0.17429</v>
      </c>
    </row>
    <row r="395" spans="1:13">
      <c r="A395" s="268">
        <v>385</v>
      </c>
      <c r="B395" s="277" t="s">
        <v>502</v>
      </c>
      <c r="C395" s="278">
        <v>269.60000000000002</v>
      </c>
      <c r="D395" s="279">
        <v>268.9666666666667</v>
      </c>
      <c r="E395" s="279">
        <v>260.63333333333338</v>
      </c>
      <c r="F395" s="279">
        <v>251.66666666666669</v>
      </c>
      <c r="G395" s="279">
        <v>243.33333333333337</v>
      </c>
      <c r="H395" s="279">
        <v>277.93333333333339</v>
      </c>
      <c r="I395" s="279">
        <v>286.26666666666665</v>
      </c>
      <c r="J395" s="279">
        <v>295.23333333333341</v>
      </c>
      <c r="K395" s="277">
        <v>277.3</v>
      </c>
      <c r="L395" s="277">
        <v>260</v>
      </c>
      <c r="M395" s="277">
        <v>35.866230000000002</v>
      </c>
    </row>
    <row r="396" spans="1:13">
      <c r="A396" s="268">
        <v>386</v>
      </c>
      <c r="B396" s="277" t="s">
        <v>168</v>
      </c>
      <c r="C396" s="278">
        <v>185.2</v>
      </c>
      <c r="D396" s="279">
        <v>184.6</v>
      </c>
      <c r="E396" s="279">
        <v>182.7</v>
      </c>
      <c r="F396" s="279">
        <v>180.2</v>
      </c>
      <c r="G396" s="279">
        <v>178.29999999999998</v>
      </c>
      <c r="H396" s="279">
        <v>187.1</v>
      </c>
      <c r="I396" s="279">
        <v>189.00000000000003</v>
      </c>
      <c r="J396" s="279">
        <v>191.5</v>
      </c>
      <c r="K396" s="277">
        <v>186.5</v>
      </c>
      <c r="L396" s="277">
        <v>182.1</v>
      </c>
      <c r="M396" s="277">
        <v>215.72149999999999</v>
      </c>
    </row>
    <row r="397" spans="1:13">
      <c r="A397" s="268">
        <v>387</v>
      </c>
      <c r="B397" s="277" t="s">
        <v>500</v>
      </c>
      <c r="C397" s="278">
        <v>52.75</v>
      </c>
      <c r="D397" s="279">
        <v>52.716666666666669</v>
      </c>
      <c r="E397" s="279">
        <v>51.933333333333337</v>
      </c>
      <c r="F397" s="279">
        <v>51.116666666666667</v>
      </c>
      <c r="G397" s="279">
        <v>50.333333333333336</v>
      </c>
      <c r="H397" s="279">
        <v>53.533333333333339</v>
      </c>
      <c r="I397" s="279">
        <v>54.31666666666667</v>
      </c>
      <c r="J397" s="279">
        <v>55.13333333333334</v>
      </c>
      <c r="K397" s="277">
        <v>53.5</v>
      </c>
      <c r="L397" s="277">
        <v>51.9</v>
      </c>
      <c r="M397" s="277">
        <v>42.610469999999999</v>
      </c>
    </row>
    <row r="398" spans="1:13">
      <c r="A398" s="268">
        <v>388</v>
      </c>
      <c r="B398" s="277" t="s">
        <v>169</v>
      </c>
      <c r="C398" s="278">
        <v>105.75</v>
      </c>
      <c r="D398" s="279">
        <v>106.75</v>
      </c>
      <c r="E398" s="279">
        <v>104.5</v>
      </c>
      <c r="F398" s="279">
        <v>103.25</v>
      </c>
      <c r="G398" s="279">
        <v>101</v>
      </c>
      <c r="H398" s="279">
        <v>108</v>
      </c>
      <c r="I398" s="279">
        <v>110.25</v>
      </c>
      <c r="J398" s="279">
        <v>111.5</v>
      </c>
      <c r="K398" s="277">
        <v>109</v>
      </c>
      <c r="L398" s="277">
        <v>105.5</v>
      </c>
      <c r="M398" s="277">
        <v>74.283869999999993</v>
      </c>
    </row>
    <row r="399" spans="1:13">
      <c r="A399" s="268">
        <v>389</v>
      </c>
      <c r="B399" s="277" t="s">
        <v>503</v>
      </c>
      <c r="C399" s="278">
        <v>92.25</v>
      </c>
      <c r="D399" s="279">
        <v>91.5</v>
      </c>
      <c r="E399" s="279">
        <v>89.75</v>
      </c>
      <c r="F399" s="279">
        <v>87.25</v>
      </c>
      <c r="G399" s="279">
        <v>85.5</v>
      </c>
      <c r="H399" s="279">
        <v>94</v>
      </c>
      <c r="I399" s="279">
        <v>95.75</v>
      </c>
      <c r="J399" s="279">
        <v>98.25</v>
      </c>
      <c r="K399" s="277">
        <v>93.25</v>
      </c>
      <c r="L399" s="277">
        <v>89</v>
      </c>
      <c r="M399" s="277">
        <v>7.9103700000000003</v>
      </c>
    </row>
    <row r="400" spans="1:13">
      <c r="A400" s="268">
        <v>390</v>
      </c>
      <c r="B400" s="277" t="s">
        <v>504</v>
      </c>
      <c r="C400" s="278">
        <v>631.4</v>
      </c>
      <c r="D400" s="279">
        <v>633.43333333333328</v>
      </c>
      <c r="E400" s="279">
        <v>622.96666666666658</v>
      </c>
      <c r="F400" s="279">
        <v>614.5333333333333</v>
      </c>
      <c r="G400" s="279">
        <v>604.06666666666661</v>
      </c>
      <c r="H400" s="279">
        <v>641.86666666666656</v>
      </c>
      <c r="I400" s="279">
        <v>652.33333333333326</v>
      </c>
      <c r="J400" s="279">
        <v>660.76666666666654</v>
      </c>
      <c r="K400" s="277">
        <v>643.9</v>
      </c>
      <c r="L400" s="277">
        <v>625</v>
      </c>
      <c r="M400" s="277">
        <v>2.1227399999999998</v>
      </c>
    </row>
    <row r="401" spans="1:13">
      <c r="A401" s="268">
        <v>391</v>
      </c>
      <c r="B401" s="277" t="s">
        <v>170</v>
      </c>
      <c r="C401" s="278">
        <v>2133.8000000000002</v>
      </c>
      <c r="D401" s="279">
        <v>2131.3833333333332</v>
      </c>
      <c r="E401" s="279">
        <v>2102.7666666666664</v>
      </c>
      <c r="F401" s="279">
        <v>2071.7333333333331</v>
      </c>
      <c r="G401" s="279">
        <v>2043.1166666666663</v>
      </c>
      <c r="H401" s="279">
        <v>2162.4166666666665</v>
      </c>
      <c r="I401" s="279">
        <v>2191.0333333333333</v>
      </c>
      <c r="J401" s="279">
        <v>2222.0666666666666</v>
      </c>
      <c r="K401" s="277">
        <v>2160</v>
      </c>
      <c r="L401" s="277">
        <v>2100.35</v>
      </c>
      <c r="M401" s="277">
        <v>216.11358999999999</v>
      </c>
    </row>
    <row r="402" spans="1:13">
      <c r="A402" s="268">
        <v>392</v>
      </c>
      <c r="B402" s="277" t="s">
        <v>519</v>
      </c>
      <c r="C402" s="278">
        <v>10.1</v>
      </c>
      <c r="D402" s="279">
        <v>10.083333333333334</v>
      </c>
      <c r="E402" s="279">
        <v>10.066666666666668</v>
      </c>
      <c r="F402" s="279">
        <v>10.033333333333335</v>
      </c>
      <c r="G402" s="279">
        <v>10.016666666666669</v>
      </c>
      <c r="H402" s="279">
        <v>10.116666666666667</v>
      </c>
      <c r="I402" s="279">
        <v>10.133333333333333</v>
      </c>
      <c r="J402" s="279">
        <v>10.166666666666666</v>
      </c>
      <c r="K402" s="277">
        <v>10.1</v>
      </c>
      <c r="L402" s="277">
        <v>10.050000000000001</v>
      </c>
      <c r="M402" s="277">
        <v>4.7528100000000002</v>
      </c>
    </row>
    <row r="403" spans="1:13">
      <c r="A403" s="268">
        <v>393</v>
      </c>
      <c r="B403" s="277" t="s">
        <v>508</v>
      </c>
      <c r="C403" s="278">
        <v>136.25</v>
      </c>
      <c r="D403" s="279">
        <v>137.35</v>
      </c>
      <c r="E403" s="279">
        <v>134.19999999999999</v>
      </c>
      <c r="F403" s="279">
        <v>132.15</v>
      </c>
      <c r="G403" s="279">
        <v>129</v>
      </c>
      <c r="H403" s="279">
        <v>139.39999999999998</v>
      </c>
      <c r="I403" s="279">
        <v>142.55000000000001</v>
      </c>
      <c r="J403" s="279">
        <v>144.59999999999997</v>
      </c>
      <c r="K403" s="277">
        <v>140.5</v>
      </c>
      <c r="L403" s="277">
        <v>135.30000000000001</v>
      </c>
      <c r="M403" s="277">
        <v>2.8704900000000002</v>
      </c>
    </row>
    <row r="404" spans="1:13">
      <c r="A404" s="268">
        <v>394</v>
      </c>
      <c r="B404" s="277" t="s">
        <v>495</v>
      </c>
      <c r="C404" s="278">
        <v>251.05</v>
      </c>
      <c r="D404" s="279">
        <v>251.43333333333331</v>
      </c>
      <c r="E404" s="279">
        <v>247.61666666666662</v>
      </c>
      <c r="F404" s="279">
        <v>244.18333333333331</v>
      </c>
      <c r="G404" s="279">
        <v>240.36666666666662</v>
      </c>
      <c r="H404" s="279">
        <v>254.86666666666662</v>
      </c>
      <c r="I404" s="279">
        <v>258.68333333333328</v>
      </c>
      <c r="J404" s="279">
        <v>262.11666666666662</v>
      </c>
      <c r="K404" s="277">
        <v>255.25</v>
      </c>
      <c r="L404" s="277">
        <v>248</v>
      </c>
      <c r="M404" s="277">
        <v>14.07432</v>
      </c>
    </row>
    <row r="405" spans="1:13">
      <c r="A405" s="268">
        <v>395</v>
      </c>
      <c r="B405" s="277" t="s">
        <v>497</v>
      </c>
      <c r="C405" s="278">
        <v>19.350000000000001</v>
      </c>
      <c r="D405" s="279">
        <v>19.333333333333332</v>
      </c>
      <c r="E405" s="279">
        <v>19.066666666666663</v>
      </c>
      <c r="F405" s="279">
        <v>18.783333333333331</v>
      </c>
      <c r="G405" s="279">
        <v>18.516666666666662</v>
      </c>
      <c r="H405" s="279">
        <v>19.616666666666664</v>
      </c>
      <c r="I405" s="279">
        <v>19.883333333333336</v>
      </c>
      <c r="J405" s="279">
        <v>20.166666666666664</v>
      </c>
      <c r="K405" s="277">
        <v>19.600000000000001</v>
      </c>
      <c r="L405" s="277">
        <v>19.05</v>
      </c>
      <c r="M405" s="277">
        <v>59.23724</v>
      </c>
    </row>
    <row r="406" spans="1:13">
      <c r="A406" s="268">
        <v>396</v>
      </c>
      <c r="B406" s="277" t="s">
        <v>512</v>
      </c>
      <c r="C406" s="278">
        <v>46</v>
      </c>
      <c r="D406" s="279">
        <v>46.35</v>
      </c>
      <c r="E406" s="279">
        <v>45.2</v>
      </c>
      <c r="F406" s="279">
        <v>44.4</v>
      </c>
      <c r="G406" s="279">
        <v>43.25</v>
      </c>
      <c r="H406" s="279">
        <v>47.150000000000006</v>
      </c>
      <c r="I406" s="279">
        <v>48.3</v>
      </c>
      <c r="J406" s="279">
        <v>49.100000000000009</v>
      </c>
      <c r="K406" s="277">
        <v>47.5</v>
      </c>
      <c r="L406" s="277">
        <v>45.55</v>
      </c>
      <c r="M406" s="277">
        <v>4.0205799999999998</v>
      </c>
    </row>
    <row r="407" spans="1:13">
      <c r="A407" s="268">
        <v>397</v>
      </c>
      <c r="B407" s="277" t="s">
        <v>171</v>
      </c>
      <c r="C407" s="278">
        <v>38.9</v>
      </c>
      <c r="D407" s="279">
        <v>39.316666666666663</v>
      </c>
      <c r="E407" s="279">
        <v>37.833333333333329</v>
      </c>
      <c r="F407" s="279">
        <v>36.766666666666666</v>
      </c>
      <c r="G407" s="279">
        <v>35.283333333333331</v>
      </c>
      <c r="H407" s="279">
        <v>40.383333333333326</v>
      </c>
      <c r="I407" s="279">
        <v>41.86666666666666</v>
      </c>
      <c r="J407" s="279">
        <v>42.933333333333323</v>
      </c>
      <c r="K407" s="277">
        <v>40.799999999999997</v>
      </c>
      <c r="L407" s="277">
        <v>38.25</v>
      </c>
      <c r="M407" s="277">
        <v>750.66489999999999</v>
      </c>
    </row>
    <row r="408" spans="1:13">
      <c r="A408" s="268">
        <v>398</v>
      </c>
      <c r="B408" s="277" t="s">
        <v>513</v>
      </c>
      <c r="C408" s="278">
        <v>8488.9500000000007</v>
      </c>
      <c r="D408" s="279">
        <v>8485.6166666666668</v>
      </c>
      <c r="E408" s="279">
        <v>8442.4333333333343</v>
      </c>
      <c r="F408" s="279">
        <v>8395.9166666666679</v>
      </c>
      <c r="G408" s="279">
        <v>8352.7333333333354</v>
      </c>
      <c r="H408" s="279">
        <v>8532.1333333333332</v>
      </c>
      <c r="I408" s="279">
        <v>8575.3166666666639</v>
      </c>
      <c r="J408" s="279">
        <v>8621.8333333333321</v>
      </c>
      <c r="K408" s="277">
        <v>8528.7999999999993</v>
      </c>
      <c r="L408" s="277">
        <v>8439.1</v>
      </c>
      <c r="M408" s="277">
        <v>0.15326000000000001</v>
      </c>
    </row>
    <row r="409" spans="1:13">
      <c r="A409" s="268">
        <v>399</v>
      </c>
      <c r="B409" s="277" t="s">
        <v>3524</v>
      </c>
      <c r="C409" s="278">
        <v>780.35</v>
      </c>
      <c r="D409" s="279">
        <v>777.41666666666663</v>
      </c>
      <c r="E409" s="279">
        <v>763.93333333333328</v>
      </c>
      <c r="F409" s="279">
        <v>747.51666666666665</v>
      </c>
      <c r="G409" s="279">
        <v>734.0333333333333</v>
      </c>
      <c r="H409" s="279">
        <v>793.83333333333326</v>
      </c>
      <c r="I409" s="279">
        <v>807.31666666666661</v>
      </c>
      <c r="J409" s="279">
        <v>823.73333333333323</v>
      </c>
      <c r="K409" s="277">
        <v>790.9</v>
      </c>
      <c r="L409" s="277">
        <v>761</v>
      </c>
      <c r="M409" s="277">
        <v>39.568629999999999</v>
      </c>
    </row>
    <row r="410" spans="1:13">
      <c r="A410" s="268">
        <v>400</v>
      </c>
      <c r="B410" s="277" t="s">
        <v>280</v>
      </c>
      <c r="C410" s="278">
        <v>860.6</v>
      </c>
      <c r="D410" s="279">
        <v>865.36666666666667</v>
      </c>
      <c r="E410" s="279">
        <v>852.73333333333335</v>
      </c>
      <c r="F410" s="279">
        <v>844.86666666666667</v>
      </c>
      <c r="G410" s="279">
        <v>832.23333333333335</v>
      </c>
      <c r="H410" s="279">
        <v>873.23333333333335</v>
      </c>
      <c r="I410" s="279">
        <v>885.86666666666679</v>
      </c>
      <c r="J410" s="279">
        <v>893.73333333333335</v>
      </c>
      <c r="K410" s="277">
        <v>878</v>
      </c>
      <c r="L410" s="277">
        <v>857.5</v>
      </c>
      <c r="M410" s="277">
        <v>9.7187199999999994</v>
      </c>
    </row>
    <row r="411" spans="1:13">
      <c r="A411" s="268">
        <v>401</v>
      </c>
      <c r="B411" s="277" t="s">
        <v>172</v>
      </c>
      <c r="C411" s="278">
        <v>195.05</v>
      </c>
      <c r="D411" s="279">
        <v>195.20000000000002</v>
      </c>
      <c r="E411" s="279">
        <v>193.60000000000002</v>
      </c>
      <c r="F411" s="279">
        <v>192.15</v>
      </c>
      <c r="G411" s="279">
        <v>190.55</v>
      </c>
      <c r="H411" s="279">
        <v>196.65000000000003</v>
      </c>
      <c r="I411" s="279">
        <v>198.25</v>
      </c>
      <c r="J411" s="279">
        <v>199.70000000000005</v>
      </c>
      <c r="K411" s="277">
        <v>196.8</v>
      </c>
      <c r="L411" s="277">
        <v>193.75</v>
      </c>
      <c r="M411" s="277">
        <v>438.92063999999999</v>
      </c>
    </row>
    <row r="412" spans="1:13">
      <c r="A412" s="268">
        <v>402</v>
      </c>
      <c r="B412" s="277" t="s">
        <v>514</v>
      </c>
      <c r="C412" s="278">
        <v>3556.6</v>
      </c>
      <c r="D412" s="279">
        <v>3571.4</v>
      </c>
      <c r="E412" s="279">
        <v>3525.2000000000003</v>
      </c>
      <c r="F412" s="279">
        <v>3493.8</v>
      </c>
      <c r="G412" s="279">
        <v>3447.6000000000004</v>
      </c>
      <c r="H412" s="279">
        <v>3602.8</v>
      </c>
      <c r="I412" s="279">
        <v>3649</v>
      </c>
      <c r="J412" s="279">
        <v>3680.4</v>
      </c>
      <c r="K412" s="277">
        <v>3617.6</v>
      </c>
      <c r="L412" s="277">
        <v>3540</v>
      </c>
      <c r="M412" s="277">
        <v>2.18E-2</v>
      </c>
    </row>
    <row r="413" spans="1:13">
      <c r="A413" s="268">
        <v>403</v>
      </c>
      <c r="B413" s="277" t="s">
        <v>2403</v>
      </c>
      <c r="C413" s="278">
        <v>79.05</v>
      </c>
      <c r="D413" s="279">
        <v>78.466666666666654</v>
      </c>
      <c r="E413" s="279">
        <v>76.633333333333312</v>
      </c>
      <c r="F413" s="279">
        <v>74.216666666666654</v>
      </c>
      <c r="G413" s="279">
        <v>72.383333333333312</v>
      </c>
      <c r="H413" s="279">
        <v>80.883333333333312</v>
      </c>
      <c r="I413" s="279">
        <v>82.716666666666654</v>
      </c>
      <c r="J413" s="279">
        <v>85.133333333333312</v>
      </c>
      <c r="K413" s="277">
        <v>80.3</v>
      </c>
      <c r="L413" s="277">
        <v>76.05</v>
      </c>
      <c r="M413" s="277">
        <v>3.3581699999999999</v>
      </c>
    </row>
    <row r="414" spans="1:13">
      <c r="A414" s="268">
        <v>404</v>
      </c>
      <c r="B414" s="277" t="s">
        <v>2405</v>
      </c>
      <c r="C414" s="278">
        <v>59.25</v>
      </c>
      <c r="D414" s="279">
        <v>60.133333333333326</v>
      </c>
      <c r="E414" s="279">
        <v>58.16666666666665</v>
      </c>
      <c r="F414" s="279">
        <v>57.083333333333321</v>
      </c>
      <c r="G414" s="279">
        <v>55.116666666666646</v>
      </c>
      <c r="H414" s="279">
        <v>61.216666666666654</v>
      </c>
      <c r="I414" s="279">
        <v>63.183333333333323</v>
      </c>
      <c r="J414" s="279">
        <v>64.266666666666652</v>
      </c>
      <c r="K414" s="277">
        <v>62.1</v>
      </c>
      <c r="L414" s="277">
        <v>59.05</v>
      </c>
      <c r="M414" s="277">
        <v>34.748390000000001</v>
      </c>
    </row>
    <row r="415" spans="1:13">
      <c r="A415" s="268">
        <v>405</v>
      </c>
      <c r="B415" s="277" t="s">
        <v>2413</v>
      </c>
      <c r="C415" s="278">
        <v>135.05000000000001</v>
      </c>
      <c r="D415" s="279">
        <v>137.35000000000002</v>
      </c>
      <c r="E415" s="279">
        <v>131.30000000000004</v>
      </c>
      <c r="F415" s="279">
        <v>127.55000000000001</v>
      </c>
      <c r="G415" s="279">
        <v>121.50000000000003</v>
      </c>
      <c r="H415" s="279">
        <v>141.10000000000005</v>
      </c>
      <c r="I415" s="279">
        <v>147.15</v>
      </c>
      <c r="J415" s="279">
        <v>150.90000000000006</v>
      </c>
      <c r="K415" s="277">
        <v>143.4</v>
      </c>
      <c r="L415" s="277">
        <v>133.6</v>
      </c>
      <c r="M415" s="277">
        <v>17.140070000000001</v>
      </c>
    </row>
    <row r="416" spans="1:13">
      <c r="A416" s="268">
        <v>406</v>
      </c>
      <c r="B416" s="277" t="s">
        <v>516</v>
      </c>
      <c r="C416" s="278">
        <v>1350.35</v>
      </c>
      <c r="D416" s="279">
        <v>1362.4333333333334</v>
      </c>
      <c r="E416" s="279">
        <v>1314.9166666666667</v>
      </c>
      <c r="F416" s="279">
        <v>1279.4833333333333</v>
      </c>
      <c r="G416" s="279">
        <v>1231.9666666666667</v>
      </c>
      <c r="H416" s="279">
        <v>1397.8666666666668</v>
      </c>
      <c r="I416" s="279">
        <v>1445.3833333333332</v>
      </c>
      <c r="J416" s="279">
        <v>1480.8166666666668</v>
      </c>
      <c r="K416" s="277">
        <v>1409.95</v>
      </c>
      <c r="L416" s="277">
        <v>1327</v>
      </c>
      <c r="M416" s="277">
        <v>0.76524999999999999</v>
      </c>
    </row>
    <row r="417" spans="1:13">
      <c r="A417" s="268">
        <v>407</v>
      </c>
      <c r="B417" s="277" t="s">
        <v>518</v>
      </c>
      <c r="C417" s="278">
        <v>163.5</v>
      </c>
      <c r="D417" s="279">
        <v>163.70000000000002</v>
      </c>
      <c r="E417" s="279">
        <v>158.90000000000003</v>
      </c>
      <c r="F417" s="279">
        <v>154.30000000000001</v>
      </c>
      <c r="G417" s="279">
        <v>149.50000000000003</v>
      </c>
      <c r="H417" s="279">
        <v>168.30000000000004</v>
      </c>
      <c r="I417" s="279">
        <v>173.10000000000005</v>
      </c>
      <c r="J417" s="279">
        <v>177.70000000000005</v>
      </c>
      <c r="K417" s="277">
        <v>168.5</v>
      </c>
      <c r="L417" s="277">
        <v>159.1</v>
      </c>
      <c r="M417" s="277">
        <v>6.2145000000000001</v>
      </c>
    </row>
    <row r="418" spans="1:13">
      <c r="A418" s="268">
        <v>408</v>
      </c>
      <c r="B418" s="277" t="s">
        <v>173</v>
      </c>
      <c r="C418" s="278">
        <v>21551.599999999999</v>
      </c>
      <c r="D418" s="279">
        <v>21621.183333333334</v>
      </c>
      <c r="E418" s="279">
        <v>21252.416666666668</v>
      </c>
      <c r="F418" s="279">
        <v>20953.233333333334</v>
      </c>
      <c r="G418" s="279">
        <v>20584.466666666667</v>
      </c>
      <c r="H418" s="279">
        <v>21920.366666666669</v>
      </c>
      <c r="I418" s="279">
        <v>22289.133333333331</v>
      </c>
      <c r="J418" s="279">
        <v>22588.316666666669</v>
      </c>
      <c r="K418" s="277">
        <v>21989.95</v>
      </c>
      <c r="L418" s="277">
        <v>21322</v>
      </c>
      <c r="M418" s="277">
        <v>1.8858299999999999</v>
      </c>
    </row>
    <row r="419" spans="1:13">
      <c r="A419" s="268">
        <v>409</v>
      </c>
      <c r="B419" s="277" t="s">
        <v>520</v>
      </c>
      <c r="C419" s="278">
        <v>661.8</v>
      </c>
      <c r="D419" s="279">
        <v>662.85</v>
      </c>
      <c r="E419" s="279">
        <v>656.95</v>
      </c>
      <c r="F419" s="279">
        <v>652.1</v>
      </c>
      <c r="G419" s="279">
        <v>646.20000000000005</v>
      </c>
      <c r="H419" s="279">
        <v>667.7</v>
      </c>
      <c r="I419" s="279">
        <v>673.59999999999991</v>
      </c>
      <c r="J419" s="279">
        <v>678.45</v>
      </c>
      <c r="K419" s="277">
        <v>668.75</v>
      </c>
      <c r="L419" s="277">
        <v>658</v>
      </c>
      <c r="M419" s="277">
        <v>0.2344</v>
      </c>
    </row>
    <row r="420" spans="1:13">
      <c r="A420" s="268">
        <v>410</v>
      </c>
      <c r="B420" s="277" t="s">
        <v>174</v>
      </c>
      <c r="C420" s="278">
        <v>1158.3</v>
      </c>
      <c r="D420" s="279">
        <v>1152.7833333333335</v>
      </c>
      <c r="E420" s="279">
        <v>1132.5666666666671</v>
      </c>
      <c r="F420" s="279">
        <v>1106.8333333333335</v>
      </c>
      <c r="G420" s="279">
        <v>1086.616666666667</v>
      </c>
      <c r="H420" s="279">
        <v>1178.5166666666671</v>
      </c>
      <c r="I420" s="279">
        <v>1198.7333333333338</v>
      </c>
      <c r="J420" s="279">
        <v>1224.4666666666672</v>
      </c>
      <c r="K420" s="277">
        <v>1173</v>
      </c>
      <c r="L420" s="277">
        <v>1127.05</v>
      </c>
      <c r="M420" s="277">
        <v>10.302390000000001</v>
      </c>
    </row>
    <row r="421" spans="1:13">
      <c r="A421" s="268">
        <v>411</v>
      </c>
      <c r="B421" s="277" t="s">
        <v>515</v>
      </c>
      <c r="C421" s="278">
        <v>380</v>
      </c>
      <c r="D421" s="279">
        <v>380.5333333333333</v>
      </c>
      <c r="E421" s="279">
        <v>373.31666666666661</v>
      </c>
      <c r="F421" s="279">
        <v>366.63333333333333</v>
      </c>
      <c r="G421" s="279">
        <v>359.41666666666663</v>
      </c>
      <c r="H421" s="279">
        <v>387.21666666666658</v>
      </c>
      <c r="I421" s="279">
        <v>394.43333333333328</v>
      </c>
      <c r="J421" s="279">
        <v>401.11666666666656</v>
      </c>
      <c r="K421" s="277">
        <v>387.75</v>
      </c>
      <c r="L421" s="277">
        <v>373.85</v>
      </c>
      <c r="M421" s="277">
        <v>1.02457</v>
      </c>
    </row>
    <row r="422" spans="1:13">
      <c r="A422" s="268">
        <v>412</v>
      </c>
      <c r="B422" s="277" t="s">
        <v>510</v>
      </c>
      <c r="C422" s="278">
        <v>22.1</v>
      </c>
      <c r="D422" s="279">
        <v>22.183333333333337</v>
      </c>
      <c r="E422" s="279">
        <v>22.016666666666673</v>
      </c>
      <c r="F422" s="279">
        <v>21.933333333333337</v>
      </c>
      <c r="G422" s="279">
        <v>21.766666666666673</v>
      </c>
      <c r="H422" s="279">
        <v>22.266666666666673</v>
      </c>
      <c r="I422" s="279">
        <v>22.433333333333337</v>
      </c>
      <c r="J422" s="279">
        <v>22.516666666666673</v>
      </c>
      <c r="K422" s="277">
        <v>22.35</v>
      </c>
      <c r="L422" s="277">
        <v>22.1</v>
      </c>
      <c r="M422" s="277">
        <v>14.913970000000001</v>
      </c>
    </row>
    <row r="423" spans="1:13">
      <c r="A423" s="268">
        <v>413</v>
      </c>
      <c r="B423" s="277" t="s">
        <v>511</v>
      </c>
      <c r="C423" s="278">
        <v>1507.7</v>
      </c>
      <c r="D423" s="279">
        <v>1502.5666666666666</v>
      </c>
      <c r="E423" s="279">
        <v>1480.1333333333332</v>
      </c>
      <c r="F423" s="279">
        <v>1452.5666666666666</v>
      </c>
      <c r="G423" s="279">
        <v>1430.1333333333332</v>
      </c>
      <c r="H423" s="279">
        <v>1530.1333333333332</v>
      </c>
      <c r="I423" s="279">
        <v>1552.5666666666666</v>
      </c>
      <c r="J423" s="279">
        <v>1580.1333333333332</v>
      </c>
      <c r="K423" s="277">
        <v>1525</v>
      </c>
      <c r="L423" s="277">
        <v>1475</v>
      </c>
      <c r="M423" s="277">
        <v>0.31202000000000002</v>
      </c>
    </row>
    <row r="424" spans="1:13">
      <c r="A424" s="268">
        <v>414</v>
      </c>
      <c r="B424" s="277" t="s">
        <v>521</v>
      </c>
      <c r="C424" s="278">
        <v>224.25</v>
      </c>
      <c r="D424" s="279">
        <v>227.41666666666666</v>
      </c>
      <c r="E424" s="279">
        <v>219.33333333333331</v>
      </c>
      <c r="F424" s="279">
        <v>214.41666666666666</v>
      </c>
      <c r="G424" s="279">
        <v>206.33333333333331</v>
      </c>
      <c r="H424" s="279">
        <v>232.33333333333331</v>
      </c>
      <c r="I424" s="279">
        <v>240.41666666666663</v>
      </c>
      <c r="J424" s="279">
        <v>245.33333333333331</v>
      </c>
      <c r="K424" s="277">
        <v>235.5</v>
      </c>
      <c r="L424" s="277">
        <v>222.5</v>
      </c>
      <c r="M424" s="277">
        <v>5.0507900000000001</v>
      </c>
    </row>
    <row r="425" spans="1:13">
      <c r="A425" s="268">
        <v>415</v>
      </c>
      <c r="B425" s="277" t="s">
        <v>522</v>
      </c>
      <c r="C425" s="278">
        <v>1010.15</v>
      </c>
      <c r="D425" s="279">
        <v>1013.1833333333333</v>
      </c>
      <c r="E425" s="279">
        <v>998.31666666666661</v>
      </c>
      <c r="F425" s="279">
        <v>986.48333333333335</v>
      </c>
      <c r="G425" s="279">
        <v>971.61666666666667</v>
      </c>
      <c r="H425" s="279">
        <v>1025.0166666666664</v>
      </c>
      <c r="I425" s="279">
        <v>1039.8833333333332</v>
      </c>
      <c r="J425" s="279">
        <v>1051.7166666666665</v>
      </c>
      <c r="K425" s="277">
        <v>1028.05</v>
      </c>
      <c r="L425" s="277">
        <v>1001.35</v>
      </c>
      <c r="M425" s="277">
        <v>0.15090000000000001</v>
      </c>
    </row>
    <row r="426" spans="1:13">
      <c r="A426" s="268">
        <v>416</v>
      </c>
      <c r="B426" s="277" t="s">
        <v>523</v>
      </c>
      <c r="C426" s="278">
        <v>283</v>
      </c>
      <c r="D426" s="279">
        <v>281.48333333333335</v>
      </c>
      <c r="E426" s="279">
        <v>270.9666666666667</v>
      </c>
      <c r="F426" s="279">
        <v>258.93333333333334</v>
      </c>
      <c r="G426" s="279">
        <v>248.41666666666669</v>
      </c>
      <c r="H426" s="279">
        <v>293.51666666666671</v>
      </c>
      <c r="I426" s="279">
        <v>304.03333333333336</v>
      </c>
      <c r="J426" s="279">
        <v>316.06666666666672</v>
      </c>
      <c r="K426" s="277">
        <v>292</v>
      </c>
      <c r="L426" s="277">
        <v>269.45</v>
      </c>
      <c r="M426" s="277">
        <v>6.1160699999999997</v>
      </c>
    </row>
    <row r="427" spans="1:13">
      <c r="A427" s="268">
        <v>417</v>
      </c>
      <c r="B427" s="277" t="s">
        <v>524</v>
      </c>
      <c r="C427" s="278">
        <v>7.05</v>
      </c>
      <c r="D427" s="279">
        <v>7.05</v>
      </c>
      <c r="E427" s="279">
        <v>7</v>
      </c>
      <c r="F427" s="279">
        <v>6.95</v>
      </c>
      <c r="G427" s="279">
        <v>6.9</v>
      </c>
      <c r="H427" s="279">
        <v>7.1</v>
      </c>
      <c r="I427" s="279">
        <v>7.1499999999999986</v>
      </c>
      <c r="J427" s="279">
        <v>7.1999999999999993</v>
      </c>
      <c r="K427" s="277">
        <v>7.1</v>
      </c>
      <c r="L427" s="277">
        <v>7</v>
      </c>
      <c r="M427" s="277">
        <v>72.208119999999994</v>
      </c>
    </row>
    <row r="428" spans="1:13">
      <c r="A428" s="268">
        <v>418</v>
      </c>
      <c r="B428" s="277" t="s">
        <v>2517</v>
      </c>
      <c r="C428" s="278">
        <v>625.5</v>
      </c>
      <c r="D428" s="279">
        <v>629.16666666666663</v>
      </c>
      <c r="E428" s="279">
        <v>618.33333333333326</v>
      </c>
      <c r="F428" s="279">
        <v>611.16666666666663</v>
      </c>
      <c r="G428" s="279">
        <v>600.33333333333326</v>
      </c>
      <c r="H428" s="279">
        <v>636.33333333333326</v>
      </c>
      <c r="I428" s="279">
        <v>647.16666666666652</v>
      </c>
      <c r="J428" s="279">
        <v>654.33333333333326</v>
      </c>
      <c r="K428" s="277">
        <v>640</v>
      </c>
      <c r="L428" s="277">
        <v>622</v>
      </c>
      <c r="M428" s="277">
        <v>0.14404</v>
      </c>
    </row>
    <row r="429" spans="1:13">
      <c r="A429" s="268">
        <v>419</v>
      </c>
      <c r="B429" s="277" t="s">
        <v>527</v>
      </c>
      <c r="C429" s="278">
        <v>182.95</v>
      </c>
      <c r="D429" s="279">
        <v>184.9</v>
      </c>
      <c r="E429" s="279">
        <v>180.05</v>
      </c>
      <c r="F429" s="279">
        <v>177.15</v>
      </c>
      <c r="G429" s="279">
        <v>172.3</v>
      </c>
      <c r="H429" s="279">
        <v>187.8</v>
      </c>
      <c r="I429" s="279">
        <v>192.64999999999998</v>
      </c>
      <c r="J429" s="279">
        <v>195.55</v>
      </c>
      <c r="K429" s="277">
        <v>189.75</v>
      </c>
      <c r="L429" s="277">
        <v>182</v>
      </c>
      <c r="M429" s="277">
        <v>6.9351599999999998</v>
      </c>
    </row>
    <row r="430" spans="1:13">
      <c r="A430" s="268">
        <v>420</v>
      </c>
      <c r="B430" s="277" t="s">
        <v>2526</v>
      </c>
      <c r="C430" s="278">
        <v>46.45</v>
      </c>
      <c r="D430" s="279">
        <v>46.633333333333333</v>
      </c>
      <c r="E430" s="279">
        <v>45.466666666666669</v>
      </c>
      <c r="F430" s="279">
        <v>44.483333333333334</v>
      </c>
      <c r="G430" s="279">
        <v>43.31666666666667</v>
      </c>
      <c r="H430" s="279">
        <v>47.616666666666667</v>
      </c>
      <c r="I430" s="279">
        <v>48.783333333333339</v>
      </c>
      <c r="J430" s="279">
        <v>49.766666666666666</v>
      </c>
      <c r="K430" s="277">
        <v>47.8</v>
      </c>
      <c r="L430" s="277">
        <v>45.65</v>
      </c>
      <c r="M430" s="277">
        <v>47.76426</v>
      </c>
    </row>
    <row r="431" spans="1:13">
      <c r="A431" s="268">
        <v>421</v>
      </c>
      <c r="B431" s="277" t="s">
        <v>175</v>
      </c>
      <c r="C431" s="278">
        <v>4159.3999999999996</v>
      </c>
      <c r="D431" s="279">
        <v>4205.7833333333328</v>
      </c>
      <c r="E431" s="279">
        <v>4103.6166666666659</v>
      </c>
      <c r="F431" s="279">
        <v>4047.833333333333</v>
      </c>
      <c r="G431" s="279">
        <v>3945.6666666666661</v>
      </c>
      <c r="H431" s="279">
        <v>4261.5666666666657</v>
      </c>
      <c r="I431" s="279">
        <v>4363.7333333333336</v>
      </c>
      <c r="J431" s="279">
        <v>4419.5166666666655</v>
      </c>
      <c r="K431" s="277">
        <v>4307.95</v>
      </c>
      <c r="L431" s="277">
        <v>4150</v>
      </c>
      <c r="M431" s="277">
        <v>5.4633900000000004</v>
      </c>
    </row>
    <row r="432" spans="1:13">
      <c r="A432" s="268">
        <v>422</v>
      </c>
      <c r="B432" s="277" t="s">
        <v>176</v>
      </c>
      <c r="C432" s="286">
        <v>675.35</v>
      </c>
      <c r="D432" s="287">
        <v>674.2833333333333</v>
      </c>
      <c r="E432" s="287">
        <v>666.56666666666661</v>
      </c>
      <c r="F432" s="287">
        <v>657.7833333333333</v>
      </c>
      <c r="G432" s="287">
        <v>650.06666666666661</v>
      </c>
      <c r="H432" s="287">
        <v>683.06666666666661</v>
      </c>
      <c r="I432" s="287">
        <v>690.7833333333333</v>
      </c>
      <c r="J432" s="287">
        <v>699.56666666666661</v>
      </c>
      <c r="K432" s="288">
        <v>682</v>
      </c>
      <c r="L432" s="288">
        <v>665.5</v>
      </c>
      <c r="M432" s="288">
        <v>20.818020000000001</v>
      </c>
    </row>
    <row r="433" spans="1:13">
      <c r="A433" s="268">
        <v>423</v>
      </c>
      <c r="B433" s="277" t="s">
        <v>177</v>
      </c>
      <c r="C433" s="277">
        <v>606.35</v>
      </c>
      <c r="D433" s="279">
        <v>602.26666666666677</v>
      </c>
      <c r="E433" s="279">
        <v>576.58333333333348</v>
      </c>
      <c r="F433" s="279">
        <v>546.81666666666672</v>
      </c>
      <c r="G433" s="279">
        <v>521.13333333333344</v>
      </c>
      <c r="H433" s="279">
        <v>632.03333333333353</v>
      </c>
      <c r="I433" s="279">
        <v>657.7166666666667</v>
      </c>
      <c r="J433" s="279">
        <v>687.48333333333358</v>
      </c>
      <c r="K433" s="277">
        <v>627.95000000000005</v>
      </c>
      <c r="L433" s="277">
        <v>572.5</v>
      </c>
      <c r="M433" s="277">
        <v>45.480980000000002</v>
      </c>
    </row>
    <row r="434" spans="1:13">
      <c r="A434" s="268">
        <v>424</v>
      </c>
      <c r="B434" s="277" t="s">
        <v>525</v>
      </c>
      <c r="C434" s="277">
        <v>90.5</v>
      </c>
      <c r="D434" s="279">
        <v>91.149999999999991</v>
      </c>
      <c r="E434" s="279">
        <v>89.399999999999977</v>
      </c>
      <c r="F434" s="279">
        <v>88.299999999999983</v>
      </c>
      <c r="G434" s="279">
        <v>86.549999999999969</v>
      </c>
      <c r="H434" s="279">
        <v>92.249999999999986</v>
      </c>
      <c r="I434" s="279">
        <v>94.000000000000014</v>
      </c>
      <c r="J434" s="279">
        <v>95.1</v>
      </c>
      <c r="K434" s="277">
        <v>92.9</v>
      </c>
      <c r="L434" s="277">
        <v>90.05</v>
      </c>
      <c r="M434" s="277">
        <v>3.1062599999999998</v>
      </c>
    </row>
    <row r="435" spans="1:13">
      <c r="A435" s="268">
        <v>425</v>
      </c>
      <c r="B435" s="277" t="s">
        <v>281</v>
      </c>
      <c r="C435" s="277">
        <v>134.19999999999999</v>
      </c>
      <c r="D435" s="279">
        <v>134.38333333333335</v>
      </c>
      <c r="E435" s="279">
        <v>130.8666666666667</v>
      </c>
      <c r="F435" s="279">
        <v>127.53333333333336</v>
      </c>
      <c r="G435" s="279">
        <v>124.01666666666671</v>
      </c>
      <c r="H435" s="279">
        <v>137.7166666666667</v>
      </c>
      <c r="I435" s="279">
        <v>141.23333333333335</v>
      </c>
      <c r="J435" s="279">
        <v>144.56666666666669</v>
      </c>
      <c r="K435" s="277">
        <v>137.9</v>
      </c>
      <c r="L435" s="277">
        <v>131.05000000000001</v>
      </c>
      <c r="M435" s="277">
        <v>29.707809999999998</v>
      </c>
    </row>
    <row r="436" spans="1:13">
      <c r="A436" s="268">
        <v>426</v>
      </c>
      <c r="B436" s="277" t="s">
        <v>526</v>
      </c>
      <c r="C436" s="277">
        <v>437.4</v>
      </c>
      <c r="D436" s="279">
        <v>439.9666666666667</v>
      </c>
      <c r="E436" s="279">
        <v>432.93333333333339</v>
      </c>
      <c r="F436" s="279">
        <v>428.4666666666667</v>
      </c>
      <c r="G436" s="279">
        <v>421.43333333333339</v>
      </c>
      <c r="H436" s="279">
        <v>444.43333333333339</v>
      </c>
      <c r="I436" s="279">
        <v>451.4666666666667</v>
      </c>
      <c r="J436" s="279">
        <v>455.93333333333339</v>
      </c>
      <c r="K436" s="277">
        <v>447</v>
      </c>
      <c r="L436" s="277">
        <v>435.5</v>
      </c>
      <c r="M436" s="277">
        <v>2.1715100000000001</v>
      </c>
    </row>
    <row r="437" spans="1:13">
      <c r="A437" s="268">
        <v>427</v>
      </c>
      <c r="B437" s="277" t="s">
        <v>3388</v>
      </c>
      <c r="C437" s="277">
        <v>275.3</v>
      </c>
      <c r="D437" s="279">
        <v>279.66666666666669</v>
      </c>
      <c r="E437" s="279">
        <v>268.73333333333335</v>
      </c>
      <c r="F437" s="279">
        <v>262.16666666666669</v>
      </c>
      <c r="G437" s="279">
        <v>251.23333333333335</v>
      </c>
      <c r="H437" s="279">
        <v>286.23333333333335</v>
      </c>
      <c r="I437" s="279">
        <v>297.16666666666663</v>
      </c>
      <c r="J437" s="279">
        <v>303.73333333333335</v>
      </c>
      <c r="K437" s="277">
        <v>290.60000000000002</v>
      </c>
      <c r="L437" s="277">
        <v>273.10000000000002</v>
      </c>
      <c r="M437" s="277">
        <v>7.9888500000000002</v>
      </c>
    </row>
    <row r="438" spans="1:13">
      <c r="A438" s="268">
        <v>428</v>
      </c>
      <c r="B438" s="277" t="s">
        <v>529</v>
      </c>
      <c r="C438" s="277">
        <v>1351.2</v>
      </c>
      <c r="D438" s="279">
        <v>1345.7666666666667</v>
      </c>
      <c r="E438" s="279">
        <v>1326.5333333333333</v>
      </c>
      <c r="F438" s="279">
        <v>1301.8666666666666</v>
      </c>
      <c r="G438" s="279">
        <v>1282.6333333333332</v>
      </c>
      <c r="H438" s="279">
        <v>1370.4333333333334</v>
      </c>
      <c r="I438" s="279">
        <v>1389.6666666666665</v>
      </c>
      <c r="J438" s="279">
        <v>1414.3333333333335</v>
      </c>
      <c r="K438" s="277">
        <v>1365</v>
      </c>
      <c r="L438" s="277">
        <v>1321.1</v>
      </c>
      <c r="M438" s="277">
        <v>0.54969999999999997</v>
      </c>
    </row>
    <row r="439" spans="1:13">
      <c r="A439" s="268">
        <v>429</v>
      </c>
      <c r="B439" s="277" t="s">
        <v>530</v>
      </c>
      <c r="C439" s="277">
        <v>423</v>
      </c>
      <c r="D439" s="279">
        <v>426.33333333333331</v>
      </c>
      <c r="E439" s="279">
        <v>418.76666666666665</v>
      </c>
      <c r="F439" s="279">
        <v>414.53333333333336</v>
      </c>
      <c r="G439" s="279">
        <v>406.9666666666667</v>
      </c>
      <c r="H439" s="279">
        <v>430.56666666666661</v>
      </c>
      <c r="I439" s="279">
        <v>438.13333333333333</v>
      </c>
      <c r="J439" s="279">
        <v>442.36666666666656</v>
      </c>
      <c r="K439" s="277">
        <v>433.9</v>
      </c>
      <c r="L439" s="277">
        <v>422.1</v>
      </c>
      <c r="M439" s="277">
        <v>0.36568000000000001</v>
      </c>
    </row>
    <row r="440" spans="1:13">
      <c r="A440" s="268">
        <v>430</v>
      </c>
      <c r="B440" s="277" t="s">
        <v>178</v>
      </c>
      <c r="C440" s="277">
        <v>541.04999999999995</v>
      </c>
      <c r="D440" s="279">
        <v>541.91666666666663</v>
      </c>
      <c r="E440" s="279">
        <v>534.23333333333323</v>
      </c>
      <c r="F440" s="279">
        <v>527.41666666666663</v>
      </c>
      <c r="G440" s="279">
        <v>519.73333333333323</v>
      </c>
      <c r="H440" s="279">
        <v>548.73333333333323</v>
      </c>
      <c r="I440" s="279">
        <v>556.41666666666663</v>
      </c>
      <c r="J440" s="279">
        <v>563.23333333333323</v>
      </c>
      <c r="K440" s="277">
        <v>549.6</v>
      </c>
      <c r="L440" s="277">
        <v>535.1</v>
      </c>
      <c r="M440" s="277">
        <v>77.740899999999996</v>
      </c>
    </row>
    <row r="441" spans="1:13">
      <c r="A441" s="268">
        <v>431</v>
      </c>
      <c r="B441" s="277" t="s">
        <v>531</v>
      </c>
      <c r="C441" s="277">
        <v>220.65</v>
      </c>
      <c r="D441" s="279">
        <v>223.88333333333333</v>
      </c>
      <c r="E441" s="279">
        <v>216.76666666666665</v>
      </c>
      <c r="F441" s="279">
        <v>212.88333333333333</v>
      </c>
      <c r="G441" s="279">
        <v>205.76666666666665</v>
      </c>
      <c r="H441" s="279">
        <v>227.76666666666665</v>
      </c>
      <c r="I441" s="279">
        <v>234.88333333333333</v>
      </c>
      <c r="J441" s="279">
        <v>238.76666666666665</v>
      </c>
      <c r="K441" s="277">
        <v>231</v>
      </c>
      <c r="L441" s="277">
        <v>220</v>
      </c>
      <c r="M441" s="277">
        <v>2.2349999999999999</v>
      </c>
    </row>
    <row r="442" spans="1:13">
      <c r="A442" s="268">
        <v>432</v>
      </c>
      <c r="B442" s="277" t="s">
        <v>179</v>
      </c>
      <c r="C442" s="277">
        <v>397</v>
      </c>
      <c r="D442" s="279">
        <v>399.91666666666669</v>
      </c>
      <c r="E442" s="279">
        <v>392.33333333333337</v>
      </c>
      <c r="F442" s="279">
        <v>387.66666666666669</v>
      </c>
      <c r="G442" s="279">
        <v>380.08333333333337</v>
      </c>
      <c r="H442" s="279">
        <v>404.58333333333337</v>
      </c>
      <c r="I442" s="279">
        <v>412.16666666666674</v>
      </c>
      <c r="J442" s="279">
        <v>416.83333333333337</v>
      </c>
      <c r="K442" s="277">
        <v>407.5</v>
      </c>
      <c r="L442" s="277">
        <v>395.25</v>
      </c>
      <c r="M442" s="277">
        <v>32.09863</v>
      </c>
    </row>
    <row r="443" spans="1:13">
      <c r="A443" s="268">
        <v>433</v>
      </c>
      <c r="B443" s="277" t="s">
        <v>532</v>
      </c>
      <c r="C443" s="277">
        <v>171.7</v>
      </c>
      <c r="D443" s="279">
        <v>170.70000000000002</v>
      </c>
      <c r="E443" s="279">
        <v>166.00000000000003</v>
      </c>
      <c r="F443" s="279">
        <v>160.30000000000001</v>
      </c>
      <c r="G443" s="279">
        <v>155.60000000000002</v>
      </c>
      <c r="H443" s="279">
        <v>176.40000000000003</v>
      </c>
      <c r="I443" s="279">
        <v>181.10000000000002</v>
      </c>
      <c r="J443" s="279">
        <v>186.80000000000004</v>
      </c>
      <c r="K443" s="277">
        <v>175.4</v>
      </c>
      <c r="L443" s="277">
        <v>165</v>
      </c>
      <c r="M443" s="277">
        <v>1.8285800000000001</v>
      </c>
    </row>
    <row r="444" spans="1:13">
      <c r="A444" s="268">
        <v>434</v>
      </c>
      <c r="B444" s="277" t="s">
        <v>533</v>
      </c>
      <c r="C444" s="277">
        <v>1253.45</v>
      </c>
      <c r="D444" s="279">
        <v>1256.8333333333333</v>
      </c>
      <c r="E444" s="279">
        <v>1240.6666666666665</v>
      </c>
      <c r="F444" s="279">
        <v>1227.8833333333332</v>
      </c>
      <c r="G444" s="279">
        <v>1211.7166666666665</v>
      </c>
      <c r="H444" s="279">
        <v>1269.6166666666666</v>
      </c>
      <c r="I444" s="279">
        <v>1285.7833333333331</v>
      </c>
      <c r="J444" s="279">
        <v>1298.5666666666666</v>
      </c>
      <c r="K444" s="277">
        <v>1273</v>
      </c>
      <c r="L444" s="277">
        <v>1244.05</v>
      </c>
      <c r="M444" s="277">
        <v>0.34143000000000001</v>
      </c>
    </row>
    <row r="445" spans="1:13">
      <c r="A445" s="268">
        <v>435</v>
      </c>
      <c r="B445" s="277" t="s">
        <v>534</v>
      </c>
      <c r="C445" s="277">
        <v>4.3</v>
      </c>
      <c r="D445" s="279">
        <v>4.3666666666666671</v>
      </c>
      <c r="E445" s="279">
        <v>4.2333333333333343</v>
      </c>
      <c r="F445" s="279">
        <v>4.166666666666667</v>
      </c>
      <c r="G445" s="279">
        <v>4.0333333333333341</v>
      </c>
      <c r="H445" s="279">
        <v>4.4333333333333345</v>
      </c>
      <c r="I445" s="279">
        <v>4.5666666666666673</v>
      </c>
      <c r="J445" s="279">
        <v>4.6333333333333346</v>
      </c>
      <c r="K445" s="277">
        <v>4.5</v>
      </c>
      <c r="L445" s="277">
        <v>4.3</v>
      </c>
      <c r="M445" s="277">
        <v>308.57675999999998</v>
      </c>
    </row>
    <row r="446" spans="1:13">
      <c r="A446" s="268">
        <v>436</v>
      </c>
      <c r="B446" s="277" t="s">
        <v>535</v>
      </c>
      <c r="C446" s="277">
        <v>147</v>
      </c>
      <c r="D446" s="279">
        <v>147.53333333333333</v>
      </c>
      <c r="E446" s="279">
        <v>144.71666666666667</v>
      </c>
      <c r="F446" s="279">
        <v>142.43333333333334</v>
      </c>
      <c r="G446" s="279">
        <v>139.61666666666667</v>
      </c>
      <c r="H446" s="279">
        <v>149.81666666666666</v>
      </c>
      <c r="I446" s="279">
        <v>152.63333333333333</v>
      </c>
      <c r="J446" s="279">
        <v>154.91666666666666</v>
      </c>
      <c r="K446" s="277">
        <v>150.35</v>
      </c>
      <c r="L446" s="277">
        <v>145.25</v>
      </c>
      <c r="M446" s="277">
        <v>2.1600799999999998</v>
      </c>
    </row>
    <row r="447" spans="1:13">
      <c r="A447" s="268">
        <v>437</v>
      </c>
      <c r="B447" s="277" t="s">
        <v>2594</v>
      </c>
      <c r="C447" s="277">
        <v>254.25</v>
      </c>
      <c r="D447" s="279">
        <v>255.81666666666669</v>
      </c>
      <c r="E447" s="279">
        <v>247.63333333333338</v>
      </c>
      <c r="F447" s="279">
        <v>241.01666666666668</v>
      </c>
      <c r="G447" s="279">
        <v>232.83333333333337</v>
      </c>
      <c r="H447" s="279">
        <v>262.43333333333339</v>
      </c>
      <c r="I447" s="279">
        <v>270.61666666666673</v>
      </c>
      <c r="J447" s="279">
        <v>277.23333333333341</v>
      </c>
      <c r="K447" s="277">
        <v>264</v>
      </c>
      <c r="L447" s="277">
        <v>249.2</v>
      </c>
      <c r="M447" s="277">
        <v>6.0462100000000003</v>
      </c>
    </row>
    <row r="448" spans="1:13">
      <c r="A448" s="268">
        <v>438</v>
      </c>
      <c r="B448" s="277" t="s">
        <v>536</v>
      </c>
      <c r="C448" s="277">
        <v>840.4</v>
      </c>
      <c r="D448" s="279">
        <v>842.13333333333333</v>
      </c>
      <c r="E448" s="279">
        <v>829.26666666666665</v>
      </c>
      <c r="F448" s="279">
        <v>818.13333333333333</v>
      </c>
      <c r="G448" s="279">
        <v>805.26666666666665</v>
      </c>
      <c r="H448" s="279">
        <v>853.26666666666665</v>
      </c>
      <c r="I448" s="279">
        <v>866.13333333333321</v>
      </c>
      <c r="J448" s="279">
        <v>877.26666666666665</v>
      </c>
      <c r="K448" s="277">
        <v>855</v>
      </c>
      <c r="L448" s="277">
        <v>831</v>
      </c>
      <c r="M448" s="277">
        <v>1.31698</v>
      </c>
    </row>
    <row r="449" spans="1:13">
      <c r="A449" s="268">
        <v>439</v>
      </c>
      <c r="B449" s="277" t="s">
        <v>282</v>
      </c>
      <c r="C449" s="277">
        <v>492.15</v>
      </c>
      <c r="D449" s="279">
        <v>491.13333333333338</v>
      </c>
      <c r="E449" s="279">
        <v>482.26666666666677</v>
      </c>
      <c r="F449" s="279">
        <v>472.38333333333338</v>
      </c>
      <c r="G449" s="279">
        <v>463.51666666666677</v>
      </c>
      <c r="H449" s="279">
        <v>501.01666666666677</v>
      </c>
      <c r="I449" s="279">
        <v>509.88333333333344</v>
      </c>
      <c r="J449" s="279">
        <v>519.76666666666677</v>
      </c>
      <c r="K449" s="277">
        <v>500</v>
      </c>
      <c r="L449" s="277">
        <v>481.25</v>
      </c>
      <c r="M449" s="277">
        <v>10.05991</v>
      </c>
    </row>
    <row r="450" spans="1:13">
      <c r="A450" s="268">
        <v>440</v>
      </c>
      <c r="B450" s="277" t="s">
        <v>542</v>
      </c>
      <c r="C450" s="277">
        <v>48.5</v>
      </c>
      <c r="D450" s="279">
        <v>49.6</v>
      </c>
      <c r="E450" s="279">
        <v>47.25</v>
      </c>
      <c r="F450" s="279">
        <v>46</v>
      </c>
      <c r="G450" s="279">
        <v>43.65</v>
      </c>
      <c r="H450" s="279">
        <v>50.85</v>
      </c>
      <c r="I450" s="279">
        <v>53.20000000000001</v>
      </c>
      <c r="J450" s="279">
        <v>54.45</v>
      </c>
      <c r="K450" s="277">
        <v>51.95</v>
      </c>
      <c r="L450" s="277">
        <v>48.35</v>
      </c>
      <c r="M450" s="277">
        <v>11.54749</v>
      </c>
    </row>
    <row r="451" spans="1:13">
      <c r="A451" s="268">
        <v>441</v>
      </c>
      <c r="B451" s="277" t="s">
        <v>2609</v>
      </c>
      <c r="C451" s="277">
        <v>12195.45</v>
      </c>
      <c r="D451" s="279">
        <v>12275.783333333333</v>
      </c>
      <c r="E451" s="279">
        <v>12053.666666666666</v>
      </c>
      <c r="F451" s="279">
        <v>11911.883333333333</v>
      </c>
      <c r="G451" s="279">
        <v>11689.766666666666</v>
      </c>
      <c r="H451" s="279">
        <v>12417.566666666666</v>
      </c>
      <c r="I451" s="279">
        <v>12639.683333333334</v>
      </c>
      <c r="J451" s="279">
        <v>12781.466666666665</v>
      </c>
      <c r="K451" s="277">
        <v>12497.9</v>
      </c>
      <c r="L451" s="277">
        <v>12134</v>
      </c>
      <c r="M451" s="277">
        <v>1.124E-2</v>
      </c>
    </row>
    <row r="452" spans="1:13">
      <c r="A452" s="268">
        <v>442</v>
      </c>
      <c r="B452" s="277" t="s">
        <v>2614</v>
      </c>
      <c r="C452" s="277">
        <v>817.65</v>
      </c>
      <c r="D452" s="279">
        <v>837.2166666666667</v>
      </c>
      <c r="E452" s="279">
        <v>791.43333333333339</v>
      </c>
      <c r="F452" s="279">
        <v>765.2166666666667</v>
      </c>
      <c r="G452" s="279">
        <v>719.43333333333339</v>
      </c>
      <c r="H452" s="279">
        <v>863.43333333333339</v>
      </c>
      <c r="I452" s="279">
        <v>909.2166666666667</v>
      </c>
      <c r="J452" s="279">
        <v>935.43333333333339</v>
      </c>
      <c r="K452" s="277">
        <v>883</v>
      </c>
      <c r="L452" s="277">
        <v>811</v>
      </c>
      <c r="M452" s="277">
        <v>1.7697799999999999</v>
      </c>
    </row>
    <row r="453" spans="1:13">
      <c r="A453" s="268">
        <v>443</v>
      </c>
      <c r="B453" s="277" t="s">
        <v>3465</v>
      </c>
      <c r="C453" s="277">
        <v>515.9</v>
      </c>
      <c r="D453" s="279">
        <v>519.36666666666667</v>
      </c>
      <c r="E453" s="279">
        <v>510.83333333333337</v>
      </c>
      <c r="F453" s="279">
        <v>505.76666666666665</v>
      </c>
      <c r="G453" s="279">
        <v>497.23333333333335</v>
      </c>
      <c r="H453" s="279">
        <v>524.43333333333339</v>
      </c>
      <c r="I453" s="279">
        <v>532.9666666666667</v>
      </c>
      <c r="J453" s="279">
        <v>538.03333333333342</v>
      </c>
      <c r="K453" s="277">
        <v>527.9</v>
      </c>
      <c r="L453" s="277">
        <v>514.29999999999995</v>
      </c>
      <c r="M453" s="277">
        <v>46.904150000000001</v>
      </c>
    </row>
    <row r="454" spans="1:13">
      <c r="A454" s="268">
        <v>444</v>
      </c>
      <c r="B454" s="277" t="s">
        <v>182</v>
      </c>
      <c r="C454" s="277">
        <v>1011.65</v>
      </c>
      <c r="D454" s="279">
        <v>1017.2166666666667</v>
      </c>
      <c r="E454" s="279">
        <v>998.43333333333339</v>
      </c>
      <c r="F454" s="279">
        <v>985.2166666666667</v>
      </c>
      <c r="G454" s="279">
        <v>966.43333333333339</v>
      </c>
      <c r="H454" s="279">
        <v>1030.4333333333334</v>
      </c>
      <c r="I454" s="279">
        <v>1049.2166666666667</v>
      </c>
      <c r="J454" s="279">
        <v>1062.4333333333334</v>
      </c>
      <c r="K454" s="277">
        <v>1036</v>
      </c>
      <c r="L454" s="277">
        <v>1004</v>
      </c>
      <c r="M454" s="277">
        <v>4.3428399999999998</v>
      </c>
    </row>
    <row r="455" spans="1:13">
      <c r="A455" s="268">
        <v>445</v>
      </c>
      <c r="B455" s="277" t="s">
        <v>543</v>
      </c>
      <c r="C455" s="277">
        <v>780.4</v>
      </c>
      <c r="D455" s="279">
        <v>784.15</v>
      </c>
      <c r="E455" s="279">
        <v>773.3</v>
      </c>
      <c r="F455" s="279">
        <v>766.19999999999993</v>
      </c>
      <c r="G455" s="279">
        <v>755.34999999999991</v>
      </c>
      <c r="H455" s="279">
        <v>791.25</v>
      </c>
      <c r="I455" s="279">
        <v>802.10000000000014</v>
      </c>
      <c r="J455" s="279">
        <v>809.2</v>
      </c>
      <c r="K455" s="277">
        <v>795</v>
      </c>
      <c r="L455" s="277">
        <v>777.05</v>
      </c>
      <c r="M455" s="277">
        <v>0.23455999999999999</v>
      </c>
    </row>
    <row r="456" spans="1:13">
      <c r="A456" s="268">
        <v>446</v>
      </c>
      <c r="B456" s="277" t="s">
        <v>183</v>
      </c>
      <c r="C456" s="277">
        <v>122.3</v>
      </c>
      <c r="D456" s="279">
        <v>123.16666666666667</v>
      </c>
      <c r="E456" s="279">
        <v>120.53333333333335</v>
      </c>
      <c r="F456" s="279">
        <v>118.76666666666668</v>
      </c>
      <c r="G456" s="279">
        <v>116.13333333333335</v>
      </c>
      <c r="H456" s="279">
        <v>124.93333333333334</v>
      </c>
      <c r="I456" s="279">
        <v>127.56666666666666</v>
      </c>
      <c r="J456" s="279">
        <v>129.33333333333331</v>
      </c>
      <c r="K456" s="277">
        <v>125.8</v>
      </c>
      <c r="L456" s="277">
        <v>121.4</v>
      </c>
      <c r="M456" s="277">
        <v>502.2518</v>
      </c>
    </row>
    <row r="457" spans="1:13">
      <c r="A457" s="268">
        <v>447</v>
      </c>
      <c r="B457" s="277" t="s">
        <v>184</v>
      </c>
      <c r="C457" s="277">
        <v>41.55</v>
      </c>
      <c r="D457" s="279">
        <v>42.15</v>
      </c>
      <c r="E457" s="279">
        <v>40.799999999999997</v>
      </c>
      <c r="F457" s="279">
        <v>40.049999999999997</v>
      </c>
      <c r="G457" s="279">
        <v>38.699999999999996</v>
      </c>
      <c r="H457" s="279">
        <v>42.9</v>
      </c>
      <c r="I457" s="279">
        <v>44.250000000000007</v>
      </c>
      <c r="J457" s="279">
        <v>45</v>
      </c>
      <c r="K457" s="277">
        <v>43.5</v>
      </c>
      <c r="L457" s="277">
        <v>41.4</v>
      </c>
      <c r="M457" s="277">
        <v>80.041380000000004</v>
      </c>
    </row>
    <row r="458" spans="1:13">
      <c r="A458" s="268">
        <v>448</v>
      </c>
      <c r="B458" s="277" t="s">
        <v>185</v>
      </c>
      <c r="C458" s="277">
        <v>51.9</v>
      </c>
      <c r="D458" s="279">
        <v>51.866666666666667</v>
      </c>
      <c r="E458" s="279">
        <v>51.133333333333333</v>
      </c>
      <c r="F458" s="279">
        <v>50.366666666666667</v>
      </c>
      <c r="G458" s="279">
        <v>49.633333333333333</v>
      </c>
      <c r="H458" s="279">
        <v>52.633333333333333</v>
      </c>
      <c r="I458" s="279">
        <v>53.366666666666667</v>
      </c>
      <c r="J458" s="279">
        <v>54.133333333333333</v>
      </c>
      <c r="K458" s="277">
        <v>52.6</v>
      </c>
      <c r="L458" s="277">
        <v>51.1</v>
      </c>
      <c r="M458" s="277">
        <v>202.81306000000001</v>
      </c>
    </row>
    <row r="459" spans="1:13">
      <c r="A459" s="268">
        <v>449</v>
      </c>
      <c r="B459" s="277" t="s">
        <v>186</v>
      </c>
      <c r="C459" s="277">
        <v>416.45</v>
      </c>
      <c r="D459" s="279">
        <v>418.84999999999997</v>
      </c>
      <c r="E459" s="279">
        <v>410.09999999999991</v>
      </c>
      <c r="F459" s="279">
        <v>403.74999999999994</v>
      </c>
      <c r="G459" s="279">
        <v>394.99999999999989</v>
      </c>
      <c r="H459" s="279">
        <v>425.19999999999993</v>
      </c>
      <c r="I459" s="279">
        <v>433.95000000000005</v>
      </c>
      <c r="J459" s="279">
        <v>440.29999999999995</v>
      </c>
      <c r="K459" s="277">
        <v>427.6</v>
      </c>
      <c r="L459" s="277">
        <v>412.5</v>
      </c>
      <c r="M459" s="277">
        <v>258.85192000000001</v>
      </c>
    </row>
    <row r="460" spans="1:13">
      <c r="A460" s="268">
        <v>450</v>
      </c>
      <c r="B460" s="277" t="s">
        <v>2625</v>
      </c>
      <c r="C460" s="277">
        <v>24.75</v>
      </c>
      <c r="D460" s="279">
        <v>24.833333333333332</v>
      </c>
      <c r="E460" s="279">
        <v>24.166666666666664</v>
      </c>
      <c r="F460" s="279">
        <v>23.583333333333332</v>
      </c>
      <c r="G460" s="279">
        <v>22.916666666666664</v>
      </c>
      <c r="H460" s="279">
        <v>25.416666666666664</v>
      </c>
      <c r="I460" s="279">
        <v>26.083333333333329</v>
      </c>
      <c r="J460" s="279">
        <v>26.666666666666664</v>
      </c>
      <c r="K460" s="277">
        <v>25.5</v>
      </c>
      <c r="L460" s="277">
        <v>24.25</v>
      </c>
      <c r="M460" s="277">
        <v>39.23319</v>
      </c>
    </row>
    <row r="461" spans="1:13">
      <c r="A461" s="268">
        <v>451</v>
      </c>
      <c r="B461" s="277" t="s">
        <v>537</v>
      </c>
      <c r="C461" s="277">
        <v>721.2</v>
      </c>
      <c r="D461" s="279">
        <v>721.13333333333333</v>
      </c>
      <c r="E461" s="279">
        <v>715.06666666666661</v>
      </c>
      <c r="F461" s="279">
        <v>708.93333333333328</v>
      </c>
      <c r="G461" s="279">
        <v>702.86666666666656</v>
      </c>
      <c r="H461" s="279">
        <v>727.26666666666665</v>
      </c>
      <c r="I461" s="279">
        <v>733.33333333333348</v>
      </c>
      <c r="J461" s="279">
        <v>739.4666666666667</v>
      </c>
      <c r="K461" s="277">
        <v>727.2</v>
      </c>
      <c r="L461" s="277">
        <v>715</v>
      </c>
      <c r="M461" s="277">
        <v>0.20513999999999999</v>
      </c>
    </row>
    <row r="462" spans="1:13">
      <c r="A462" s="268">
        <v>452</v>
      </c>
      <c r="B462" s="277" t="s">
        <v>538</v>
      </c>
      <c r="C462" s="277">
        <v>337.35</v>
      </c>
      <c r="D462" s="279">
        <v>340.2166666666667</v>
      </c>
      <c r="E462" s="279">
        <v>333.38333333333338</v>
      </c>
      <c r="F462" s="279">
        <v>329.41666666666669</v>
      </c>
      <c r="G462" s="279">
        <v>322.58333333333337</v>
      </c>
      <c r="H462" s="279">
        <v>344.18333333333339</v>
      </c>
      <c r="I462" s="279">
        <v>351.01666666666665</v>
      </c>
      <c r="J462" s="279">
        <v>354.98333333333341</v>
      </c>
      <c r="K462" s="277">
        <v>347.05</v>
      </c>
      <c r="L462" s="277">
        <v>336.25</v>
      </c>
      <c r="M462" s="277">
        <v>7.9189999999999997E-2</v>
      </c>
    </row>
    <row r="463" spans="1:13">
      <c r="A463" s="268">
        <v>453</v>
      </c>
      <c r="B463" s="277" t="s">
        <v>187</v>
      </c>
      <c r="C463" s="277">
        <v>2279.9</v>
      </c>
      <c r="D463" s="279">
        <v>2289.1666666666665</v>
      </c>
      <c r="E463" s="279">
        <v>2266.333333333333</v>
      </c>
      <c r="F463" s="279">
        <v>2252.7666666666664</v>
      </c>
      <c r="G463" s="279">
        <v>2229.9333333333329</v>
      </c>
      <c r="H463" s="279">
        <v>2302.7333333333331</v>
      </c>
      <c r="I463" s="279">
        <v>2325.5666666666662</v>
      </c>
      <c r="J463" s="279">
        <v>2339.1333333333332</v>
      </c>
      <c r="K463" s="277">
        <v>2312</v>
      </c>
      <c r="L463" s="277">
        <v>2275.6</v>
      </c>
      <c r="M463" s="277">
        <v>27.745090000000001</v>
      </c>
    </row>
    <row r="464" spans="1:13">
      <c r="A464" s="268">
        <v>454</v>
      </c>
      <c r="B464" s="277" t="s">
        <v>544</v>
      </c>
      <c r="C464" s="277">
        <v>2069.6</v>
      </c>
      <c r="D464" s="279">
        <v>2085.7666666666669</v>
      </c>
      <c r="E464" s="279">
        <v>2034.5333333333338</v>
      </c>
      <c r="F464" s="279">
        <v>1999.4666666666667</v>
      </c>
      <c r="G464" s="279">
        <v>1948.2333333333336</v>
      </c>
      <c r="H464" s="279">
        <v>2120.8333333333339</v>
      </c>
      <c r="I464" s="279">
        <v>2172.0666666666666</v>
      </c>
      <c r="J464" s="279">
        <v>2207.1333333333341</v>
      </c>
      <c r="K464" s="277">
        <v>2137</v>
      </c>
      <c r="L464" s="277">
        <v>2050.6999999999998</v>
      </c>
      <c r="M464" s="277">
        <v>0.63373999999999997</v>
      </c>
    </row>
    <row r="465" spans="1:13">
      <c r="A465" s="268">
        <v>455</v>
      </c>
      <c r="B465" s="277" t="s">
        <v>188</v>
      </c>
      <c r="C465" s="277">
        <v>674.8</v>
      </c>
      <c r="D465" s="279">
        <v>680.2833333333333</v>
      </c>
      <c r="E465" s="279">
        <v>666.61666666666656</v>
      </c>
      <c r="F465" s="279">
        <v>658.43333333333328</v>
      </c>
      <c r="G465" s="279">
        <v>644.76666666666654</v>
      </c>
      <c r="H465" s="279">
        <v>688.46666666666658</v>
      </c>
      <c r="I465" s="279">
        <v>702.13333333333333</v>
      </c>
      <c r="J465" s="279">
        <v>710.31666666666661</v>
      </c>
      <c r="K465" s="277">
        <v>693.95</v>
      </c>
      <c r="L465" s="277">
        <v>672.1</v>
      </c>
      <c r="M465" s="277">
        <v>43.318640000000002</v>
      </c>
    </row>
    <row r="466" spans="1:13">
      <c r="A466" s="268">
        <v>456</v>
      </c>
      <c r="B466" s="277" t="s">
        <v>546</v>
      </c>
      <c r="C466" s="277">
        <v>738.85</v>
      </c>
      <c r="D466" s="279">
        <v>743.58333333333337</v>
      </c>
      <c r="E466" s="279">
        <v>730.16666666666674</v>
      </c>
      <c r="F466" s="279">
        <v>721.48333333333335</v>
      </c>
      <c r="G466" s="279">
        <v>708.06666666666672</v>
      </c>
      <c r="H466" s="279">
        <v>752.26666666666677</v>
      </c>
      <c r="I466" s="279">
        <v>765.68333333333351</v>
      </c>
      <c r="J466" s="279">
        <v>774.36666666666679</v>
      </c>
      <c r="K466" s="277">
        <v>757</v>
      </c>
      <c r="L466" s="277">
        <v>734.9</v>
      </c>
      <c r="M466" s="277">
        <v>0.42907000000000001</v>
      </c>
    </row>
    <row r="467" spans="1:13">
      <c r="A467" s="268">
        <v>457</v>
      </c>
      <c r="B467" s="277" t="s">
        <v>547</v>
      </c>
      <c r="C467" s="277">
        <v>704.45</v>
      </c>
      <c r="D467" s="279">
        <v>707.81666666666661</v>
      </c>
      <c r="E467" s="279">
        <v>696.63333333333321</v>
      </c>
      <c r="F467" s="279">
        <v>688.81666666666661</v>
      </c>
      <c r="G467" s="279">
        <v>677.63333333333321</v>
      </c>
      <c r="H467" s="279">
        <v>715.63333333333321</v>
      </c>
      <c r="I467" s="279">
        <v>726.81666666666661</v>
      </c>
      <c r="J467" s="279">
        <v>734.63333333333321</v>
      </c>
      <c r="K467" s="277">
        <v>719</v>
      </c>
      <c r="L467" s="277">
        <v>700</v>
      </c>
      <c r="M467" s="277">
        <v>0.97491000000000005</v>
      </c>
    </row>
    <row r="468" spans="1:13">
      <c r="A468" s="268">
        <v>458</v>
      </c>
      <c r="B468" s="277" t="s">
        <v>552</v>
      </c>
      <c r="C468" s="277">
        <v>532.1</v>
      </c>
      <c r="D468" s="279">
        <v>534.11666666666667</v>
      </c>
      <c r="E468" s="279">
        <v>524.23333333333335</v>
      </c>
      <c r="F468" s="279">
        <v>516.36666666666667</v>
      </c>
      <c r="G468" s="279">
        <v>506.48333333333335</v>
      </c>
      <c r="H468" s="279">
        <v>541.98333333333335</v>
      </c>
      <c r="I468" s="279">
        <v>551.86666666666679</v>
      </c>
      <c r="J468" s="279">
        <v>559.73333333333335</v>
      </c>
      <c r="K468" s="277">
        <v>544</v>
      </c>
      <c r="L468" s="277">
        <v>526.25</v>
      </c>
      <c r="M468" s="277">
        <v>0.34436</v>
      </c>
    </row>
    <row r="469" spans="1:13">
      <c r="A469" s="268">
        <v>459</v>
      </c>
      <c r="B469" s="277" t="s">
        <v>548</v>
      </c>
      <c r="C469" s="277">
        <v>39.4</v>
      </c>
      <c r="D469" s="279">
        <v>39.68333333333333</v>
      </c>
      <c r="E469" s="279">
        <v>38.766666666666659</v>
      </c>
      <c r="F469" s="279">
        <v>38.133333333333326</v>
      </c>
      <c r="G469" s="279">
        <v>37.216666666666654</v>
      </c>
      <c r="H469" s="279">
        <v>40.316666666666663</v>
      </c>
      <c r="I469" s="279">
        <v>41.233333333333334</v>
      </c>
      <c r="J469" s="279">
        <v>41.866666666666667</v>
      </c>
      <c r="K469" s="277">
        <v>40.6</v>
      </c>
      <c r="L469" s="277">
        <v>39.049999999999997</v>
      </c>
      <c r="M469" s="277">
        <v>2.68486</v>
      </c>
    </row>
    <row r="470" spans="1:13">
      <c r="A470" s="268">
        <v>460</v>
      </c>
      <c r="B470" s="277" t="s">
        <v>549</v>
      </c>
      <c r="C470" s="277">
        <v>1003.25</v>
      </c>
      <c r="D470" s="279">
        <v>1007.75</v>
      </c>
      <c r="E470" s="279">
        <v>980.5</v>
      </c>
      <c r="F470" s="279">
        <v>957.75</v>
      </c>
      <c r="G470" s="279">
        <v>930.5</v>
      </c>
      <c r="H470" s="279">
        <v>1030.5</v>
      </c>
      <c r="I470" s="279">
        <v>1057.75</v>
      </c>
      <c r="J470" s="279">
        <v>1080.5</v>
      </c>
      <c r="K470" s="277">
        <v>1035</v>
      </c>
      <c r="L470" s="277">
        <v>985</v>
      </c>
      <c r="M470" s="277">
        <v>0.23388999999999999</v>
      </c>
    </row>
    <row r="471" spans="1:13">
      <c r="A471" s="268">
        <v>461</v>
      </c>
      <c r="B471" s="277" t="s">
        <v>189</v>
      </c>
      <c r="C471" s="277">
        <v>1066.25</v>
      </c>
      <c r="D471" s="279">
        <v>1067.5166666666667</v>
      </c>
      <c r="E471" s="279">
        <v>1047.3333333333333</v>
      </c>
      <c r="F471" s="279">
        <v>1028.4166666666665</v>
      </c>
      <c r="G471" s="279">
        <v>1008.2333333333331</v>
      </c>
      <c r="H471" s="279">
        <v>1086.4333333333334</v>
      </c>
      <c r="I471" s="279">
        <v>1106.6166666666668</v>
      </c>
      <c r="J471" s="279">
        <v>1125.5333333333335</v>
      </c>
      <c r="K471" s="277">
        <v>1087.7</v>
      </c>
      <c r="L471" s="277">
        <v>1048.5999999999999</v>
      </c>
      <c r="M471" s="277">
        <v>111.89335</v>
      </c>
    </row>
    <row r="472" spans="1:13">
      <c r="A472" s="268">
        <v>462</v>
      </c>
      <c r="B472" s="277" t="s">
        <v>190</v>
      </c>
      <c r="C472" s="277">
        <v>2870.4</v>
      </c>
      <c r="D472" s="279">
        <v>2920.5833333333335</v>
      </c>
      <c r="E472" s="279">
        <v>2809.9666666666672</v>
      </c>
      <c r="F472" s="279">
        <v>2749.5333333333338</v>
      </c>
      <c r="G472" s="279">
        <v>2638.9166666666674</v>
      </c>
      <c r="H472" s="279">
        <v>2981.0166666666669</v>
      </c>
      <c r="I472" s="279">
        <v>3091.6333333333328</v>
      </c>
      <c r="J472" s="279">
        <v>3152.0666666666666</v>
      </c>
      <c r="K472" s="277">
        <v>3031.2</v>
      </c>
      <c r="L472" s="277">
        <v>2860.15</v>
      </c>
      <c r="M472" s="277">
        <v>12.181430000000001</v>
      </c>
    </row>
    <row r="473" spans="1:13">
      <c r="A473" s="268">
        <v>463</v>
      </c>
      <c r="B473" s="277" t="s">
        <v>191</v>
      </c>
      <c r="C473" s="277">
        <v>338.95</v>
      </c>
      <c r="D473" s="279">
        <v>340.48333333333335</v>
      </c>
      <c r="E473" s="279">
        <v>336.51666666666671</v>
      </c>
      <c r="F473" s="279">
        <v>334.08333333333337</v>
      </c>
      <c r="G473" s="279">
        <v>330.11666666666673</v>
      </c>
      <c r="H473" s="279">
        <v>342.91666666666669</v>
      </c>
      <c r="I473" s="279">
        <v>346.88333333333338</v>
      </c>
      <c r="J473" s="279">
        <v>349.31666666666666</v>
      </c>
      <c r="K473" s="277">
        <v>344.45</v>
      </c>
      <c r="L473" s="277">
        <v>338.05</v>
      </c>
      <c r="M473" s="277">
        <v>13.299160000000001</v>
      </c>
    </row>
    <row r="474" spans="1:13">
      <c r="A474" s="268">
        <v>464</v>
      </c>
      <c r="B474" s="277" t="s">
        <v>550</v>
      </c>
      <c r="C474" s="277">
        <v>555.54999999999995</v>
      </c>
      <c r="D474" s="279">
        <v>564.25</v>
      </c>
      <c r="E474" s="279">
        <v>545.29999999999995</v>
      </c>
      <c r="F474" s="279">
        <v>535.04999999999995</v>
      </c>
      <c r="G474" s="279">
        <v>516.09999999999991</v>
      </c>
      <c r="H474" s="279">
        <v>574.5</v>
      </c>
      <c r="I474" s="279">
        <v>593.45000000000005</v>
      </c>
      <c r="J474" s="279">
        <v>603.70000000000005</v>
      </c>
      <c r="K474" s="277">
        <v>583.20000000000005</v>
      </c>
      <c r="L474" s="277">
        <v>554</v>
      </c>
      <c r="M474" s="277">
        <v>4.1524799999999997</v>
      </c>
    </row>
    <row r="475" spans="1:13">
      <c r="A475" s="268">
        <v>465</v>
      </c>
      <c r="B475" s="277" t="s">
        <v>551</v>
      </c>
      <c r="C475" s="277">
        <v>6.75</v>
      </c>
      <c r="D475" s="279">
        <v>6.7833333333333341</v>
      </c>
      <c r="E475" s="279">
        <v>6.7166666666666686</v>
      </c>
      <c r="F475" s="279">
        <v>6.6833333333333345</v>
      </c>
      <c r="G475" s="279">
        <v>6.6166666666666689</v>
      </c>
      <c r="H475" s="279">
        <v>6.8166666666666682</v>
      </c>
      <c r="I475" s="279">
        <v>6.8833333333333329</v>
      </c>
      <c r="J475" s="279">
        <v>6.9166666666666679</v>
      </c>
      <c r="K475" s="277">
        <v>6.85</v>
      </c>
      <c r="L475" s="277">
        <v>6.75</v>
      </c>
      <c r="M475" s="277">
        <v>46.545540000000003</v>
      </c>
    </row>
    <row r="476" spans="1:13">
      <c r="A476" s="268">
        <v>466</v>
      </c>
      <c r="B476" s="245" t="s">
        <v>539</v>
      </c>
      <c r="C476" s="277">
        <v>5465.7</v>
      </c>
      <c r="D476" s="279">
        <v>5360.2333333333336</v>
      </c>
      <c r="E476" s="279">
        <v>5125.4666666666672</v>
      </c>
      <c r="F476" s="279">
        <v>4785.2333333333336</v>
      </c>
      <c r="G476" s="279">
        <v>4550.4666666666672</v>
      </c>
      <c r="H476" s="279">
        <v>5700.4666666666672</v>
      </c>
      <c r="I476" s="279">
        <v>5935.2333333333336</v>
      </c>
      <c r="J476" s="279">
        <v>6275.4666666666672</v>
      </c>
      <c r="K476" s="277">
        <v>5595</v>
      </c>
      <c r="L476" s="277">
        <v>5020</v>
      </c>
      <c r="M476" s="277">
        <v>0.25342999999999999</v>
      </c>
    </row>
    <row r="477" spans="1:13">
      <c r="A477" s="268">
        <v>467</v>
      </c>
      <c r="B477" s="245" t="s">
        <v>541</v>
      </c>
      <c r="C477" s="277">
        <v>34.049999999999997</v>
      </c>
      <c r="D477" s="279">
        <v>34.200000000000003</v>
      </c>
      <c r="E477" s="279">
        <v>33.550000000000004</v>
      </c>
      <c r="F477" s="279">
        <v>33.050000000000004</v>
      </c>
      <c r="G477" s="279">
        <v>32.400000000000006</v>
      </c>
      <c r="H477" s="279">
        <v>34.700000000000003</v>
      </c>
      <c r="I477" s="279">
        <v>35.350000000000009</v>
      </c>
      <c r="J477" s="279">
        <v>35.85</v>
      </c>
      <c r="K477" s="277">
        <v>34.85</v>
      </c>
      <c r="L477" s="277">
        <v>33.700000000000003</v>
      </c>
      <c r="M477" s="277">
        <v>45.905419999999999</v>
      </c>
    </row>
    <row r="478" spans="1:13">
      <c r="A478" s="268">
        <v>468</v>
      </c>
      <c r="B478" s="245" t="s">
        <v>192</v>
      </c>
      <c r="C478" s="277">
        <v>416.9</v>
      </c>
      <c r="D478" s="279">
        <v>418.01666666666665</v>
      </c>
      <c r="E478" s="279">
        <v>412.0333333333333</v>
      </c>
      <c r="F478" s="279">
        <v>407.16666666666663</v>
      </c>
      <c r="G478" s="279">
        <v>401.18333333333328</v>
      </c>
      <c r="H478" s="279">
        <v>422.88333333333333</v>
      </c>
      <c r="I478" s="279">
        <v>428.86666666666667</v>
      </c>
      <c r="J478" s="279">
        <v>433.73333333333335</v>
      </c>
      <c r="K478" s="277">
        <v>424</v>
      </c>
      <c r="L478" s="277">
        <v>413.15</v>
      </c>
      <c r="M478" s="277">
        <v>22.064720000000001</v>
      </c>
    </row>
    <row r="479" spans="1:13">
      <c r="A479" s="268">
        <v>469</v>
      </c>
      <c r="B479" s="245" t="s">
        <v>540</v>
      </c>
      <c r="C479" s="277">
        <v>223.85</v>
      </c>
      <c r="D479" s="279">
        <v>223.51666666666665</v>
      </c>
      <c r="E479" s="279">
        <v>211.33333333333331</v>
      </c>
      <c r="F479" s="279">
        <v>198.81666666666666</v>
      </c>
      <c r="G479" s="279">
        <v>186.63333333333333</v>
      </c>
      <c r="H479" s="279">
        <v>236.0333333333333</v>
      </c>
      <c r="I479" s="279">
        <v>248.21666666666664</v>
      </c>
      <c r="J479" s="279">
        <v>260.73333333333329</v>
      </c>
      <c r="K479" s="277">
        <v>235.7</v>
      </c>
      <c r="L479" s="277">
        <v>211</v>
      </c>
      <c r="M479" s="277">
        <v>8.1724499999999995</v>
      </c>
    </row>
    <row r="480" spans="1:13">
      <c r="A480" s="268">
        <v>470</v>
      </c>
      <c r="B480" s="245" t="s">
        <v>193</v>
      </c>
      <c r="C480" s="277">
        <v>969.15</v>
      </c>
      <c r="D480" s="279">
        <v>971.80000000000007</v>
      </c>
      <c r="E480" s="279">
        <v>962.60000000000014</v>
      </c>
      <c r="F480" s="279">
        <v>956.05000000000007</v>
      </c>
      <c r="G480" s="279">
        <v>946.85000000000014</v>
      </c>
      <c r="H480" s="279">
        <v>978.35000000000014</v>
      </c>
      <c r="I480" s="279">
        <v>987.55000000000018</v>
      </c>
      <c r="J480" s="279">
        <v>994.10000000000014</v>
      </c>
      <c r="K480" s="277">
        <v>981</v>
      </c>
      <c r="L480" s="277">
        <v>965.25</v>
      </c>
      <c r="M480" s="277">
        <v>3.3678400000000002</v>
      </c>
    </row>
    <row r="481" spans="1:13">
      <c r="A481" s="268">
        <v>471</v>
      </c>
      <c r="B481" s="245" t="s">
        <v>553</v>
      </c>
      <c r="C481" s="277">
        <v>13.65</v>
      </c>
      <c r="D481" s="279">
        <v>13.700000000000001</v>
      </c>
      <c r="E481" s="279">
        <v>13.550000000000002</v>
      </c>
      <c r="F481" s="279">
        <v>13.450000000000001</v>
      </c>
      <c r="G481" s="279">
        <v>13.300000000000002</v>
      </c>
      <c r="H481" s="279">
        <v>13.800000000000002</v>
      </c>
      <c r="I481" s="279">
        <v>13.950000000000001</v>
      </c>
      <c r="J481" s="279">
        <v>14.050000000000002</v>
      </c>
      <c r="K481" s="277">
        <v>13.85</v>
      </c>
      <c r="L481" s="277">
        <v>13.6</v>
      </c>
      <c r="M481" s="277">
        <v>16.77946</v>
      </c>
    </row>
    <row r="482" spans="1:13">
      <c r="A482" s="268">
        <v>472</v>
      </c>
      <c r="B482" s="245" t="s">
        <v>554</v>
      </c>
      <c r="C482" s="277">
        <v>329.15</v>
      </c>
      <c r="D482" s="279">
        <v>332.0333333333333</v>
      </c>
      <c r="E482" s="279">
        <v>319.11666666666662</v>
      </c>
      <c r="F482" s="277">
        <v>309.08333333333331</v>
      </c>
      <c r="G482" s="279">
        <v>296.16666666666663</v>
      </c>
      <c r="H482" s="279">
        <v>342.06666666666661</v>
      </c>
      <c r="I482" s="277">
        <v>354.98333333333335</v>
      </c>
      <c r="J482" s="279">
        <v>365.01666666666659</v>
      </c>
      <c r="K482" s="279">
        <v>344.95</v>
      </c>
      <c r="L482" s="277">
        <v>322</v>
      </c>
      <c r="M482" s="279">
        <v>8.6436499999999992</v>
      </c>
    </row>
    <row r="483" spans="1:13">
      <c r="A483" s="268">
        <v>473</v>
      </c>
      <c r="B483" s="245" t="s">
        <v>194</v>
      </c>
      <c r="C483" s="277">
        <v>234.85</v>
      </c>
      <c r="D483" s="279">
        <v>235.98333333333335</v>
      </c>
      <c r="E483" s="279">
        <v>229.06666666666669</v>
      </c>
      <c r="F483" s="277">
        <v>223.28333333333333</v>
      </c>
      <c r="G483" s="279">
        <v>216.36666666666667</v>
      </c>
      <c r="H483" s="279">
        <v>241.76666666666671</v>
      </c>
      <c r="I483" s="277">
        <v>248.68333333333334</v>
      </c>
      <c r="J483" s="279">
        <v>254.46666666666673</v>
      </c>
      <c r="K483" s="279">
        <v>242.9</v>
      </c>
      <c r="L483" s="277">
        <v>230.2</v>
      </c>
      <c r="M483" s="279">
        <v>31.23415</v>
      </c>
    </row>
    <row r="484" spans="1:13">
      <c r="A484" s="268">
        <v>474</v>
      </c>
      <c r="B484" s="245" t="s">
        <v>3099</v>
      </c>
      <c r="C484" s="245">
        <v>35.049999999999997</v>
      </c>
      <c r="D484" s="289">
        <v>34.966666666666669</v>
      </c>
      <c r="E484" s="289">
        <v>34.583333333333336</v>
      </c>
      <c r="F484" s="289">
        <v>34.116666666666667</v>
      </c>
      <c r="G484" s="289">
        <v>33.733333333333334</v>
      </c>
      <c r="H484" s="289">
        <v>35.433333333333337</v>
      </c>
      <c r="I484" s="289">
        <v>35.816666666666663</v>
      </c>
      <c r="J484" s="289">
        <v>36.283333333333339</v>
      </c>
      <c r="K484" s="289">
        <v>35.35</v>
      </c>
      <c r="L484" s="289">
        <v>34.5</v>
      </c>
      <c r="M484" s="289">
        <v>12.47523</v>
      </c>
    </row>
    <row r="485" spans="1:13">
      <c r="A485" s="268">
        <v>475</v>
      </c>
      <c r="B485" s="245" t="s">
        <v>195</v>
      </c>
      <c r="C485" s="245">
        <v>3968.75</v>
      </c>
      <c r="D485" s="289">
        <v>4002.35</v>
      </c>
      <c r="E485" s="289">
        <v>3927.3999999999996</v>
      </c>
      <c r="F485" s="289">
        <v>3886.0499999999997</v>
      </c>
      <c r="G485" s="289">
        <v>3811.0999999999995</v>
      </c>
      <c r="H485" s="289">
        <v>4043.7</v>
      </c>
      <c r="I485" s="289">
        <v>4118.6499999999996</v>
      </c>
      <c r="J485" s="289">
        <v>4160</v>
      </c>
      <c r="K485" s="289">
        <v>4077.3</v>
      </c>
      <c r="L485" s="289">
        <v>3961</v>
      </c>
      <c r="M485" s="289">
        <v>8.2363300000000006</v>
      </c>
    </row>
    <row r="486" spans="1:13">
      <c r="A486" s="268">
        <v>476</v>
      </c>
      <c r="B486" s="245" t="s">
        <v>196</v>
      </c>
      <c r="C486" s="289">
        <v>30.7</v>
      </c>
      <c r="D486" s="289">
        <v>30.316666666666666</v>
      </c>
      <c r="E486" s="289">
        <v>29.633333333333333</v>
      </c>
      <c r="F486" s="289">
        <v>28.566666666666666</v>
      </c>
      <c r="G486" s="289">
        <v>27.883333333333333</v>
      </c>
      <c r="H486" s="289">
        <v>31.383333333333333</v>
      </c>
      <c r="I486" s="289">
        <v>32.066666666666663</v>
      </c>
      <c r="J486" s="289">
        <v>33.133333333333333</v>
      </c>
      <c r="K486" s="289">
        <v>31</v>
      </c>
      <c r="L486" s="289">
        <v>29.25</v>
      </c>
      <c r="M486" s="289">
        <v>69.118740000000003</v>
      </c>
    </row>
    <row r="487" spans="1:13">
      <c r="A487" s="268">
        <v>477</v>
      </c>
      <c r="B487" s="245" t="s">
        <v>197</v>
      </c>
      <c r="C487" s="289">
        <v>481.9</v>
      </c>
      <c r="D487" s="289">
        <v>486.18333333333334</v>
      </c>
      <c r="E487" s="289">
        <v>475.7166666666667</v>
      </c>
      <c r="F487" s="289">
        <v>469.53333333333336</v>
      </c>
      <c r="G487" s="289">
        <v>459.06666666666672</v>
      </c>
      <c r="H487" s="289">
        <v>492.36666666666667</v>
      </c>
      <c r="I487" s="289">
        <v>502.83333333333326</v>
      </c>
      <c r="J487" s="289">
        <v>509.01666666666665</v>
      </c>
      <c r="K487" s="289">
        <v>496.65</v>
      </c>
      <c r="L487" s="289">
        <v>480</v>
      </c>
      <c r="M487" s="289">
        <v>43.606090000000002</v>
      </c>
    </row>
    <row r="488" spans="1:13">
      <c r="A488" s="268">
        <v>478</v>
      </c>
      <c r="B488" s="245" t="s">
        <v>560</v>
      </c>
      <c r="C488" s="289">
        <v>1913.1</v>
      </c>
      <c r="D488" s="289">
        <v>1857.0333333333335</v>
      </c>
      <c r="E488" s="289">
        <v>1756.0666666666671</v>
      </c>
      <c r="F488" s="289">
        <v>1599.0333333333335</v>
      </c>
      <c r="G488" s="289">
        <v>1498.0666666666671</v>
      </c>
      <c r="H488" s="289">
        <v>2014.0666666666671</v>
      </c>
      <c r="I488" s="289">
        <v>2115.0333333333338</v>
      </c>
      <c r="J488" s="289">
        <v>2272.0666666666671</v>
      </c>
      <c r="K488" s="289">
        <v>1958</v>
      </c>
      <c r="L488" s="289">
        <v>1700</v>
      </c>
      <c r="M488" s="289">
        <v>1.49522</v>
      </c>
    </row>
    <row r="489" spans="1:13">
      <c r="A489" s="268">
        <v>479</v>
      </c>
      <c r="B489" s="245" t="s">
        <v>561</v>
      </c>
      <c r="C489" s="289">
        <v>31.5</v>
      </c>
      <c r="D489" s="289">
        <v>31.716666666666669</v>
      </c>
      <c r="E489" s="289">
        <v>31.083333333333336</v>
      </c>
      <c r="F489" s="289">
        <v>30.666666666666668</v>
      </c>
      <c r="G489" s="289">
        <v>30.033333333333335</v>
      </c>
      <c r="H489" s="289">
        <v>32.13333333333334</v>
      </c>
      <c r="I489" s="289">
        <v>32.766666666666666</v>
      </c>
      <c r="J489" s="289">
        <v>33.183333333333337</v>
      </c>
      <c r="K489" s="289">
        <v>32.35</v>
      </c>
      <c r="L489" s="289">
        <v>31.3</v>
      </c>
      <c r="M489" s="289">
        <v>10.75446</v>
      </c>
    </row>
    <row r="490" spans="1:13">
      <c r="A490" s="268">
        <v>480</v>
      </c>
      <c r="B490" s="245" t="s">
        <v>285</v>
      </c>
      <c r="C490" s="289">
        <v>215.75</v>
      </c>
      <c r="D490" s="289">
        <v>218.73333333333335</v>
      </c>
      <c r="E490" s="289">
        <v>211.4666666666667</v>
      </c>
      <c r="F490" s="289">
        <v>207.18333333333334</v>
      </c>
      <c r="G490" s="289">
        <v>199.91666666666669</v>
      </c>
      <c r="H490" s="289">
        <v>223.01666666666671</v>
      </c>
      <c r="I490" s="289">
        <v>230.28333333333336</v>
      </c>
      <c r="J490" s="289">
        <v>234.56666666666672</v>
      </c>
      <c r="K490" s="289">
        <v>226</v>
      </c>
      <c r="L490" s="289">
        <v>214.45</v>
      </c>
      <c r="M490" s="289">
        <v>2.4522300000000001</v>
      </c>
    </row>
    <row r="491" spans="1:13">
      <c r="A491" s="268">
        <v>481</v>
      </c>
      <c r="B491" s="245" t="s">
        <v>563</v>
      </c>
      <c r="C491" s="289">
        <v>740.4</v>
      </c>
      <c r="D491" s="289">
        <v>745.58333333333337</v>
      </c>
      <c r="E491" s="289">
        <v>733.01666666666677</v>
      </c>
      <c r="F491" s="289">
        <v>725.63333333333344</v>
      </c>
      <c r="G491" s="289">
        <v>713.06666666666683</v>
      </c>
      <c r="H491" s="289">
        <v>752.9666666666667</v>
      </c>
      <c r="I491" s="289">
        <v>765.5333333333333</v>
      </c>
      <c r="J491" s="289">
        <v>772.91666666666663</v>
      </c>
      <c r="K491" s="289">
        <v>758.15</v>
      </c>
      <c r="L491" s="289">
        <v>738.2</v>
      </c>
      <c r="M491" s="289">
        <v>2.0154399999999999</v>
      </c>
    </row>
    <row r="492" spans="1:13">
      <c r="A492" s="268">
        <v>482</v>
      </c>
      <c r="B492" s="245" t="s">
        <v>564</v>
      </c>
      <c r="C492" s="289">
        <v>1108.45</v>
      </c>
      <c r="D492" s="289">
        <v>1109.75</v>
      </c>
      <c r="E492" s="289">
        <v>1073.7</v>
      </c>
      <c r="F492" s="289">
        <v>1038.95</v>
      </c>
      <c r="G492" s="289">
        <v>1002.9000000000001</v>
      </c>
      <c r="H492" s="289">
        <v>1144.5</v>
      </c>
      <c r="I492" s="289">
        <v>1180.5500000000002</v>
      </c>
      <c r="J492" s="289">
        <v>1215.3</v>
      </c>
      <c r="K492" s="289">
        <v>1145.8</v>
      </c>
      <c r="L492" s="289">
        <v>1075</v>
      </c>
      <c r="M492" s="289">
        <v>2.9811100000000001</v>
      </c>
    </row>
    <row r="493" spans="1:13">
      <c r="A493" s="268">
        <v>483</v>
      </c>
      <c r="B493" s="245" t="s">
        <v>2781</v>
      </c>
      <c r="C493" s="289">
        <v>913.55</v>
      </c>
      <c r="D493" s="289">
        <v>908.9</v>
      </c>
      <c r="E493" s="289">
        <v>895.9</v>
      </c>
      <c r="F493" s="289">
        <v>878.25</v>
      </c>
      <c r="G493" s="289">
        <v>865.25</v>
      </c>
      <c r="H493" s="289">
        <v>926.55</v>
      </c>
      <c r="I493" s="289">
        <v>939.55</v>
      </c>
      <c r="J493" s="289">
        <v>957.19999999999993</v>
      </c>
      <c r="K493" s="289">
        <v>921.9</v>
      </c>
      <c r="L493" s="289">
        <v>891.25</v>
      </c>
      <c r="M493" s="289">
        <v>3.2329999999999998E-2</v>
      </c>
    </row>
    <row r="494" spans="1:13">
      <c r="A494" s="268">
        <v>484</v>
      </c>
      <c r="B494" s="245" t="s">
        <v>284</v>
      </c>
      <c r="C494" s="289">
        <v>162.25</v>
      </c>
      <c r="D494" s="289">
        <v>163.28333333333333</v>
      </c>
      <c r="E494" s="289">
        <v>160.56666666666666</v>
      </c>
      <c r="F494" s="289">
        <v>158.88333333333333</v>
      </c>
      <c r="G494" s="289">
        <v>156.16666666666666</v>
      </c>
      <c r="H494" s="289">
        <v>164.96666666666667</v>
      </c>
      <c r="I494" s="289">
        <v>167.68333333333331</v>
      </c>
      <c r="J494" s="289">
        <v>169.36666666666667</v>
      </c>
      <c r="K494" s="289">
        <v>166</v>
      </c>
      <c r="L494" s="289">
        <v>161.6</v>
      </c>
      <c r="M494" s="289">
        <v>15.351760000000001</v>
      </c>
    </row>
    <row r="495" spans="1:13">
      <c r="A495" s="268">
        <v>485</v>
      </c>
      <c r="B495" s="245" t="s">
        <v>565</v>
      </c>
      <c r="C495" s="289">
        <v>972.1</v>
      </c>
      <c r="D495" s="289">
        <v>975.79999999999984</v>
      </c>
      <c r="E495" s="289">
        <v>966.59999999999968</v>
      </c>
      <c r="F495" s="289">
        <v>961.0999999999998</v>
      </c>
      <c r="G495" s="289">
        <v>951.89999999999964</v>
      </c>
      <c r="H495" s="289">
        <v>981.29999999999973</v>
      </c>
      <c r="I495" s="289">
        <v>990.49999999999977</v>
      </c>
      <c r="J495" s="289">
        <v>995.99999999999977</v>
      </c>
      <c r="K495" s="289">
        <v>985</v>
      </c>
      <c r="L495" s="289">
        <v>970.3</v>
      </c>
      <c r="M495" s="289">
        <v>0.47428999999999999</v>
      </c>
    </row>
    <row r="496" spans="1:13">
      <c r="A496" s="268">
        <v>486</v>
      </c>
      <c r="B496" s="245" t="s">
        <v>556</v>
      </c>
      <c r="C496" s="289">
        <v>259.85000000000002</v>
      </c>
      <c r="D496" s="289">
        <v>261.31666666666666</v>
      </c>
      <c r="E496" s="289">
        <v>257.63333333333333</v>
      </c>
      <c r="F496" s="289">
        <v>255.41666666666669</v>
      </c>
      <c r="G496" s="289">
        <v>251.73333333333335</v>
      </c>
      <c r="H496" s="289">
        <v>263.5333333333333</v>
      </c>
      <c r="I496" s="289">
        <v>267.21666666666658</v>
      </c>
      <c r="J496" s="289">
        <v>269.43333333333328</v>
      </c>
      <c r="K496" s="289">
        <v>265</v>
      </c>
      <c r="L496" s="289">
        <v>259.10000000000002</v>
      </c>
      <c r="M496" s="289">
        <v>7.2093400000000001</v>
      </c>
    </row>
    <row r="497" spans="1:13">
      <c r="A497" s="268">
        <v>487</v>
      </c>
      <c r="B497" s="245" t="s">
        <v>555</v>
      </c>
      <c r="C497" s="289">
        <v>1785.6</v>
      </c>
      <c r="D497" s="289">
        <v>1766.8666666666668</v>
      </c>
      <c r="E497" s="289">
        <v>1728.7333333333336</v>
      </c>
      <c r="F497" s="289">
        <v>1671.8666666666668</v>
      </c>
      <c r="G497" s="289">
        <v>1633.7333333333336</v>
      </c>
      <c r="H497" s="289">
        <v>1823.7333333333336</v>
      </c>
      <c r="I497" s="289">
        <v>1861.8666666666668</v>
      </c>
      <c r="J497" s="289">
        <v>1918.7333333333336</v>
      </c>
      <c r="K497" s="289">
        <v>1805</v>
      </c>
      <c r="L497" s="289">
        <v>1710</v>
      </c>
      <c r="M497" s="289">
        <v>0.20333000000000001</v>
      </c>
    </row>
    <row r="498" spans="1:13">
      <c r="A498" s="268">
        <v>488</v>
      </c>
      <c r="B498" s="245" t="s">
        <v>199</v>
      </c>
      <c r="C498" s="289">
        <v>608</v>
      </c>
      <c r="D498" s="289">
        <v>604.6</v>
      </c>
      <c r="E498" s="289">
        <v>591.45000000000005</v>
      </c>
      <c r="F498" s="289">
        <v>574.9</v>
      </c>
      <c r="G498" s="289">
        <v>561.75</v>
      </c>
      <c r="H498" s="289">
        <v>621.15000000000009</v>
      </c>
      <c r="I498" s="289">
        <v>634.29999999999995</v>
      </c>
      <c r="J498" s="289">
        <v>650.85000000000014</v>
      </c>
      <c r="K498" s="289">
        <v>617.75</v>
      </c>
      <c r="L498" s="289">
        <v>588.04999999999995</v>
      </c>
      <c r="M498" s="289">
        <v>48.855359999999997</v>
      </c>
    </row>
    <row r="499" spans="1:13">
      <c r="A499" s="268">
        <v>489</v>
      </c>
      <c r="B499" s="245" t="s">
        <v>557</v>
      </c>
      <c r="C499" s="289">
        <v>150.05000000000001</v>
      </c>
      <c r="D499" s="289">
        <v>150.38333333333335</v>
      </c>
      <c r="E499" s="289">
        <v>148.8666666666667</v>
      </c>
      <c r="F499" s="289">
        <v>147.68333333333334</v>
      </c>
      <c r="G499" s="289">
        <v>146.16666666666669</v>
      </c>
      <c r="H499" s="289">
        <v>151.56666666666672</v>
      </c>
      <c r="I499" s="289">
        <v>153.08333333333337</v>
      </c>
      <c r="J499" s="289">
        <v>154.26666666666674</v>
      </c>
      <c r="K499" s="289">
        <v>151.9</v>
      </c>
      <c r="L499" s="289">
        <v>149.19999999999999</v>
      </c>
      <c r="M499" s="289">
        <v>0.96165</v>
      </c>
    </row>
    <row r="500" spans="1:13">
      <c r="A500" s="268">
        <v>490</v>
      </c>
      <c r="B500" s="245" t="s">
        <v>558</v>
      </c>
      <c r="C500" s="289">
        <v>3427.4</v>
      </c>
      <c r="D500" s="289">
        <v>3440.5</v>
      </c>
      <c r="E500" s="289">
        <v>3401</v>
      </c>
      <c r="F500" s="289">
        <v>3374.6</v>
      </c>
      <c r="G500" s="289">
        <v>3335.1</v>
      </c>
      <c r="H500" s="289">
        <v>3466.9</v>
      </c>
      <c r="I500" s="289">
        <v>3506.4</v>
      </c>
      <c r="J500" s="289">
        <v>3532.8</v>
      </c>
      <c r="K500" s="289">
        <v>3480</v>
      </c>
      <c r="L500" s="289">
        <v>3414.1</v>
      </c>
      <c r="M500" s="289">
        <v>6.4920000000000005E-2</v>
      </c>
    </row>
    <row r="501" spans="1:13">
      <c r="A501" s="268">
        <v>491</v>
      </c>
      <c r="B501" s="245" t="s">
        <v>562</v>
      </c>
      <c r="C501" s="289">
        <v>700.7</v>
      </c>
      <c r="D501" s="289">
        <v>700.2166666666667</v>
      </c>
      <c r="E501" s="289">
        <v>690.48333333333335</v>
      </c>
      <c r="F501" s="289">
        <v>680.26666666666665</v>
      </c>
      <c r="G501" s="289">
        <v>670.5333333333333</v>
      </c>
      <c r="H501" s="289">
        <v>710.43333333333339</v>
      </c>
      <c r="I501" s="289">
        <v>720.16666666666674</v>
      </c>
      <c r="J501" s="289">
        <v>730.38333333333344</v>
      </c>
      <c r="K501" s="289">
        <v>709.95</v>
      </c>
      <c r="L501" s="289">
        <v>690</v>
      </c>
      <c r="M501" s="289">
        <v>0.10668</v>
      </c>
    </row>
    <row r="502" spans="1:13">
      <c r="A502" s="268">
        <v>492</v>
      </c>
      <c r="B502" s="245" t="s">
        <v>566</v>
      </c>
      <c r="C502" s="289">
        <v>7002</v>
      </c>
      <c r="D502" s="289">
        <v>7007.3166666666657</v>
      </c>
      <c r="E502" s="289">
        <v>6994.8333333333312</v>
      </c>
      <c r="F502" s="289">
        <v>6987.6666666666652</v>
      </c>
      <c r="G502" s="289">
        <v>6975.1833333333307</v>
      </c>
      <c r="H502" s="289">
        <v>7014.4833333333318</v>
      </c>
      <c r="I502" s="289">
        <v>7026.9666666666653</v>
      </c>
      <c r="J502" s="289">
        <v>7034.1333333333323</v>
      </c>
      <c r="K502" s="289">
        <v>7019.8</v>
      </c>
      <c r="L502" s="289">
        <v>7000.15</v>
      </c>
      <c r="M502" s="289">
        <v>0.42098999999999998</v>
      </c>
    </row>
    <row r="503" spans="1:13">
      <c r="A503" s="268">
        <v>493</v>
      </c>
      <c r="B503" s="245" t="s">
        <v>567</v>
      </c>
      <c r="C503" s="289">
        <v>108.8</v>
      </c>
      <c r="D503" s="289">
        <v>107.10000000000001</v>
      </c>
      <c r="E503" s="289">
        <v>105.40000000000002</v>
      </c>
      <c r="F503" s="289">
        <v>102.00000000000001</v>
      </c>
      <c r="G503" s="289">
        <v>100.30000000000003</v>
      </c>
      <c r="H503" s="289">
        <v>110.50000000000001</v>
      </c>
      <c r="I503" s="289">
        <v>112.2</v>
      </c>
      <c r="J503" s="289">
        <v>115.60000000000001</v>
      </c>
      <c r="K503" s="289">
        <v>108.8</v>
      </c>
      <c r="L503" s="289">
        <v>103.7</v>
      </c>
      <c r="M503" s="289">
        <v>14.605449999999999</v>
      </c>
    </row>
    <row r="504" spans="1:13">
      <c r="A504" s="268">
        <v>494</v>
      </c>
      <c r="B504" s="245" t="s">
        <v>568</v>
      </c>
      <c r="C504" s="289">
        <v>47.05</v>
      </c>
      <c r="D504" s="289">
        <v>46.733333333333327</v>
      </c>
      <c r="E504" s="289">
        <v>46.416666666666657</v>
      </c>
      <c r="F504" s="289">
        <v>45.783333333333331</v>
      </c>
      <c r="G504" s="289">
        <v>45.466666666666661</v>
      </c>
      <c r="H504" s="289">
        <v>47.366666666666653</v>
      </c>
      <c r="I504" s="289">
        <v>47.68333333333333</v>
      </c>
      <c r="J504" s="289">
        <v>48.316666666666649</v>
      </c>
      <c r="K504" s="289">
        <v>47.05</v>
      </c>
      <c r="L504" s="289">
        <v>46.1</v>
      </c>
      <c r="M504" s="289">
        <v>19.985720000000001</v>
      </c>
    </row>
    <row r="505" spans="1:13">
      <c r="A505" s="268">
        <v>495</v>
      </c>
      <c r="B505" s="245" t="s">
        <v>2852</v>
      </c>
      <c r="C505" s="289">
        <v>353.45</v>
      </c>
      <c r="D505" s="289">
        <v>357.15000000000003</v>
      </c>
      <c r="E505" s="289">
        <v>348.80000000000007</v>
      </c>
      <c r="F505" s="289">
        <v>344.15000000000003</v>
      </c>
      <c r="G505" s="289">
        <v>335.80000000000007</v>
      </c>
      <c r="H505" s="289">
        <v>361.80000000000007</v>
      </c>
      <c r="I505" s="289">
        <v>370.15000000000009</v>
      </c>
      <c r="J505" s="289">
        <v>374.80000000000007</v>
      </c>
      <c r="K505" s="289">
        <v>365.5</v>
      </c>
      <c r="L505" s="289">
        <v>352.5</v>
      </c>
      <c r="M505" s="289">
        <v>0.90768000000000004</v>
      </c>
    </row>
    <row r="506" spans="1:13">
      <c r="A506" s="268">
        <v>496</v>
      </c>
      <c r="B506" s="245" t="s">
        <v>569</v>
      </c>
      <c r="C506" s="289">
        <v>2066.65</v>
      </c>
      <c r="D506" s="289">
        <v>2068.9333333333334</v>
      </c>
      <c r="E506" s="289">
        <v>2047.7166666666667</v>
      </c>
      <c r="F506" s="289">
        <v>2028.7833333333333</v>
      </c>
      <c r="G506" s="289">
        <v>2007.5666666666666</v>
      </c>
      <c r="H506" s="289">
        <v>2087.8666666666668</v>
      </c>
      <c r="I506" s="289">
        <v>2109.0833333333339</v>
      </c>
      <c r="J506" s="289">
        <v>2128.0166666666669</v>
      </c>
      <c r="K506" s="289">
        <v>2090.15</v>
      </c>
      <c r="L506" s="289">
        <v>2050</v>
      </c>
      <c r="M506" s="289">
        <v>0.83092999999999995</v>
      </c>
    </row>
    <row r="507" spans="1:13">
      <c r="A507" s="268">
        <v>497</v>
      </c>
      <c r="B507" s="245" t="s">
        <v>200</v>
      </c>
      <c r="C507" s="289">
        <v>279.64999999999998</v>
      </c>
      <c r="D507" s="289">
        <v>280.86666666666662</v>
      </c>
      <c r="E507" s="289">
        <v>277.08333333333326</v>
      </c>
      <c r="F507" s="289">
        <v>274.51666666666665</v>
      </c>
      <c r="G507" s="289">
        <v>270.73333333333329</v>
      </c>
      <c r="H507" s="289">
        <v>283.43333333333322</v>
      </c>
      <c r="I507" s="289">
        <v>287.21666666666664</v>
      </c>
      <c r="J507" s="289">
        <v>289.78333333333319</v>
      </c>
      <c r="K507" s="289">
        <v>284.64999999999998</v>
      </c>
      <c r="L507" s="289">
        <v>278.3</v>
      </c>
      <c r="M507" s="289">
        <v>100.78908</v>
      </c>
    </row>
    <row r="508" spans="1:13">
      <c r="A508" s="268">
        <v>498</v>
      </c>
      <c r="B508" s="245" t="s">
        <v>570</v>
      </c>
      <c r="C508" s="289">
        <v>318.3</v>
      </c>
      <c r="D508" s="289">
        <v>321.08333333333331</v>
      </c>
      <c r="E508" s="289">
        <v>313.26666666666665</v>
      </c>
      <c r="F508" s="289">
        <v>308.23333333333335</v>
      </c>
      <c r="G508" s="289">
        <v>300.41666666666669</v>
      </c>
      <c r="H508" s="289">
        <v>326.11666666666662</v>
      </c>
      <c r="I508" s="289">
        <v>333.93333333333334</v>
      </c>
      <c r="J508" s="289">
        <v>338.96666666666658</v>
      </c>
      <c r="K508" s="289">
        <v>328.9</v>
      </c>
      <c r="L508" s="289">
        <v>316.05</v>
      </c>
      <c r="M508" s="289">
        <v>6.8976199999999999</v>
      </c>
    </row>
    <row r="509" spans="1:13">
      <c r="A509" s="268">
        <v>499</v>
      </c>
      <c r="B509" s="245" t="s">
        <v>202</v>
      </c>
      <c r="C509" s="289">
        <v>159.75</v>
      </c>
      <c r="D509" s="289">
        <v>157.75</v>
      </c>
      <c r="E509" s="289">
        <v>154.55000000000001</v>
      </c>
      <c r="F509" s="289">
        <v>149.35000000000002</v>
      </c>
      <c r="G509" s="289">
        <v>146.15000000000003</v>
      </c>
      <c r="H509" s="289">
        <v>162.94999999999999</v>
      </c>
      <c r="I509" s="289">
        <v>166.14999999999998</v>
      </c>
      <c r="J509" s="289">
        <v>171.34999999999997</v>
      </c>
      <c r="K509" s="289">
        <v>160.94999999999999</v>
      </c>
      <c r="L509" s="289">
        <v>152.55000000000001</v>
      </c>
      <c r="M509" s="289">
        <v>466.05371000000002</v>
      </c>
    </row>
    <row r="510" spans="1:13">
      <c r="A510" s="268">
        <v>500</v>
      </c>
      <c r="B510" s="245" t="s">
        <v>571</v>
      </c>
      <c r="C510" s="289">
        <v>175.05</v>
      </c>
      <c r="D510" s="289">
        <v>173.95000000000002</v>
      </c>
      <c r="E510" s="289">
        <v>171.40000000000003</v>
      </c>
      <c r="F510" s="289">
        <v>167.75000000000003</v>
      </c>
      <c r="G510" s="289">
        <v>165.20000000000005</v>
      </c>
      <c r="H510" s="289">
        <v>177.60000000000002</v>
      </c>
      <c r="I510" s="289">
        <v>180.15000000000003</v>
      </c>
      <c r="J510" s="289">
        <v>183.8</v>
      </c>
      <c r="K510" s="289">
        <v>176.5</v>
      </c>
      <c r="L510" s="289">
        <v>170.3</v>
      </c>
      <c r="M510" s="289">
        <v>6.6018600000000003</v>
      </c>
    </row>
    <row r="511" spans="1:13">
      <c r="A511" s="268">
        <v>501</v>
      </c>
      <c r="B511" s="245" t="s">
        <v>572</v>
      </c>
      <c r="C511" s="289">
        <v>1637.5</v>
      </c>
      <c r="D511" s="289">
        <v>1640.9833333333333</v>
      </c>
      <c r="E511" s="289">
        <v>1612.0166666666667</v>
      </c>
      <c r="F511" s="289">
        <v>1586.5333333333333</v>
      </c>
      <c r="G511" s="289">
        <v>1557.5666666666666</v>
      </c>
      <c r="H511" s="289">
        <v>1666.4666666666667</v>
      </c>
      <c r="I511" s="289">
        <v>1695.4333333333334</v>
      </c>
      <c r="J511" s="289">
        <v>1720.9166666666667</v>
      </c>
      <c r="K511" s="289">
        <v>1669.95</v>
      </c>
      <c r="L511" s="289">
        <v>1615.5</v>
      </c>
      <c r="M511" s="289">
        <v>0.41920000000000002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48"/>
      <c r="B5" s="548"/>
      <c r="C5" s="549"/>
      <c r="D5" s="549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50" t="s">
        <v>574</v>
      </c>
      <c r="C7" s="550"/>
      <c r="D7" s="262">
        <f>Main!B10</f>
        <v>44055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44054</v>
      </c>
      <c r="B10" s="267">
        <v>511463</v>
      </c>
      <c r="C10" s="268" t="s">
        <v>3712</v>
      </c>
      <c r="D10" s="268" t="s">
        <v>3713</v>
      </c>
      <c r="E10" s="268" t="s">
        <v>583</v>
      </c>
      <c r="F10" s="382">
        <v>6530</v>
      </c>
      <c r="G10" s="267">
        <v>13.35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44054</v>
      </c>
      <c r="B11" s="267">
        <v>511463</v>
      </c>
      <c r="C11" s="268" t="s">
        <v>3712</v>
      </c>
      <c r="D11" s="268" t="s">
        <v>3713</v>
      </c>
      <c r="E11" s="268" t="s">
        <v>584</v>
      </c>
      <c r="F11" s="382">
        <v>54530</v>
      </c>
      <c r="G11" s="267">
        <v>13.56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44054</v>
      </c>
      <c r="B12" s="267">
        <v>540697</v>
      </c>
      <c r="C12" s="268" t="s">
        <v>3676</v>
      </c>
      <c r="D12" s="268" t="s">
        <v>3714</v>
      </c>
      <c r="E12" s="268" t="s">
        <v>583</v>
      </c>
      <c r="F12" s="382">
        <v>100000</v>
      </c>
      <c r="G12" s="267">
        <v>3.07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44054</v>
      </c>
      <c r="B13" s="267">
        <v>540697</v>
      </c>
      <c r="C13" s="268" t="s">
        <v>3676</v>
      </c>
      <c r="D13" s="268" t="s">
        <v>3715</v>
      </c>
      <c r="E13" s="268" t="s">
        <v>584</v>
      </c>
      <c r="F13" s="382">
        <v>100000</v>
      </c>
      <c r="G13" s="267">
        <v>3.24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44054</v>
      </c>
      <c r="B14" s="267">
        <v>540697</v>
      </c>
      <c r="C14" s="268" t="s">
        <v>3676</v>
      </c>
      <c r="D14" s="268" t="s">
        <v>3716</v>
      </c>
      <c r="E14" s="268" t="s">
        <v>584</v>
      </c>
      <c r="F14" s="382">
        <v>150000</v>
      </c>
      <c r="G14" s="267">
        <v>3.1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44054</v>
      </c>
      <c r="B15" s="267">
        <v>540024</v>
      </c>
      <c r="C15" s="268" t="s">
        <v>3717</v>
      </c>
      <c r="D15" s="268" t="s">
        <v>3718</v>
      </c>
      <c r="E15" s="268" t="s">
        <v>584</v>
      </c>
      <c r="F15" s="382">
        <v>44444</v>
      </c>
      <c r="G15" s="267">
        <v>8.93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44054</v>
      </c>
      <c r="B16" s="267">
        <v>540024</v>
      </c>
      <c r="C16" s="268" t="s">
        <v>3717</v>
      </c>
      <c r="D16" s="268" t="s">
        <v>3719</v>
      </c>
      <c r="E16" s="268" t="s">
        <v>583</v>
      </c>
      <c r="F16" s="382">
        <v>45041</v>
      </c>
      <c r="G16" s="267">
        <v>8.93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44054</v>
      </c>
      <c r="B17" s="267">
        <v>540024</v>
      </c>
      <c r="C17" s="268" t="s">
        <v>3717</v>
      </c>
      <c r="D17" s="268" t="s">
        <v>3719</v>
      </c>
      <c r="E17" s="268" t="s">
        <v>584</v>
      </c>
      <c r="F17" s="382">
        <v>22360</v>
      </c>
      <c r="G17" s="267">
        <v>8.9700000000000006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44054</v>
      </c>
      <c r="B18" s="267">
        <v>540936</v>
      </c>
      <c r="C18" s="268" t="s">
        <v>3720</v>
      </c>
      <c r="D18" s="268" t="s">
        <v>3721</v>
      </c>
      <c r="E18" s="268" t="s">
        <v>584</v>
      </c>
      <c r="F18" s="382">
        <v>30000</v>
      </c>
      <c r="G18" s="267">
        <v>55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44054</v>
      </c>
      <c r="B19" s="267">
        <v>539097</v>
      </c>
      <c r="C19" s="268" t="s">
        <v>3722</v>
      </c>
      <c r="D19" s="268" t="s">
        <v>3723</v>
      </c>
      <c r="E19" s="268" t="s">
        <v>583</v>
      </c>
      <c r="F19" s="382">
        <v>18000</v>
      </c>
      <c r="G19" s="267">
        <v>93.87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44054</v>
      </c>
      <c r="B20" s="267">
        <v>539097</v>
      </c>
      <c r="C20" s="268" t="s">
        <v>3722</v>
      </c>
      <c r="D20" s="268" t="s">
        <v>3724</v>
      </c>
      <c r="E20" s="268" t="s">
        <v>584</v>
      </c>
      <c r="F20" s="382">
        <v>32000</v>
      </c>
      <c r="G20" s="267">
        <v>91.69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44054</v>
      </c>
      <c r="B21" s="267">
        <v>532706</v>
      </c>
      <c r="C21" s="268" t="s">
        <v>420</v>
      </c>
      <c r="D21" s="268" t="s">
        <v>3725</v>
      </c>
      <c r="E21" s="268" t="s">
        <v>583</v>
      </c>
      <c r="F21" s="382">
        <v>2981000</v>
      </c>
      <c r="G21" s="267">
        <v>233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44054</v>
      </c>
      <c r="B22" s="267">
        <v>532706</v>
      </c>
      <c r="C22" s="268" t="s">
        <v>420</v>
      </c>
      <c r="D22" s="268" t="s">
        <v>3725</v>
      </c>
      <c r="E22" s="268" t="s">
        <v>584</v>
      </c>
      <c r="F22" s="382">
        <v>3037236</v>
      </c>
      <c r="G22" s="267">
        <v>233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44054</v>
      </c>
      <c r="B23" s="267">
        <v>532706</v>
      </c>
      <c r="C23" s="268" t="s">
        <v>420</v>
      </c>
      <c r="D23" s="268" t="s">
        <v>3726</v>
      </c>
      <c r="E23" s="268" t="s">
        <v>583</v>
      </c>
      <c r="F23" s="382">
        <v>855092</v>
      </c>
      <c r="G23" s="267">
        <v>233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44054</v>
      </c>
      <c r="B24" s="267">
        <v>532706</v>
      </c>
      <c r="C24" s="268" t="s">
        <v>420</v>
      </c>
      <c r="D24" s="268" t="s">
        <v>3727</v>
      </c>
      <c r="E24" s="268" t="s">
        <v>583</v>
      </c>
      <c r="F24" s="382">
        <v>1125000</v>
      </c>
      <c r="G24" s="267">
        <v>233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44054</v>
      </c>
      <c r="B25" s="267">
        <v>532706</v>
      </c>
      <c r="C25" s="268" t="s">
        <v>420</v>
      </c>
      <c r="D25" s="268" t="s">
        <v>3725</v>
      </c>
      <c r="E25" s="268" t="s">
        <v>583</v>
      </c>
      <c r="F25" s="382">
        <v>2370000</v>
      </c>
      <c r="G25" s="267">
        <v>233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44054</v>
      </c>
      <c r="B26" s="267">
        <v>532706</v>
      </c>
      <c r="C26" s="268" t="s">
        <v>420</v>
      </c>
      <c r="D26" s="268" t="s">
        <v>3728</v>
      </c>
      <c r="E26" s="268" t="s">
        <v>584</v>
      </c>
      <c r="F26" s="382">
        <v>4350092</v>
      </c>
      <c r="G26" s="267">
        <v>233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44054</v>
      </c>
      <c r="B27" s="267">
        <v>506528</v>
      </c>
      <c r="C27" s="268" t="s">
        <v>3729</v>
      </c>
      <c r="D27" s="268" t="s">
        <v>3730</v>
      </c>
      <c r="E27" s="268" t="s">
        <v>583</v>
      </c>
      <c r="F27" s="382">
        <v>6060</v>
      </c>
      <c r="G27" s="267">
        <v>555.32000000000005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44054</v>
      </c>
      <c r="B28" s="267">
        <v>506528</v>
      </c>
      <c r="C28" s="268" t="s">
        <v>3729</v>
      </c>
      <c r="D28" s="268" t="s">
        <v>3730</v>
      </c>
      <c r="E28" s="268" t="s">
        <v>584</v>
      </c>
      <c r="F28" s="382">
        <v>6060</v>
      </c>
      <c r="G28" s="267">
        <v>555.32000000000005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44054</v>
      </c>
      <c r="B29" s="267">
        <v>506528</v>
      </c>
      <c r="C29" s="268" t="s">
        <v>3729</v>
      </c>
      <c r="D29" s="268" t="s">
        <v>3731</v>
      </c>
      <c r="E29" s="268" t="s">
        <v>583</v>
      </c>
      <c r="F29" s="382">
        <v>7200</v>
      </c>
      <c r="G29" s="267">
        <v>521.91999999999996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44054</v>
      </c>
      <c r="B30" s="267">
        <v>506528</v>
      </c>
      <c r="C30" s="268" t="s">
        <v>3729</v>
      </c>
      <c r="D30" s="268" t="s">
        <v>3731</v>
      </c>
      <c r="E30" s="268" t="s">
        <v>584</v>
      </c>
      <c r="F30" s="382">
        <v>7200</v>
      </c>
      <c r="G30" s="267">
        <v>580.59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44054</v>
      </c>
      <c r="B31" s="267">
        <v>506528</v>
      </c>
      <c r="C31" s="268" t="s">
        <v>3729</v>
      </c>
      <c r="D31" s="268" t="s">
        <v>3732</v>
      </c>
      <c r="E31" s="268" t="s">
        <v>583</v>
      </c>
      <c r="F31" s="382">
        <v>19800</v>
      </c>
      <c r="G31" s="267">
        <v>540.27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44054</v>
      </c>
      <c r="B32" s="267">
        <v>506528</v>
      </c>
      <c r="C32" s="268" t="s">
        <v>3729</v>
      </c>
      <c r="D32" s="268" t="s">
        <v>3732</v>
      </c>
      <c r="E32" s="268" t="s">
        <v>584</v>
      </c>
      <c r="F32" s="382">
        <v>19800</v>
      </c>
      <c r="G32" s="267">
        <v>540.02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44054</v>
      </c>
      <c r="B33" s="267">
        <v>506528</v>
      </c>
      <c r="C33" s="268" t="s">
        <v>3729</v>
      </c>
      <c r="D33" s="268" t="s">
        <v>3733</v>
      </c>
      <c r="E33" s="268" t="s">
        <v>583</v>
      </c>
      <c r="F33" s="382">
        <v>6060</v>
      </c>
      <c r="G33" s="267">
        <v>555.36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44054</v>
      </c>
      <c r="B34" s="267">
        <v>506528</v>
      </c>
      <c r="C34" s="268" t="s">
        <v>3729</v>
      </c>
      <c r="D34" s="268" t="s">
        <v>3733</v>
      </c>
      <c r="E34" s="268" t="s">
        <v>584</v>
      </c>
      <c r="F34" s="382">
        <v>6060</v>
      </c>
      <c r="G34" s="267">
        <v>555.36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44054</v>
      </c>
      <c r="B35" s="267">
        <v>506528</v>
      </c>
      <c r="C35" s="268" t="s">
        <v>3729</v>
      </c>
      <c r="D35" s="268" t="s">
        <v>3734</v>
      </c>
      <c r="E35" s="268" t="s">
        <v>583</v>
      </c>
      <c r="F35" s="382">
        <v>13325</v>
      </c>
      <c r="G35" s="267">
        <v>548.99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44054</v>
      </c>
      <c r="B36" s="267">
        <v>506528</v>
      </c>
      <c r="C36" s="268" t="s">
        <v>3729</v>
      </c>
      <c r="D36" s="268" t="s">
        <v>3734</v>
      </c>
      <c r="E36" s="268" t="s">
        <v>584</v>
      </c>
      <c r="F36" s="382">
        <v>13325</v>
      </c>
      <c r="G36" s="267">
        <v>548.96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44054</v>
      </c>
      <c r="B37" s="267">
        <v>506528</v>
      </c>
      <c r="C37" s="268" t="s">
        <v>3729</v>
      </c>
      <c r="D37" s="268" t="s">
        <v>3735</v>
      </c>
      <c r="E37" s="268" t="s">
        <v>583</v>
      </c>
      <c r="F37" s="382">
        <v>17080</v>
      </c>
      <c r="G37" s="267">
        <v>550.5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44054</v>
      </c>
      <c r="B38" s="267">
        <v>506528</v>
      </c>
      <c r="C38" s="268" t="s">
        <v>3729</v>
      </c>
      <c r="D38" s="268" t="s">
        <v>3736</v>
      </c>
      <c r="E38" s="268" t="s">
        <v>583</v>
      </c>
      <c r="F38" s="382">
        <v>18800</v>
      </c>
      <c r="G38" s="267">
        <v>546.79999999999995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44054</v>
      </c>
      <c r="B39" s="267">
        <v>506528</v>
      </c>
      <c r="C39" s="268" t="s">
        <v>3729</v>
      </c>
      <c r="D39" s="268" t="s">
        <v>3735</v>
      </c>
      <c r="E39" s="268" t="s">
        <v>584</v>
      </c>
      <c r="F39" s="382">
        <v>17080</v>
      </c>
      <c r="G39" s="267">
        <v>550.41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44054</v>
      </c>
      <c r="B40" s="267">
        <v>506528</v>
      </c>
      <c r="C40" s="268" t="s">
        <v>3729</v>
      </c>
      <c r="D40" s="268" t="s">
        <v>3736</v>
      </c>
      <c r="E40" s="268" t="s">
        <v>584</v>
      </c>
      <c r="F40" s="382">
        <v>18800</v>
      </c>
      <c r="G40" s="267">
        <v>555.25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44054</v>
      </c>
      <c r="B41" s="267">
        <v>506528</v>
      </c>
      <c r="C41" s="268" t="s">
        <v>3729</v>
      </c>
      <c r="D41" s="268" t="s">
        <v>3737</v>
      </c>
      <c r="E41" s="268" t="s">
        <v>583</v>
      </c>
      <c r="F41" s="382">
        <v>27000</v>
      </c>
      <c r="G41" s="267">
        <v>598.9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44054</v>
      </c>
      <c r="B42" s="267">
        <v>506528</v>
      </c>
      <c r="C42" s="268" t="s">
        <v>3729</v>
      </c>
      <c r="D42" s="268" t="s">
        <v>3737</v>
      </c>
      <c r="E42" s="268" t="s">
        <v>584</v>
      </c>
      <c r="F42" s="382">
        <v>27000</v>
      </c>
      <c r="G42" s="267">
        <v>510.32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44054</v>
      </c>
      <c r="B43" s="267">
        <v>506528</v>
      </c>
      <c r="C43" s="268" t="s">
        <v>3729</v>
      </c>
      <c r="D43" s="268" t="s">
        <v>3738</v>
      </c>
      <c r="E43" s="268" t="s">
        <v>583</v>
      </c>
      <c r="F43" s="382">
        <v>13989</v>
      </c>
      <c r="G43" s="267">
        <v>552.65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44054</v>
      </c>
      <c r="B44" s="267">
        <v>506528</v>
      </c>
      <c r="C44" s="268" t="s">
        <v>3729</v>
      </c>
      <c r="D44" s="268" t="s">
        <v>3738</v>
      </c>
      <c r="E44" s="268" t="s">
        <v>584</v>
      </c>
      <c r="F44" s="382">
        <v>13989</v>
      </c>
      <c r="G44" s="267">
        <v>552.62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44054</v>
      </c>
      <c r="B45" s="267">
        <v>506528</v>
      </c>
      <c r="C45" s="268" t="s">
        <v>3729</v>
      </c>
      <c r="D45" s="268" t="s">
        <v>3739</v>
      </c>
      <c r="E45" s="268" t="s">
        <v>583</v>
      </c>
      <c r="F45" s="382">
        <v>10560</v>
      </c>
      <c r="G45" s="267">
        <v>535.95000000000005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44054</v>
      </c>
      <c r="B46" s="267">
        <v>506528</v>
      </c>
      <c r="C46" s="268" t="s">
        <v>3729</v>
      </c>
      <c r="D46" s="268" t="s">
        <v>3739</v>
      </c>
      <c r="E46" s="268" t="s">
        <v>584</v>
      </c>
      <c r="F46" s="382">
        <v>10560</v>
      </c>
      <c r="G46" s="267">
        <v>535.5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44054</v>
      </c>
      <c r="B47" s="267">
        <v>506528</v>
      </c>
      <c r="C47" s="268" t="s">
        <v>3729</v>
      </c>
      <c r="D47" s="268" t="s">
        <v>3740</v>
      </c>
      <c r="E47" s="268" t="s">
        <v>583</v>
      </c>
      <c r="F47" s="382">
        <v>5100</v>
      </c>
      <c r="G47" s="267">
        <v>541.12</v>
      </c>
      <c r="H47" s="345" t="s">
        <v>314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44054</v>
      </c>
      <c r="B48" s="267">
        <v>506528</v>
      </c>
      <c r="C48" s="268" t="s">
        <v>3729</v>
      </c>
      <c r="D48" s="268" t="s">
        <v>3740</v>
      </c>
      <c r="E48" s="268" t="s">
        <v>584</v>
      </c>
      <c r="F48" s="382">
        <v>5100</v>
      </c>
      <c r="G48" s="267">
        <v>541.16</v>
      </c>
      <c r="H48" s="345" t="s">
        <v>314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44054</v>
      </c>
      <c r="B49" s="267">
        <v>506528</v>
      </c>
      <c r="C49" s="268" t="s">
        <v>3729</v>
      </c>
      <c r="D49" s="268" t="s">
        <v>3741</v>
      </c>
      <c r="E49" s="268" t="s">
        <v>583</v>
      </c>
      <c r="F49" s="382">
        <v>29747</v>
      </c>
      <c r="G49" s="267">
        <v>538.69000000000005</v>
      </c>
      <c r="H49" s="345" t="s">
        <v>314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44054</v>
      </c>
      <c r="B50" s="267">
        <v>506528</v>
      </c>
      <c r="C50" s="268" t="s">
        <v>3729</v>
      </c>
      <c r="D50" s="268" t="s">
        <v>3741</v>
      </c>
      <c r="E50" s="268" t="s">
        <v>584</v>
      </c>
      <c r="F50" s="382">
        <v>29747</v>
      </c>
      <c r="G50" s="267">
        <v>563.22</v>
      </c>
      <c r="H50" s="345" t="s">
        <v>314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44054</v>
      </c>
      <c r="B51" s="267">
        <v>506528</v>
      </c>
      <c r="C51" s="268" t="s">
        <v>3729</v>
      </c>
      <c r="D51" s="268" t="s">
        <v>3742</v>
      </c>
      <c r="E51" s="268" t="s">
        <v>583</v>
      </c>
      <c r="F51" s="382">
        <v>10430</v>
      </c>
      <c r="G51" s="267">
        <v>546.04999999999995</v>
      </c>
      <c r="H51" s="345" t="s">
        <v>314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44054</v>
      </c>
      <c r="B52" s="267">
        <v>506528</v>
      </c>
      <c r="C52" s="268" t="s">
        <v>3729</v>
      </c>
      <c r="D52" s="268" t="s">
        <v>3742</v>
      </c>
      <c r="E52" s="268" t="s">
        <v>584</v>
      </c>
      <c r="F52" s="382">
        <v>10430</v>
      </c>
      <c r="G52" s="267">
        <v>558.80999999999995</v>
      </c>
      <c r="H52" s="345" t="s">
        <v>314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44054</v>
      </c>
      <c r="B53" s="267">
        <v>506528</v>
      </c>
      <c r="C53" s="268" t="s">
        <v>3729</v>
      </c>
      <c r="D53" s="268" t="s">
        <v>3743</v>
      </c>
      <c r="E53" s="268" t="s">
        <v>583</v>
      </c>
      <c r="F53" s="382">
        <v>15080</v>
      </c>
      <c r="G53" s="267">
        <v>551.59</v>
      </c>
      <c r="H53" s="345" t="s">
        <v>314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44054</v>
      </c>
      <c r="B54" s="267">
        <v>506528</v>
      </c>
      <c r="C54" s="268" t="s">
        <v>3729</v>
      </c>
      <c r="D54" s="268" t="s">
        <v>3743</v>
      </c>
      <c r="E54" s="268" t="s">
        <v>584</v>
      </c>
      <c r="F54" s="382">
        <v>15080</v>
      </c>
      <c r="G54" s="267">
        <v>552.02</v>
      </c>
      <c r="H54" s="345" t="s">
        <v>314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44054</v>
      </c>
      <c r="B55" s="267">
        <v>506528</v>
      </c>
      <c r="C55" s="268" t="s">
        <v>3729</v>
      </c>
      <c r="D55" s="268" t="s">
        <v>3744</v>
      </c>
      <c r="E55" s="268" t="s">
        <v>583</v>
      </c>
      <c r="F55" s="382">
        <v>10050</v>
      </c>
      <c r="G55" s="267">
        <v>556.71</v>
      </c>
      <c r="H55" s="345" t="s">
        <v>314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44054</v>
      </c>
      <c r="B56" s="267">
        <v>506528</v>
      </c>
      <c r="C56" s="268" t="s">
        <v>3729</v>
      </c>
      <c r="D56" s="268" t="s">
        <v>3744</v>
      </c>
      <c r="E56" s="268" t="s">
        <v>584</v>
      </c>
      <c r="F56" s="382">
        <v>10050</v>
      </c>
      <c r="G56" s="267">
        <v>556.71</v>
      </c>
      <c r="H56" s="345" t="s">
        <v>314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44054</v>
      </c>
      <c r="B57" s="267">
        <v>506528</v>
      </c>
      <c r="C57" s="268" t="s">
        <v>3729</v>
      </c>
      <c r="D57" s="268" t="s">
        <v>3745</v>
      </c>
      <c r="E57" s="268" t="s">
        <v>583</v>
      </c>
      <c r="F57" s="382">
        <v>16621</v>
      </c>
      <c r="G57" s="267">
        <v>543.96</v>
      </c>
      <c r="H57" s="345" t="s">
        <v>314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44054</v>
      </c>
      <c r="B58" s="267">
        <v>506528</v>
      </c>
      <c r="C58" s="268" t="s">
        <v>3729</v>
      </c>
      <c r="D58" s="268" t="s">
        <v>3745</v>
      </c>
      <c r="E58" s="268" t="s">
        <v>584</v>
      </c>
      <c r="F58" s="382">
        <v>16621</v>
      </c>
      <c r="G58" s="267">
        <v>543.75</v>
      </c>
      <c r="H58" s="345" t="s">
        <v>314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44054</v>
      </c>
      <c r="B59" s="267">
        <v>590082</v>
      </c>
      <c r="C59" s="268" t="s">
        <v>3699</v>
      </c>
      <c r="D59" s="268" t="s">
        <v>3746</v>
      </c>
      <c r="E59" s="268" t="s">
        <v>584</v>
      </c>
      <c r="F59" s="382">
        <v>29000</v>
      </c>
      <c r="G59" s="267">
        <v>33</v>
      </c>
      <c r="H59" s="345" t="s">
        <v>314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44054</v>
      </c>
      <c r="B60" s="267">
        <v>590082</v>
      </c>
      <c r="C60" s="268" t="s">
        <v>3699</v>
      </c>
      <c r="D60" s="268" t="s">
        <v>3700</v>
      </c>
      <c r="E60" s="268" t="s">
        <v>583</v>
      </c>
      <c r="F60" s="382">
        <v>29000</v>
      </c>
      <c r="G60" s="267">
        <v>33</v>
      </c>
      <c r="H60" s="345" t="s">
        <v>314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44054</v>
      </c>
      <c r="B61" s="267">
        <v>540259</v>
      </c>
      <c r="C61" s="268" t="s">
        <v>3747</v>
      </c>
      <c r="D61" s="268" t="s">
        <v>3748</v>
      </c>
      <c r="E61" s="268" t="s">
        <v>583</v>
      </c>
      <c r="F61" s="382">
        <v>27095</v>
      </c>
      <c r="G61" s="267">
        <v>76.95</v>
      </c>
      <c r="H61" s="345" t="s">
        <v>314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44054</v>
      </c>
      <c r="B62" s="267">
        <v>540259</v>
      </c>
      <c r="C62" s="268" t="s">
        <v>3747</v>
      </c>
      <c r="D62" s="268" t="s">
        <v>3748</v>
      </c>
      <c r="E62" s="268" t="s">
        <v>584</v>
      </c>
      <c r="F62" s="382">
        <v>3500</v>
      </c>
      <c r="G62" s="267">
        <v>76.95</v>
      </c>
      <c r="H62" s="345" t="s">
        <v>314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44054</v>
      </c>
      <c r="B63" s="267">
        <v>540259</v>
      </c>
      <c r="C63" s="268" t="s">
        <v>3747</v>
      </c>
      <c r="D63" s="268" t="s">
        <v>3749</v>
      </c>
      <c r="E63" s="268" t="s">
        <v>584</v>
      </c>
      <c r="F63" s="382">
        <v>35000</v>
      </c>
      <c r="G63" s="267">
        <v>76.95</v>
      </c>
      <c r="H63" s="345" t="s">
        <v>314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44054</v>
      </c>
      <c r="B64" s="267">
        <v>540259</v>
      </c>
      <c r="C64" s="268" t="s">
        <v>3747</v>
      </c>
      <c r="D64" s="268" t="s">
        <v>3750</v>
      </c>
      <c r="E64" s="268" t="s">
        <v>583</v>
      </c>
      <c r="F64" s="382">
        <v>33438</v>
      </c>
      <c r="G64" s="267">
        <v>76.95</v>
      </c>
      <c r="H64" s="345" t="s">
        <v>314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44054</v>
      </c>
      <c r="B65" s="267">
        <v>538607</v>
      </c>
      <c r="C65" s="268" t="s">
        <v>3751</v>
      </c>
      <c r="D65" s="268" t="s">
        <v>3752</v>
      </c>
      <c r="E65" s="268" t="s">
        <v>584</v>
      </c>
      <c r="F65" s="382">
        <v>1100000</v>
      </c>
      <c r="G65" s="267">
        <v>3</v>
      </c>
      <c r="H65" s="345" t="s">
        <v>314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44054</v>
      </c>
      <c r="B66" s="267">
        <v>500422</v>
      </c>
      <c r="C66" s="268" t="s">
        <v>3753</v>
      </c>
      <c r="D66" s="268" t="s">
        <v>3754</v>
      </c>
      <c r="E66" s="268" t="s">
        <v>583</v>
      </c>
      <c r="F66" s="382">
        <v>198358</v>
      </c>
      <c r="G66" s="267">
        <v>10.66</v>
      </c>
      <c r="H66" s="345" t="s">
        <v>314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44054</v>
      </c>
      <c r="B67" s="267">
        <v>500422</v>
      </c>
      <c r="C67" s="268" t="s">
        <v>3753</v>
      </c>
      <c r="D67" s="268" t="s">
        <v>3755</v>
      </c>
      <c r="E67" s="268" t="s">
        <v>584</v>
      </c>
      <c r="F67" s="382">
        <v>201284</v>
      </c>
      <c r="G67" s="267">
        <v>10.66</v>
      </c>
      <c r="H67" s="345" t="s">
        <v>314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44054</v>
      </c>
      <c r="B68" s="267">
        <v>539222</v>
      </c>
      <c r="C68" s="268" t="s">
        <v>3756</v>
      </c>
      <c r="D68" s="268" t="s">
        <v>3757</v>
      </c>
      <c r="E68" s="268" t="s">
        <v>583</v>
      </c>
      <c r="F68" s="382">
        <v>30000</v>
      </c>
      <c r="G68" s="267">
        <v>35.18</v>
      </c>
      <c r="H68" s="345" t="s">
        <v>314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44054</v>
      </c>
      <c r="B69" s="267" t="s">
        <v>966</v>
      </c>
      <c r="C69" s="268" t="s">
        <v>3758</v>
      </c>
      <c r="D69" s="268" t="s">
        <v>3759</v>
      </c>
      <c r="E69" s="268" t="s">
        <v>583</v>
      </c>
      <c r="F69" s="382">
        <v>110000</v>
      </c>
      <c r="G69" s="267">
        <v>173.04</v>
      </c>
      <c r="H69" s="345" t="s">
        <v>2953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44054</v>
      </c>
      <c r="B70" s="267" t="s">
        <v>585</v>
      </c>
      <c r="C70" s="268" t="s">
        <v>3678</v>
      </c>
      <c r="D70" s="268" t="s">
        <v>3760</v>
      </c>
      <c r="E70" s="268" t="s">
        <v>583</v>
      </c>
      <c r="F70" s="382">
        <v>120525</v>
      </c>
      <c r="G70" s="267">
        <v>23.71</v>
      </c>
      <c r="H70" s="345" t="s">
        <v>2953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44054</v>
      </c>
      <c r="B71" s="267" t="s">
        <v>117</v>
      </c>
      <c r="C71" s="268" t="s">
        <v>3701</v>
      </c>
      <c r="D71" s="268" t="s">
        <v>3677</v>
      </c>
      <c r="E71" s="268" t="s">
        <v>583</v>
      </c>
      <c r="F71" s="382">
        <v>2351101</v>
      </c>
      <c r="G71" s="267">
        <v>213.2</v>
      </c>
      <c r="H71" s="345" t="s">
        <v>2953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A72" s="244">
        <v>44054</v>
      </c>
      <c r="B72" s="267" t="s">
        <v>1842</v>
      </c>
      <c r="C72" s="268" t="s">
        <v>3761</v>
      </c>
      <c r="D72" s="268" t="s">
        <v>3762</v>
      </c>
      <c r="E72" s="268" t="s">
        <v>583</v>
      </c>
      <c r="F72" s="382">
        <v>2365156</v>
      </c>
      <c r="G72" s="267">
        <v>185.98</v>
      </c>
      <c r="H72" s="345" t="s">
        <v>2953</v>
      </c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A73" s="244">
        <v>44054</v>
      </c>
      <c r="B73" s="267" t="s">
        <v>3763</v>
      </c>
      <c r="C73" s="268" t="s">
        <v>3764</v>
      </c>
      <c r="D73" s="268" t="s">
        <v>3765</v>
      </c>
      <c r="E73" s="268" t="s">
        <v>583</v>
      </c>
      <c r="F73" s="382">
        <v>40000</v>
      </c>
      <c r="G73" s="267">
        <v>43.21</v>
      </c>
      <c r="H73" s="345" t="s">
        <v>2953</v>
      </c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A74" s="244">
        <v>44054</v>
      </c>
      <c r="B74" s="267" t="s">
        <v>586</v>
      </c>
      <c r="C74" s="268" t="s">
        <v>3766</v>
      </c>
      <c r="D74" s="268" t="s">
        <v>3767</v>
      </c>
      <c r="E74" s="268" t="s">
        <v>583</v>
      </c>
      <c r="F74" s="382">
        <v>77000</v>
      </c>
      <c r="G74" s="267">
        <v>11.1</v>
      </c>
      <c r="H74" s="345" t="s">
        <v>2953</v>
      </c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A75" s="244">
        <v>44054</v>
      </c>
      <c r="B75" s="267" t="s">
        <v>966</v>
      </c>
      <c r="C75" s="268" t="s">
        <v>3758</v>
      </c>
      <c r="D75" s="268" t="s">
        <v>3759</v>
      </c>
      <c r="E75" s="268" t="s">
        <v>584</v>
      </c>
      <c r="F75" s="382">
        <v>110000</v>
      </c>
      <c r="G75" s="267">
        <v>182.42</v>
      </c>
      <c r="H75" s="345" t="s">
        <v>2953</v>
      </c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A76" s="244">
        <v>44054</v>
      </c>
      <c r="B76" s="267" t="s">
        <v>3474</v>
      </c>
      <c r="C76" s="268" t="s">
        <v>3768</v>
      </c>
      <c r="D76" s="268" t="s">
        <v>3769</v>
      </c>
      <c r="E76" s="268" t="s">
        <v>584</v>
      </c>
      <c r="F76" s="382">
        <v>3187919</v>
      </c>
      <c r="G76" s="267">
        <v>0.32</v>
      </c>
      <c r="H76" s="345" t="s">
        <v>2953</v>
      </c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A77" s="244">
        <v>44054</v>
      </c>
      <c r="B77" s="267" t="s">
        <v>585</v>
      </c>
      <c r="C77" s="268" t="s">
        <v>3678</v>
      </c>
      <c r="D77" s="268" t="s">
        <v>3760</v>
      </c>
      <c r="E77" s="268" t="s">
        <v>584</v>
      </c>
      <c r="F77" s="382">
        <v>120525</v>
      </c>
      <c r="G77" s="267">
        <v>24.14</v>
      </c>
      <c r="H77" s="345" t="s">
        <v>2953</v>
      </c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A78" s="244">
        <v>44054</v>
      </c>
      <c r="B78" s="267" t="s">
        <v>585</v>
      </c>
      <c r="C78" s="268" t="s">
        <v>3678</v>
      </c>
      <c r="D78" s="268" t="s">
        <v>3770</v>
      </c>
      <c r="E78" s="268" t="s">
        <v>584</v>
      </c>
      <c r="F78" s="382">
        <v>100000</v>
      </c>
      <c r="G78" s="267">
        <v>23.86</v>
      </c>
      <c r="H78" s="345" t="s">
        <v>2953</v>
      </c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A79" s="244">
        <v>44054</v>
      </c>
      <c r="B79" s="267" t="s">
        <v>117</v>
      </c>
      <c r="C79" s="268" t="s">
        <v>3701</v>
      </c>
      <c r="D79" s="268" t="s">
        <v>3677</v>
      </c>
      <c r="E79" s="268" t="s">
        <v>584</v>
      </c>
      <c r="F79" s="382">
        <v>2439816</v>
      </c>
      <c r="G79" s="267">
        <v>213.34</v>
      </c>
      <c r="H79" s="345" t="s">
        <v>2953</v>
      </c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A80" s="244">
        <v>44054</v>
      </c>
      <c r="B80" s="267" t="s">
        <v>1842</v>
      </c>
      <c r="C80" s="268" t="s">
        <v>3761</v>
      </c>
      <c r="D80" s="268" t="s">
        <v>3762</v>
      </c>
      <c r="E80" s="268" t="s">
        <v>584</v>
      </c>
      <c r="F80" s="382">
        <v>15156</v>
      </c>
      <c r="G80" s="267">
        <v>201.73</v>
      </c>
      <c r="H80" s="345" t="s">
        <v>2953</v>
      </c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1:35">
      <c r="A81" s="244">
        <v>44054</v>
      </c>
      <c r="B81" s="267" t="s">
        <v>1842</v>
      </c>
      <c r="C81" s="268" t="s">
        <v>3761</v>
      </c>
      <c r="D81" s="268" t="s">
        <v>3771</v>
      </c>
      <c r="E81" s="268" t="s">
        <v>584</v>
      </c>
      <c r="F81" s="382">
        <v>2299696</v>
      </c>
      <c r="G81" s="267">
        <v>185</v>
      </c>
      <c r="H81" s="345" t="s">
        <v>2953</v>
      </c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1:35">
      <c r="A82" s="244">
        <v>44054</v>
      </c>
      <c r="B82" s="267" t="s">
        <v>3763</v>
      </c>
      <c r="C82" s="268" t="s">
        <v>3764</v>
      </c>
      <c r="D82" s="268" t="s">
        <v>3772</v>
      </c>
      <c r="E82" s="268" t="s">
        <v>584</v>
      </c>
      <c r="F82" s="382">
        <v>38000</v>
      </c>
      <c r="G82" s="267">
        <v>40.75</v>
      </c>
      <c r="H82" s="345" t="s">
        <v>2953</v>
      </c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1:35">
      <c r="A83" s="244">
        <v>44054</v>
      </c>
      <c r="B83" s="267" t="s">
        <v>3679</v>
      </c>
      <c r="C83" s="268" t="s">
        <v>3680</v>
      </c>
      <c r="D83" s="268" t="s">
        <v>3773</v>
      </c>
      <c r="E83" s="268" t="s">
        <v>584</v>
      </c>
      <c r="F83" s="382">
        <v>200000</v>
      </c>
      <c r="G83" s="267">
        <v>21.66</v>
      </c>
      <c r="H83" s="345" t="s">
        <v>2953</v>
      </c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1:35">
      <c r="A84" s="244">
        <v>44054</v>
      </c>
      <c r="B84" s="267" t="s">
        <v>3774</v>
      </c>
      <c r="C84" s="268" t="s">
        <v>3775</v>
      </c>
      <c r="D84" s="268" t="s">
        <v>3776</v>
      </c>
      <c r="E84" s="268" t="s">
        <v>584</v>
      </c>
      <c r="F84" s="382">
        <v>26000</v>
      </c>
      <c r="G84" s="267">
        <v>168</v>
      </c>
      <c r="H84" s="345" t="s">
        <v>2953</v>
      </c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1:35">
      <c r="B85" s="267"/>
      <c r="C85" s="268"/>
      <c r="D85" s="268"/>
      <c r="E85" s="268"/>
      <c r="F85" s="382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1:35">
      <c r="B86" s="267"/>
      <c r="C86" s="268"/>
      <c r="D86" s="268"/>
      <c r="E86" s="268"/>
      <c r="F86" s="382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1:35">
      <c r="B87" s="267"/>
      <c r="C87" s="268"/>
      <c r="D87" s="268"/>
      <c r="E87" s="268"/>
      <c r="F87" s="382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1:35">
      <c r="B88" s="267"/>
      <c r="C88" s="268"/>
      <c r="D88" s="268"/>
      <c r="E88" s="268"/>
      <c r="F88" s="382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1:35">
      <c r="B89" s="267"/>
      <c r="C89" s="268"/>
      <c r="D89" s="268"/>
      <c r="E89" s="268"/>
      <c r="F89" s="382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1:35">
      <c r="B90" s="267"/>
      <c r="C90" s="268"/>
      <c r="D90" s="268"/>
      <c r="E90" s="268"/>
      <c r="F90" s="382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1:35">
      <c r="B91" s="267"/>
      <c r="C91" s="268"/>
      <c r="D91" s="268"/>
      <c r="E91" s="268"/>
      <c r="F91" s="382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1:35">
      <c r="B92" s="267"/>
      <c r="C92" s="268"/>
      <c r="D92" s="268"/>
      <c r="E92" s="268"/>
      <c r="F92" s="382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1:35">
      <c r="B93" s="267"/>
      <c r="C93" s="268"/>
      <c r="D93" s="268"/>
      <c r="E93" s="268"/>
      <c r="F93" s="382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1:35">
      <c r="B94" s="267"/>
      <c r="C94" s="268"/>
      <c r="D94" s="268"/>
      <c r="E94" s="268"/>
      <c r="F94" s="382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1:35">
      <c r="B95" s="267"/>
      <c r="C95" s="268"/>
      <c r="D95" s="268"/>
      <c r="E95" s="268"/>
      <c r="F95" s="382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1:35">
      <c r="B96" s="267"/>
      <c r="C96" s="268"/>
      <c r="D96" s="268"/>
      <c r="E96" s="268"/>
      <c r="F96" s="382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2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2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2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2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2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2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2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2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2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2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2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2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2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2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2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2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2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2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2"/>
      <c r="G115" s="267"/>
      <c r="H115" s="267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2"/>
      <c r="G116" s="267"/>
      <c r="H116" s="267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2"/>
      <c r="G117" s="267"/>
      <c r="H117" s="267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2"/>
      <c r="G118" s="267"/>
      <c r="H118" s="267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2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2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2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2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2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2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2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2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2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2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2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2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2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2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2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2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2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2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2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2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2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2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2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2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2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2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2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2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2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2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2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2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2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2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2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2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2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2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2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2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2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2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2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2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2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2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2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2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2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2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2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2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2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2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2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2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2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2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2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2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2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2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2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2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2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2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2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2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2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2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2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2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2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2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2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2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2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2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2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2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2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2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2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2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2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2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2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2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2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2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2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2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2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2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2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2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2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2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2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2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2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2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2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2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2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2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2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2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2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2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2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2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2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2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2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2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2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2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2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2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2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2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2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2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2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2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2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2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2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2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2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2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2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2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2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2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2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2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2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2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2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2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2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2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2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2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2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2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2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2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2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2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2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2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2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2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2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2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2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2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2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2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2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2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2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2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2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2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2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2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2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2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2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2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2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2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2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2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2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2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2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2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2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2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2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2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2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2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2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2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2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2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2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2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2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2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2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2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2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2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2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2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2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2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2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2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2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2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2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2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2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2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2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2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2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2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2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2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2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2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2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2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2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2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2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2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2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2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2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2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2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2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2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2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2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2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2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2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2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2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2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2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2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2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2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9"/>
  <sheetViews>
    <sheetView zoomScale="85" zoomScaleNormal="85" workbookViewId="0">
      <selection activeCell="M68" sqref="M6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3657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44055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3637</v>
      </c>
      <c r="M9" s="63" t="s">
        <v>3636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9" customFormat="1" ht="14.25">
      <c r="A10" s="440">
        <v>1</v>
      </c>
      <c r="B10" s="441">
        <v>44011</v>
      </c>
      <c r="C10" s="442"/>
      <c r="D10" s="443" t="s">
        <v>63</v>
      </c>
      <c r="E10" s="444" t="s">
        <v>3645</v>
      </c>
      <c r="F10" s="445">
        <v>1296</v>
      </c>
      <c r="G10" s="444">
        <v>1231</v>
      </c>
      <c r="H10" s="444">
        <v>1344</v>
      </c>
      <c r="I10" s="446" t="s">
        <v>3630</v>
      </c>
      <c r="J10" s="447" t="s">
        <v>3646</v>
      </c>
      <c r="K10" s="447">
        <f t="shared" ref="K10:K11" si="0">H10-F10</f>
        <v>48</v>
      </c>
      <c r="L10" s="513">
        <f t="shared" ref="L10:L13" si="1">(F10*-0.8)/100</f>
        <v>-10.368</v>
      </c>
      <c r="M10" s="448">
        <f>(K10+L10)/F10</f>
        <v>2.9037037037037035E-2</v>
      </c>
      <c r="N10" s="449" t="s">
        <v>600</v>
      </c>
      <c r="O10" s="450">
        <v>44018</v>
      </c>
      <c r="Q10" s="430"/>
      <c r="R10" s="431" t="s">
        <v>603</v>
      </c>
      <c r="S10" s="430"/>
      <c r="T10" s="430"/>
      <c r="U10" s="430"/>
      <c r="V10" s="430"/>
      <c r="W10" s="430"/>
      <c r="X10" s="430"/>
      <c r="Y10" s="430"/>
      <c r="Z10" s="430"/>
      <c r="AA10" s="430"/>
      <c r="AB10" s="430"/>
    </row>
    <row r="11" spans="1:28" s="429" customFormat="1" ht="14.25">
      <c r="A11" s="440">
        <v>2</v>
      </c>
      <c r="B11" s="441">
        <v>44014</v>
      </c>
      <c r="C11" s="442"/>
      <c r="D11" s="443" t="s">
        <v>136</v>
      </c>
      <c r="E11" s="444" t="s">
        <v>3645</v>
      </c>
      <c r="F11" s="445">
        <v>932</v>
      </c>
      <c r="G11" s="444">
        <v>874</v>
      </c>
      <c r="H11" s="444">
        <v>968.5</v>
      </c>
      <c r="I11" s="446" t="s">
        <v>3631</v>
      </c>
      <c r="J11" s="447" t="s">
        <v>3686</v>
      </c>
      <c r="K11" s="447">
        <f t="shared" si="0"/>
        <v>36.5</v>
      </c>
      <c r="L11" s="513">
        <f t="shared" si="1"/>
        <v>-7.4560000000000004</v>
      </c>
      <c r="M11" s="448">
        <f t="shared" ref="M11" si="2">(K11+L11)/F11</f>
        <v>3.1163090128755365E-2</v>
      </c>
      <c r="N11" s="449" t="s">
        <v>600</v>
      </c>
      <c r="O11" s="450">
        <v>44053</v>
      </c>
      <c r="Q11" s="430"/>
      <c r="R11" s="431" t="s">
        <v>603</v>
      </c>
      <c r="S11" s="430"/>
      <c r="T11" s="430"/>
      <c r="U11" s="430"/>
      <c r="V11" s="430"/>
      <c r="W11" s="430"/>
      <c r="X11" s="430"/>
      <c r="Y11" s="430"/>
      <c r="Z11" s="430"/>
      <c r="AA11" s="430"/>
      <c r="AB11" s="430"/>
    </row>
    <row r="12" spans="1:28" s="429" customFormat="1" ht="14.25">
      <c r="A12" s="440">
        <v>3</v>
      </c>
      <c r="B12" s="441">
        <v>44018</v>
      </c>
      <c r="C12" s="442"/>
      <c r="D12" s="443" t="s">
        <v>565</v>
      </c>
      <c r="E12" s="444" t="s">
        <v>601</v>
      </c>
      <c r="F12" s="445">
        <v>1000</v>
      </c>
      <c r="G12" s="444">
        <v>935</v>
      </c>
      <c r="H12" s="444">
        <v>1040</v>
      </c>
      <c r="I12" s="446" t="s">
        <v>3632</v>
      </c>
      <c r="J12" s="447" t="s">
        <v>3633</v>
      </c>
      <c r="K12" s="447">
        <f t="shared" ref="K12:K13" si="3">H12-F12</f>
        <v>40</v>
      </c>
      <c r="L12" s="513">
        <f t="shared" si="1"/>
        <v>-8</v>
      </c>
      <c r="M12" s="448">
        <f t="shared" ref="M12:M13" si="4">(K12+L12)/F12</f>
        <v>3.2000000000000001E-2</v>
      </c>
      <c r="N12" s="449" t="s">
        <v>600</v>
      </c>
      <c r="O12" s="450">
        <v>44020</v>
      </c>
      <c r="Q12" s="430"/>
      <c r="R12" s="431" t="s">
        <v>3187</v>
      </c>
      <c r="S12" s="430"/>
      <c r="T12" s="430"/>
      <c r="U12" s="430"/>
      <c r="V12" s="430"/>
      <c r="W12" s="430"/>
      <c r="X12" s="430"/>
      <c r="Y12" s="430"/>
      <c r="Z12" s="430"/>
      <c r="AA12" s="430"/>
      <c r="AB12" s="430"/>
    </row>
    <row r="13" spans="1:28" s="429" customFormat="1" ht="14.25">
      <c r="A13" s="523">
        <v>4</v>
      </c>
      <c r="B13" s="461">
        <v>44022</v>
      </c>
      <c r="C13" s="524"/>
      <c r="D13" s="525" t="s">
        <v>3635</v>
      </c>
      <c r="E13" s="526" t="s">
        <v>601</v>
      </c>
      <c r="F13" s="463">
        <v>396</v>
      </c>
      <c r="G13" s="526">
        <v>370</v>
      </c>
      <c r="H13" s="526">
        <v>420</v>
      </c>
      <c r="I13" s="527" t="s">
        <v>3634</v>
      </c>
      <c r="J13" s="460" t="s">
        <v>3675</v>
      </c>
      <c r="K13" s="460">
        <f t="shared" si="3"/>
        <v>24</v>
      </c>
      <c r="L13" s="512">
        <f t="shared" si="1"/>
        <v>-3.1680000000000001</v>
      </c>
      <c r="M13" s="464">
        <f t="shared" si="4"/>
        <v>5.2606060606060608E-2</v>
      </c>
      <c r="N13" s="465" t="s">
        <v>600</v>
      </c>
      <c r="O13" s="522">
        <v>44050</v>
      </c>
      <c r="Q13" s="430"/>
      <c r="R13" s="431" t="s">
        <v>3187</v>
      </c>
      <c r="S13" s="430"/>
      <c r="T13" s="430"/>
      <c r="U13" s="430"/>
      <c r="V13" s="430"/>
      <c r="W13" s="430"/>
      <c r="X13" s="430"/>
      <c r="Y13" s="430"/>
      <c r="Z13" s="430"/>
      <c r="AA13" s="430"/>
      <c r="AB13" s="430"/>
    </row>
    <row r="14" spans="1:28" s="429" customFormat="1" ht="14.25">
      <c r="A14" s="454">
        <v>5</v>
      </c>
      <c r="B14" s="451">
        <v>44026</v>
      </c>
      <c r="C14" s="455"/>
      <c r="D14" s="456" t="s">
        <v>242</v>
      </c>
      <c r="E14" s="457" t="s">
        <v>3698</v>
      </c>
      <c r="F14" s="436">
        <v>70.5</v>
      </c>
      <c r="G14" s="457">
        <v>64.5</v>
      </c>
      <c r="H14" s="457">
        <v>69.25</v>
      </c>
      <c r="I14" s="458" t="s">
        <v>3638</v>
      </c>
      <c r="J14" s="437" t="s">
        <v>3650</v>
      </c>
      <c r="K14" s="437">
        <f t="shared" ref="K14" si="5">H14-F14</f>
        <v>-1.25</v>
      </c>
      <c r="L14" s="514">
        <f t="shared" ref="L14" si="6">(F14*-0.8)/100</f>
        <v>-0.56400000000000006</v>
      </c>
      <c r="M14" s="438">
        <f t="shared" ref="M14" si="7">(K14+L14)/F14</f>
        <v>-2.5730496453900711E-2</v>
      </c>
      <c r="N14" s="452" t="s">
        <v>664</v>
      </c>
      <c r="O14" s="439">
        <v>44046</v>
      </c>
      <c r="Q14" s="430"/>
      <c r="R14" s="431" t="s">
        <v>603</v>
      </c>
      <c r="S14" s="430"/>
      <c r="T14" s="430"/>
      <c r="U14" s="430"/>
      <c r="V14" s="430"/>
      <c r="W14" s="430"/>
      <c r="X14" s="430"/>
      <c r="Y14" s="430"/>
      <c r="Z14" s="430"/>
      <c r="AA14" s="430"/>
      <c r="AB14" s="430"/>
    </row>
    <row r="15" spans="1:28" s="429" customFormat="1" ht="14.25">
      <c r="A15" s="384">
        <v>6</v>
      </c>
      <c r="B15" s="409">
        <v>44034</v>
      </c>
      <c r="C15" s="424"/>
      <c r="D15" s="475" t="s">
        <v>153</v>
      </c>
      <c r="E15" s="425" t="s">
        <v>601</v>
      </c>
      <c r="F15" s="425" t="s">
        <v>3639</v>
      </c>
      <c r="G15" s="434">
        <v>15950</v>
      </c>
      <c r="H15" s="425"/>
      <c r="I15" s="412" t="s">
        <v>3640</v>
      </c>
      <c r="J15" s="426" t="s">
        <v>602</v>
      </c>
      <c r="K15" s="426"/>
      <c r="L15" s="515"/>
      <c r="M15" s="426"/>
      <c r="N15" s="427"/>
      <c r="O15" s="428"/>
      <c r="Q15" s="430"/>
      <c r="R15" s="431" t="s">
        <v>603</v>
      </c>
      <c r="S15" s="430"/>
      <c r="T15" s="430"/>
      <c r="U15" s="430"/>
      <c r="V15" s="430"/>
      <c r="W15" s="430"/>
      <c r="X15" s="430"/>
      <c r="Y15" s="430"/>
      <c r="Z15" s="430"/>
      <c r="AA15" s="430"/>
      <c r="AB15" s="430"/>
    </row>
    <row r="16" spans="1:28" s="429" customFormat="1" ht="14.25">
      <c r="A16" s="506">
        <v>7</v>
      </c>
      <c r="B16" s="467">
        <v>44039</v>
      </c>
      <c r="C16" s="507"/>
      <c r="D16" s="508" t="s">
        <v>98</v>
      </c>
      <c r="E16" s="509" t="s">
        <v>601</v>
      </c>
      <c r="F16" s="510">
        <v>155</v>
      </c>
      <c r="G16" s="510">
        <v>145</v>
      </c>
      <c r="H16" s="509">
        <v>155</v>
      </c>
      <c r="I16" s="511">
        <v>175</v>
      </c>
      <c r="J16" s="477" t="s">
        <v>709</v>
      </c>
      <c r="K16" s="468">
        <f t="shared" ref="K16:K18" si="8">H16-F16</f>
        <v>0</v>
      </c>
      <c r="L16" s="488">
        <f t="shared" ref="L16:L18" si="9">(F16*-0.8)/100</f>
        <v>-1.24</v>
      </c>
      <c r="M16" s="469">
        <f t="shared" ref="M16:M18" si="10">(K16+L16)/F16</f>
        <v>-8.0000000000000002E-3</v>
      </c>
      <c r="N16" s="477" t="s">
        <v>709</v>
      </c>
      <c r="O16" s="496">
        <v>44046</v>
      </c>
      <c r="Q16" s="430"/>
      <c r="R16" s="431" t="s">
        <v>3187</v>
      </c>
      <c r="S16" s="430"/>
      <c r="T16" s="430"/>
      <c r="U16" s="430"/>
      <c r="V16" s="430"/>
      <c r="W16" s="430"/>
      <c r="X16" s="430"/>
      <c r="Y16" s="430"/>
      <c r="Z16" s="430"/>
      <c r="AA16" s="430"/>
      <c r="AB16" s="430"/>
    </row>
    <row r="17" spans="1:38" s="429" customFormat="1" ht="14.25">
      <c r="A17" s="523">
        <v>8</v>
      </c>
      <c r="B17" s="461">
        <v>44041</v>
      </c>
      <c r="C17" s="524"/>
      <c r="D17" s="525" t="s">
        <v>237</v>
      </c>
      <c r="E17" s="526" t="s">
        <v>601</v>
      </c>
      <c r="F17" s="463">
        <v>245</v>
      </c>
      <c r="G17" s="526">
        <v>230</v>
      </c>
      <c r="H17" s="526">
        <v>262</v>
      </c>
      <c r="I17" s="527">
        <v>275</v>
      </c>
      <c r="J17" s="460" t="s">
        <v>3670</v>
      </c>
      <c r="K17" s="460">
        <f t="shared" si="8"/>
        <v>17</v>
      </c>
      <c r="L17" s="512">
        <f t="shared" si="9"/>
        <v>-1.96</v>
      </c>
      <c r="M17" s="464">
        <f t="shared" si="10"/>
        <v>6.1387755102040815E-2</v>
      </c>
      <c r="N17" s="465" t="s">
        <v>600</v>
      </c>
      <c r="O17" s="522">
        <v>44049</v>
      </c>
      <c r="Q17" s="430"/>
      <c r="R17" s="431" t="s">
        <v>3187</v>
      </c>
      <c r="S17" s="430"/>
      <c r="T17" s="430"/>
      <c r="U17" s="430"/>
      <c r="V17" s="430"/>
      <c r="W17" s="430"/>
      <c r="X17" s="430"/>
      <c r="Y17" s="430"/>
      <c r="Z17" s="430"/>
      <c r="AA17" s="430"/>
      <c r="AB17" s="430"/>
    </row>
    <row r="18" spans="1:38" s="429" customFormat="1" ht="14.25">
      <c r="A18" s="440">
        <v>9</v>
      </c>
      <c r="B18" s="441">
        <v>44046</v>
      </c>
      <c r="C18" s="442"/>
      <c r="D18" s="443" t="s">
        <v>178</v>
      </c>
      <c r="E18" s="444" t="s">
        <v>601</v>
      </c>
      <c r="F18" s="445">
        <v>520</v>
      </c>
      <c r="G18" s="444">
        <v>478</v>
      </c>
      <c r="H18" s="444">
        <v>544</v>
      </c>
      <c r="I18" s="446" t="s">
        <v>3656</v>
      </c>
      <c r="J18" s="447" t="s">
        <v>3685</v>
      </c>
      <c r="K18" s="447">
        <f t="shared" si="8"/>
        <v>24</v>
      </c>
      <c r="L18" s="513">
        <f t="shared" si="9"/>
        <v>-4.16</v>
      </c>
      <c r="M18" s="448">
        <f t="shared" si="10"/>
        <v>3.8153846153846156E-2</v>
      </c>
      <c r="N18" s="449" t="s">
        <v>600</v>
      </c>
      <c r="O18" s="450">
        <v>44053</v>
      </c>
      <c r="Q18" s="430"/>
      <c r="R18" s="431" t="s">
        <v>603</v>
      </c>
      <c r="S18" s="430"/>
      <c r="T18" s="430"/>
      <c r="U18" s="430"/>
      <c r="V18" s="430"/>
      <c r="W18" s="430"/>
      <c r="X18" s="430"/>
      <c r="Y18" s="430"/>
      <c r="Z18" s="430"/>
      <c r="AA18" s="430"/>
      <c r="AB18" s="430"/>
    </row>
    <row r="19" spans="1:38" s="429" customFormat="1" ht="14.25">
      <c r="A19" s="523">
        <v>10</v>
      </c>
      <c r="B19" s="461">
        <v>44048</v>
      </c>
      <c r="C19" s="524"/>
      <c r="D19" s="525" t="s">
        <v>67</v>
      </c>
      <c r="E19" s="526" t="s">
        <v>601</v>
      </c>
      <c r="F19" s="463">
        <v>398</v>
      </c>
      <c r="G19" s="526">
        <v>374</v>
      </c>
      <c r="H19" s="526">
        <v>430</v>
      </c>
      <c r="I19" s="527">
        <v>450</v>
      </c>
      <c r="J19" s="460" t="s">
        <v>3684</v>
      </c>
      <c r="K19" s="460">
        <f t="shared" ref="K19" si="11">H19-F19</f>
        <v>32</v>
      </c>
      <c r="L19" s="512">
        <f t="shared" ref="L19" si="12">(F19*-0.8)/100</f>
        <v>-3.1840000000000002</v>
      </c>
      <c r="M19" s="464">
        <f t="shared" ref="M19" si="13">(K19+L19)/F19</f>
        <v>7.240201005025125E-2</v>
      </c>
      <c r="N19" s="465" t="s">
        <v>600</v>
      </c>
      <c r="O19" s="522">
        <v>44053</v>
      </c>
      <c r="Q19" s="430"/>
      <c r="R19" s="431" t="s">
        <v>3187</v>
      </c>
      <c r="S19" s="430"/>
      <c r="T19" s="430"/>
      <c r="U19" s="430"/>
      <c r="V19" s="430"/>
      <c r="W19" s="430"/>
      <c r="X19" s="430"/>
      <c r="Y19" s="430"/>
      <c r="Z19" s="430"/>
      <c r="AA19" s="430"/>
      <c r="AB19" s="430"/>
    </row>
    <row r="20" spans="1:38" s="429" customFormat="1" ht="14.25">
      <c r="A20" s="523">
        <v>11</v>
      </c>
      <c r="B20" s="461">
        <v>44049</v>
      </c>
      <c r="C20" s="524"/>
      <c r="D20" s="525" t="s">
        <v>98</v>
      </c>
      <c r="E20" s="526" t="s">
        <v>601</v>
      </c>
      <c r="F20" s="463">
        <v>153</v>
      </c>
      <c r="G20" s="526">
        <v>141</v>
      </c>
      <c r="H20" s="526">
        <v>162.5</v>
      </c>
      <c r="I20" s="527">
        <v>175</v>
      </c>
      <c r="J20" s="460" t="s">
        <v>3672</v>
      </c>
      <c r="K20" s="460">
        <f t="shared" ref="K20" si="14">H20-F20</f>
        <v>9.5</v>
      </c>
      <c r="L20" s="512">
        <f t="shared" ref="L20" si="15">(F20*-0.8)/100</f>
        <v>-1.224</v>
      </c>
      <c r="M20" s="464">
        <f t="shared" ref="M20" si="16">(K20+L20)/F20</f>
        <v>5.4091503267973857E-2</v>
      </c>
      <c r="N20" s="465" t="s">
        <v>600</v>
      </c>
      <c r="O20" s="522">
        <v>44050</v>
      </c>
      <c r="Q20" s="430"/>
      <c r="R20" s="431" t="s">
        <v>3187</v>
      </c>
      <c r="S20" s="430"/>
      <c r="T20" s="430"/>
      <c r="U20" s="430"/>
      <c r="V20" s="430"/>
      <c r="W20" s="430"/>
      <c r="X20" s="430"/>
      <c r="Y20" s="430"/>
      <c r="Z20" s="430"/>
      <c r="AA20" s="430"/>
      <c r="AB20" s="430"/>
    </row>
    <row r="21" spans="1:38" s="429" customFormat="1" ht="14.25">
      <c r="A21" s="384">
        <v>12</v>
      </c>
      <c r="B21" s="479">
        <v>44053</v>
      </c>
      <c r="C21" s="424"/>
      <c r="D21" s="481" t="s">
        <v>51</v>
      </c>
      <c r="E21" s="425" t="s">
        <v>601</v>
      </c>
      <c r="F21" s="425" t="s">
        <v>3690</v>
      </c>
      <c r="G21" s="434">
        <v>1695</v>
      </c>
      <c r="H21" s="425"/>
      <c r="I21" s="412" t="s">
        <v>3691</v>
      </c>
      <c r="J21" s="426" t="s">
        <v>602</v>
      </c>
      <c r="K21" s="426"/>
      <c r="L21" s="515"/>
      <c r="M21" s="426"/>
      <c r="N21" s="427"/>
      <c r="O21" s="428"/>
      <c r="Q21" s="430"/>
      <c r="R21" s="431" t="s">
        <v>603</v>
      </c>
      <c r="S21" s="430"/>
      <c r="T21" s="430"/>
      <c r="U21" s="430"/>
      <c r="V21" s="430"/>
      <c r="W21" s="430"/>
      <c r="X21" s="430"/>
      <c r="Y21" s="430"/>
      <c r="Z21" s="430"/>
      <c r="AA21" s="430"/>
      <c r="AB21" s="430"/>
    </row>
    <row r="22" spans="1:38" s="429" customFormat="1" ht="14.25">
      <c r="A22" s="384">
        <v>13</v>
      </c>
      <c r="B22" s="479">
        <v>44053</v>
      </c>
      <c r="C22" s="424"/>
      <c r="D22" s="481" t="s">
        <v>195</v>
      </c>
      <c r="E22" s="425" t="s">
        <v>601</v>
      </c>
      <c r="F22" s="425" t="s">
        <v>3692</v>
      </c>
      <c r="G22" s="434">
        <v>3720</v>
      </c>
      <c r="H22" s="425"/>
      <c r="I22" s="412" t="s">
        <v>3693</v>
      </c>
      <c r="J22" s="426" t="s">
        <v>602</v>
      </c>
      <c r="K22" s="426"/>
      <c r="L22" s="515"/>
      <c r="M22" s="426"/>
      <c r="N22" s="427"/>
      <c r="O22" s="428"/>
      <c r="Q22" s="430"/>
      <c r="R22" s="431" t="s">
        <v>603</v>
      </c>
      <c r="S22" s="430"/>
      <c r="T22" s="430"/>
      <c r="U22" s="430"/>
      <c r="V22" s="430"/>
      <c r="W22" s="430"/>
      <c r="X22" s="430"/>
      <c r="Y22" s="430"/>
      <c r="Z22" s="430"/>
      <c r="AA22" s="430"/>
      <c r="AB22" s="430"/>
    </row>
    <row r="23" spans="1:38" s="429" customFormat="1" ht="14.25">
      <c r="A23" s="384">
        <v>14</v>
      </c>
      <c r="B23" s="479">
        <v>44053</v>
      </c>
      <c r="C23" s="424"/>
      <c r="D23" s="481" t="s">
        <v>145</v>
      </c>
      <c r="E23" s="425" t="s">
        <v>601</v>
      </c>
      <c r="F23" s="425" t="s">
        <v>3694</v>
      </c>
      <c r="G23" s="434">
        <v>895</v>
      </c>
      <c r="H23" s="425"/>
      <c r="I23" s="412" t="s">
        <v>3695</v>
      </c>
      <c r="J23" s="426" t="s">
        <v>602</v>
      </c>
      <c r="K23" s="426"/>
      <c r="L23" s="515"/>
      <c r="M23" s="426"/>
      <c r="N23" s="427"/>
      <c r="O23" s="428"/>
      <c r="Q23" s="430"/>
      <c r="R23" s="431" t="s">
        <v>3187</v>
      </c>
      <c r="S23" s="430"/>
      <c r="T23" s="430"/>
      <c r="U23" s="430"/>
      <c r="V23" s="430"/>
      <c r="W23" s="430"/>
      <c r="X23" s="430"/>
      <c r="Y23" s="430"/>
      <c r="Z23" s="430"/>
      <c r="AA23" s="430"/>
      <c r="AB23" s="430"/>
    </row>
    <row r="24" spans="1:38" s="429" customFormat="1" ht="14.25">
      <c r="A24" s="384"/>
      <c r="B24" s="409"/>
      <c r="C24" s="424"/>
      <c r="D24" s="475"/>
      <c r="E24" s="425"/>
      <c r="F24" s="425"/>
      <c r="G24" s="434"/>
      <c r="H24" s="425"/>
      <c r="I24" s="412"/>
      <c r="J24" s="426"/>
      <c r="K24" s="426"/>
      <c r="L24" s="515"/>
      <c r="M24" s="426"/>
      <c r="N24" s="427"/>
      <c r="O24" s="428"/>
      <c r="Q24" s="430"/>
      <c r="R24" s="431"/>
      <c r="S24" s="430"/>
      <c r="T24" s="430"/>
      <c r="U24" s="430"/>
      <c r="V24" s="430"/>
      <c r="W24" s="430"/>
      <c r="X24" s="430"/>
      <c r="Y24" s="430"/>
      <c r="Z24" s="430"/>
      <c r="AA24" s="430"/>
      <c r="AB24" s="430"/>
    </row>
    <row r="25" spans="1:38" s="5" customFormat="1" ht="14.25">
      <c r="A25" s="384"/>
      <c r="B25" s="409"/>
      <c r="C25" s="410"/>
      <c r="D25" s="391"/>
      <c r="E25" s="411"/>
      <c r="F25" s="412"/>
      <c r="G25" s="413"/>
      <c r="H25" s="413"/>
      <c r="I25" s="412"/>
      <c r="J25" s="378"/>
      <c r="K25" s="378"/>
      <c r="L25" s="516"/>
      <c r="M25" s="376"/>
      <c r="N25" s="389"/>
      <c r="O25" s="383"/>
      <c r="P25" s="429"/>
      <c r="Q25" s="64"/>
      <c r="R25" s="341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2" customHeight="1">
      <c r="A26" s="23" t="s">
        <v>604</v>
      </c>
      <c r="B26" s="24"/>
      <c r="C26" s="25"/>
      <c r="D26" s="26"/>
      <c r="E26" s="27"/>
      <c r="F26" s="28"/>
      <c r="G26" s="28"/>
      <c r="H26" s="28"/>
      <c r="I26" s="28"/>
      <c r="J26" s="65"/>
      <c r="K26" s="28"/>
      <c r="L26" s="517"/>
      <c r="M26" s="38"/>
      <c r="N26" s="65"/>
      <c r="O26" s="66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9" t="s">
        <v>605</v>
      </c>
      <c r="B27" s="23"/>
      <c r="C27" s="23"/>
      <c r="D27" s="23"/>
      <c r="F27" s="30" t="s">
        <v>606</v>
      </c>
      <c r="G27" s="17"/>
      <c r="H27" s="31"/>
      <c r="I27" s="36"/>
      <c r="J27" s="67"/>
      <c r="K27" s="68"/>
      <c r="L27" s="518"/>
      <c r="M27" s="69"/>
      <c r="N27" s="16"/>
      <c r="O27" s="70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3" t="s">
        <v>607</v>
      </c>
      <c r="B28" s="23"/>
      <c r="C28" s="23"/>
      <c r="D28" s="23"/>
      <c r="E28" s="32"/>
      <c r="F28" s="30" t="s">
        <v>608</v>
      </c>
      <c r="G28" s="17"/>
      <c r="H28" s="31"/>
      <c r="I28" s="36"/>
      <c r="J28" s="67"/>
      <c r="K28" s="68"/>
      <c r="L28" s="518"/>
      <c r="M28" s="69"/>
      <c r="N28" s="16"/>
      <c r="O28" s="70"/>
      <c r="P28" s="8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23"/>
      <c r="B29" s="23"/>
      <c r="C29" s="23"/>
      <c r="D29" s="23"/>
      <c r="E29" s="32"/>
      <c r="F29" s="17"/>
      <c r="G29" s="17"/>
      <c r="H29" s="31"/>
      <c r="I29" s="36"/>
      <c r="J29" s="71"/>
      <c r="K29" s="68"/>
      <c r="L29" s="518"/>
      <c r="M29" s="17"/>
      <c r="N29" s="72"/>
      <c r="O29" s="5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ht="15">
      <c r="A30" s="11"/>
      <c r="B30" s="33" t="s">
        <v>609</v>
      </c>
      <c r="C30" s="33"/>
      <c r="D30" s="33"/>
      <c r="E30" s="33"/>
      <c r="F30" s="34"/>
      <c r="G30" s="32"/>
      <c r="H30" s="32"/>
      <c r="I30" s="73"/>
      <c r="J30" s="74"/>
      <c r="K30" s="75"/>
      <c r="L30" s="519"/>
      <c r="M30" s="12"/>
      <c r="N30" s="11"/>
      <c r="O30" s="53"/>
      <c r="P30" s="7"/>
      <c r="R30" s="82"/>
      <c r="S30" s="16"/>
      <c r="T30" s="16"/>
      <c r="U30" s="16"/>
      <c r="V30" s="16"/>
      <c r="W30" s="16"/>
      <c r="X30" s="16"/>
      <c r="Y30" s="16"/>
      <c r="Z30" s="16"/>
    </row>
    <row r="31" spans="1:38" s="6" customFormat="1" ht="38.25">
      <c r="A31" s="20" t="s">
        <v>16</v>
      </c>
      <c r="B31" s="21" t="s">
        <v>575</v>
      </c>
      <c r="C31" s="21"/>
      <c r="D31" s="22" t="s">
        <v>588</v>
      </c>
      <c r="E31" s="21" t="s">
        <v>589</v>
      </c>
      <c r="F31" s="21" t="s">
        <v>590</v>
      </c>
      <c r="G31" s="21" t="s">
        <v>610</v>
      </c>
      <c r="H31" s="21" t="s">
        <v>592</v>
      </c>
      <c r="I31" s="21" t="s">
        <v>593</v>
      </c>
      <c r="J31" s="76" t="s">
        <v>594</v>
      </c>
      <c r="K31" s="62" t="s">
        <v>611</v>
      </c>
      <c r="L31" s="520" t="s">
        <v>3637</v>
      </c>
      <c r="M31" s="63" t="s">
        <v>3636</v>
      </c>
      <c r="N31" s="21" t="s">
        <v>597</v>
      </c>
      <c r="O31" s="78" t="s">
        <v>598</v>
      </c>
      <c r="P31" s="7"/>
      <c r="Q31" s="40"/>
      <c r="R31" s="38"/>
      <c r="S31" s="38"/>
      <c r="T31" s="38"/>
    </row>
    <row r="32" spans="1:38" s="9" customFormat="1" ht="15" customHeight="1">
      <c r="A32" s="497">
        <v>1</v>
      </c>
      <c r="B32" s="461">
        <v>44042</v>
      </c>
      <c r="C32" s="504"/>
      <c r="D32" s="462" t="s">
        <v>86</v>
      </c>
      <c r="E32" s="463" t="s">
        <v>601</v>
      </c>
      <c r="F32" s="497">
        <v>446.5</v>
      </c>
      <c r="G32" s="497">
        <v>431</v>
      </c>
      <c r="H32" s="497">
        <v>463</v>
      </c>
      <c r="I32" s="505">
        <v>475</v>
      </c>
      <c r="J32" s="460" t="s">
        <v>3659</v>
      </c>
      <c r="K32" s="460">
        <f t="shared" ref="K32:K35" si="17">H32-F32</f>
        <v>16.5</v>
      </c>
      <c r="L32" s="512">
        <f t="shared" ref="L32:L35" si="18">(F32*-0.8)/100</f>
        <v>-3.5720000000000005</v>
      </c>
      <c r="M32" s="464">
        <f t="shared" ref="M32:M35" si="19">(K32+L32)/F32</f>
        <v>2.8954087346024632E-2</v>
      </c>
      <c r="N32" s="465" t="s">
        <v>600</v>
      </c>
      <c r="O32" s="522">
        <v>44047</v>
      </c>
      <c r="P32" s="64"/>
      <c r="Q32" s="64"/>
      <c r="R32" s="423" t="s">
        <v>3187</v>
      </c>
      <c r="S32" s="6"/>
      <c r="T32" s="6"/>
      <c r="U32" s="6"/>
      <c r="V32" s="6"/>
      <c r="W32" s="6"/>
      <c r="X32" s="6"/>
      <c r="Y32" s="6"/>
      <c r="Z32" s="6"/>
      <c r="AA32" s="6"/>
    </row>
    <row r="33" spans="1:27" s="9" customFormat="1" ht="15" customHeight="1">
      <c r="A33" s="497">
        <v>2</v>
      </c>
      <c r="B33" s="461">
        <v>44043</v>
      </c>
      <c r="C33" s="504"/>
      <c r="D33" s="462" t="s">
        <v>313</v>
      </c>
      <c r="E33" s="463" t="s">
        <v>601</v>
      </c>
      <c r="F33" s="497">
        <v>641</v>
      </c>
      <c r="G33" s="497">
        <v>625</v>
      </c>
      <c r="H33" s="497">
        <v>657</v>
      </c>
      <c r="I33" s="505" t="s">
        <v>3647</v>
      </c>
      <c r="J33" s="460" t="s">
        <v>3660</v>
      </c>
      <c r="K33" s="460">
        <f t="shared" si="17"/>
        <v>16</v>
      </c>
      <c r="L33" s="512">
        <f t="shared" si="18"/>
        <v>-5.128000000000001</v>
      </c>
      <c r="M33" s="464">
        <f t="shared" si="19"/>
        <v>1.6960998439937598E-2</v>
      </c>
      <c r="N33" s="465" t="s">
        <v>600</v>
      </c>
      <c r="O33" s="522">
        <v>44047</v>
      </c>
      <c r="P33" s="64"/>
      <c r="Q33" s="64"/>
      <c r="R33" s="423" t="s">
        <v>3187</v>
      </c>
      <c r="S33" s="6"/>
      <c r="T33" s="6"/>
      <c r="U33" s="6"/>
      <c r="V33" s="6"/>
      <c r="W33" s="6"/>
      <c r="X33" s="6"/>
      <c r="Y33" s="6"/>
      <c r="Z33" s="6"/>
      <c r="AA33" s="6"/>
    </row>
    <row r="34" spans="1:27" ht="15" customHeight="1">
      <c r="A34" s="454">
        <v>3</v>
      </c>
      <c r="B34" s="451">
        <v>44043</v>
      </c>
      <c r="C34" s="455"/>
      <c r="D34" s="456" t="s">
        <v>71</v>
      </c>
      <c r="E34" s="457" t="s">
        <v>601</v>
      </c>
      <c r="F34" s="528">
        <v>410</v>
      </c>
      <c r="G34" s="528">
        <v>399</v>
      </c>
      <c r="H34" s="528">
        <v>399</v>
      </c>
      <c r="I34" s="528">
        <v>430</v>
      </c>
      <c r="J34" s="437" t="s">
        <v>3673</v>
      </c>
      <c r="K34" s="437">
        <f t="shared" si="17"/>
        <v>-11</v>
      </c>
      <c r="L34" s="514">
        <f t="shared" si="18"/>
        <v>-3.28</v>
      </c>
      <c r="M34" s="438">
        <f t="shared" si="19"/>
        <v>-3.4829268292682923E-2</v>
      </c>
      <c r="N34" s="452" t="s">
        <v>664</v>
      </c>
      <c r="O34" s="439">
        <v>44050</v>
      </c>
      <c r="P34" s="7"/>
      <c r="Q34" s="11"/>
      <c r="R34" s="12" t="s">
        <v>3187</v>
      </c>
      <c r="S34" s="16"/>
      <c r="T34" s="16"/>
      <c r="U34" s="16"/>
      <c r="V34" s="16"/>
      <c r="W34" s="16"/>
      <c r="X34" s="16"/>
      <c r="Y34" s="16"/>
      <c r="Z34" s="16"/>
      <c r="AA34" s="16"/>
    </row>
    <row r="35" spans="1:27" ht="15" customHeight="1">
      <c r="A35" s="497">
        <v>4</v>
      </c>
      <c r="B35" s="461">
        <v>44046</v>
      </c>
      <c r="C35" s="504"/>
      <c r="D35" s="462" t="s">
        <v>69</v>
      </c>
      <c r="E35" s="463" t="s">
        <v>601</v>
      </c>
      <c r="F35" s="497">
        <v>551</v>
      </c>
      <c r="G35" s="497">
        <v>534</v>
      </c>
      <c r="H35" s="497">
        <v>564</v>
      </c>
      <c r="I35" s="505" t="s">
        <v>3644</v>
      </c>
      <c r="J35" s="460" t="s">
        <v>3681</v>
      </c>
      <c r="K35" s="460">
        <f t="shared" si="17"/>
        <v>13</v>
      </c>
      <c r="L35" s="512">
        <f t="shared" si="18"/>
        <v>-4.4080000000000004</v>
      </c>
      <c r="M35" s="464">
        <f t="shared" si="19"/>
        <v>1.5593466424682394E-2</v>
      </c>
      <c r="N35" s="465" t="s">
        <v>600</v>
      </c>
      <c r="O35" s="522">
        <v>44053</v>
      </c>
      <c r="P35" s="7"/>
      <c r="Q35" s="11"/>
      <c r="R35" s="12" t="s">
        <v>603</v>
      </c>
      <c r="S35" s="16"/>
      <c r="T35" s="16"/>
      <c r="U35" s="16"/>
      <c r="V35" s="16"/>
      <c r="W35" s="16"/>
      <c r="X35" s="16"/>
      <c r="Y35" s="16"/>
      <c r="Z35" s="16"/>
      <c r="AA35" s="16"/>
    </row>
    <row r="36" spans="1:27" ht="15" customHeight="1">
      <c r="A36" s="497">
        <v>5</v>
      </c>
      <c r="B36" s="461">
        <v>44046</v>
      </c>
      <c r="C36" s="504"/>
      <c r="D36" s="462" t="s">
        <v>83</v>
      </c>
      <c r="E36" s="463" t="s">
        <v>601</v>
      </c>
      <c r="F36" s="497">
        <v>705</v>
      </c>
      <c r="G36" s="497">
        <v>688</v>
      </c>
      <c r="H36" s="497">
        <v>717</v>
      </c>
      <c r="I36" s="505" t="s">
        <v>3652</v>
      </c>
      <c r="J36" s="460" t="s">
        <v>3653</v>
      </c>
      <c r="K36" s="460">
        <f t="shared" ref="K36:K37" si="20">H36-F36</f>
        <v>12</v>
      </c>
      <c r="L36" s="512">
        <f>(F36*-0.07)/100</f>
        <v>-0.49349999999999999</v>
      </c>
      <c r="M36" s="464">
        <f t="shared" ref="M36:M37" si="21">(K36+L36)/F36</f>
        <v>1.6321276595744682E-2</v>
      </c>
      <c r="N36" s="465" t="s">
        <v>600</v>
      </c>
      <c r="O36" s="478">
        <v>44046</v>
      </c>
      <c r="P36" s="7"/>
      <c r="Q36" s="11"/>
      <c r="R36" s="12" t="s">
        <v>603</v>
      </c>
      <c r="S36" s="16"/>
      <c r="T36" s="16"/>
      <c r="U36" s="16"/>
      <c r="V36" s="16"/>
      <c r="W36" s="16"/>
      <c r="X36" s="16"/>
      <c r="Y36" s="16"/>
      <c r="Z36" s="16"/>
      <c r="AA36" s="16"/>
    </row>
    <row r="37" spans="1:27" ht="15" customHeight="1">
      <c r="A37" s="497">
        <v>6</v>
      </c>
      <c r="B37" s="461">
        <v>44046</v>
      </c>
      <c r="C37" s="504"/>
      <c r="D37" s="462" t="s">
        <v>3654</v>
      </c>
      <c r="E37" s="463" t="s">
        <v>601</v>
      </c>
      <c r="F37" s="497">
        <v>2247.5</v>
      </c>
      <c r="G37" s="497">
        <v>2190</v>
      </c>
      <c r="H37" s="497">
        <v>2299.5</v>
      </c>
      <c r="I37" s="505">
        <v>2350</v>
      </c>
      <c r="J37" s="460" t="s">
        <v>3662</v>
      </c>
      <c r="K37" s="460">
        <f t="shared" si="20"/>
        <v>52</v>
      </c>
      <c r="L37" s="512">
        <f t="shared" ref="L37" si="22">(F37*-0.8)/100</f>
        <v>-17.98</v>
      </c>
      <c r="M37" s="464">
        <f t="shared" si="21"/>
        <v>1.5136818687430477E-2</v>
      </c>
      <c r="N37" s="465" t="s">
        <v>600</v>
      </c>
      <c r="O37" s="522">
        <v>44048</v>
      </c>
      <c r="P37" s="7"/>
      <c r="Q37" s="11"/>
      <c r="R37" s="12" t="s">
        <v>3187</v>
      </c>
      <c r="S37" s="16"/>
      <c r="T37" s="16"/>
      <c r="U37" s="16"/>
      <c r="V37" s="16"/>
      <c r="W37" s="16"/>
      <c r="X37" s="16"/>
      <c r="Y37" s="16"/>
      <c r="Z37" s="16"/>
      <c r="AA37" s="16"/>
    </row>
    <row r="38" spans="1:27" ht="15" customHeight="1">
      <c r="A38" s="497">
        <v>7</v>
      </c>
      <c r="B38" s="461">
        <v>44046</v>
      </c>
      <c r="C38" s="504"/>
      <c r="D38" s="462" t="s">
        <v>110</v>
      </c>
      <c r="E38" s="463" t="s">
        <v>601</v>
      </c>
      <c r="F38" s="497">
        <v>1001</v>
      </c>
      <c r="G38" s="497">
        <v>970</v>
      </c>
      <c r="H38" s="497">
        <v>1034</v>
      </c>
      <c r="I38" s="505" t="s">
        <v>3655</v>
      </c>
      <c r="J38" s="460" t="s">
        <v>3661</v>
      </c>
      <c r="K38" s="460">
        <f t="shared" ref="K38" si="23">H38-F38</f>
        <v>33</v>
      </c>
      <c r="L38" s="512">
        <f t="shared" ref="L38" si="24">(F38*-0.8)/100</f>
        <v>-8.0080000000000009</v>
      </c>
      <c r="M38" s="464">
        <f t="shared" ref="M38" si="25">(K38+L38)/F38</f>
        <v>2.4967032967032964E-2</v>
      </c>
      <c r="N38" s="465" t="s">
        <v>600</v>
      </c>
      <c r="O38" s="522">
        <v>44047</v>
      </c>
      <c r="P38" s="7"/>
      <c r="Q38" s="11"/>
      <c r="R38" s="12" t="s">
        <v>603</v>
      </c>
      <c r="S38" s="16"/>
      <c r="T38" s="16"/>
      <c r="U38" s="16"/>
      <c r="V38" s="16"/>
      <c r="W38" s="16"/>
      <c r="X38" s="16"/>
      <c r="Y38" s="16"/>
      <c r="Z38" s="16"/>
      <c r="AA38" s="16"/>
    </row>
    <row r="39" spans="1:27" s="9" customFormat="1" ht="15" customHeight="1">
      <c r="A39" s="497">
        <v>8</v>
      </c>
      <c r="B39" s="461">
        <v>44047</v>
      </c>
      <c r="C39" s="504"/>
      <c r="D39" s="462" t="s">
        <v>494</v>
      </c>
      <c r="E39" s="463" t="s">
        <v>601</v>
      </c>
      <c r="F39" s="497">
        <v>4385</v>
      </c>
      <c r="G39" s="497">
        <v>4280</v>
      </c>
      <c r="H39" s="497">
        <v>4490</v>
      </c>
      <c r="I39" s="505" t="s">
        <v>3658</v>
      </c>
      <c r="J39" s="460" t="s">
        <v>3682</v>
      </c>
      <c r="K39" s="460">
        <f t="shared" ref="K39" si="26">H39-F39</f>
        <v>105</v>
      </c>
      <c r="L39" s="512">
        <f t="shared" ref="L39" si="27">(F39*-0.8)/100</f>
        <v>-35.08</v>
      </c>
      <c r="M39" s="464">
        <f t="shared" ref="M39" si="28">(K39+L39)/F39</f>
        <v>1.594526795895097E-2</v>
      </c>
      <c r="N39" s="465" t="s">
        <v>600</v>
      </c>
      <c r="O39" s="522">
        <v>44050</v>
      </c>
      <c r="P39" s="64"/>
      <c r="Q39" s="64"/>
      <c r="R39" s="423" t="s">
        <v>603</v>
      </c>
      <c r="S39" s="6"/>
      <c r="T39" s="6"/>
      <c r="U39" s="6"/>
      <c r="V39" s="6"/>
      <c r="W39" s="6"/>
      <c r="X39" s="6"/>
      <c r="Y39" s="6"/>
      <c r="Z39" s="6"/>
      <c r="AA39" s="6"/>
    </row>
    <row r="40" spans="1:27" s="9" customFormat="1" ht="15" customHeight="1">
      <c r="A40" s="435">
        <v>9</v>
      </c>
      <c r="B40" s="479">
        <v>44048</v>
      </c>
      <c r="C40" s="480"/>
      <c r="D40" s="481" t="s">
        <v>116</v>
      </c>
      <c r="E40" s="482" t="s">
        <v>601</v>
      </c>
      <c r="F40" s="482" t="s">
        <v>3664</v>
      </c>
      <c r="G40" s="483">
        <v>2150</v>
      </c>
      <c r="H40" s="483"/>
      <c r="I40" s="482">
        <v>2300</v>
      </c>
      <c r="J40" s="484" t="s">
        <v>602</v>
      </c>
      <c r="K40" s="484"/>
      <c r="L40" s="521"/>
      <c r="M40" s="485"/>
      <c r="N40" s="486"/>
      <c r="O40" s="487"/>
      <c r="P40" s="64"/>
      <c r="Q40" s="64"/>
      <c r="R40" s="423" t="s">
        <v>3187</v>
      </c>
      <c r="S40" s="6"/>
      <c r="T40" s="6"/>
      <c r="U40" s="6"/>
      <c r="V40" s="6"/>
      <c r="W40" s="6"/>
      <c r="X40" s="6"/>
      <c r="Y40" s="6"/>
      <c r="Z40" s="6"/>
      <c r="AA40" s="6"/>
    </row>
    <row r="41" spans="1:27" s="9" customFormat="1" ht="15" customHeight="1">
      <c r="A41" s="497">
        <v>10</v>
      </c>
      <c r="B41" s="461">
        <v>44048</v>
      </c>
      <c r="C41" s="504"/>
      <c r="D41" s="462" t="s">
        <v>88</v>
      </c>
      <c r="E41" s="463" t="s">
        <v>601</v>
      </c>
      <c r="F41" s="497">
        <v>504</v>
      </c>
      <c r="G41" s="497">
        <v>489</v>
      </c>
      <c r="H41" s="497">
        <v>518</v>
      </c>
      <c r="I41" s="505" t="s">
        <v>3663</v>
      </c>
      <c r="J41" s="460" t="s">
        <v>3683</v>
      </c>
      <c r="K41" s="460">
        <f t="shared" ref="K41" si="29">H41-F41</f>
        <v>14</v>
      </c>
      <c r="L41" s="512">
        <f t="shared" ref="L41" si="30">(F41*-0.8)/100</f>
        <v>-4.032</v>
      </c>
      <c r="M41" s="464">
        <f t="shared" ref="M41" si="31">(K41+L41)/F41</f>
        <v>1.9777777777777776E-2</v>
      </c>
      <c r="N41" s="465" t="s">
        <v>600</v>
      </c>
      <c r="O41" s="522">
        <v>44053</v>
      </c>
      <c r="P41" s="64"/>
      <c r="Q41" s="64"/>
      <c r="R41" s="423" t="s">
        <v>603</v>
      </c>
      <c r="S41" s="6"/>
      <c r="T41" s="6"/>
      <c r="U41" s="6"/>
      <c r="V41" s="6"/>
      <c r="W41" s="6"/>
      <c r="X41" s="6"/>
      <c r="Y41" s="6"/>
      <c r="Z41" s="6"/>
      <c r="AA41" s="6"/>
    </row>
    <row r="42" spans="1:27" s="9" customFormat="1" ht="15" customHeight="1">
      <c r="A42" s="497">
        <v>11</v>
      </c>
      <c r="B42" s="461">
        <v>44048</v>
      </c>
      <c r="C42" s="504"/>
      <c r="D42" s="462" t="s">
        <v>80</v>
      </c>
      <c r="E42" s="463" t="s">
        <v>601</v>
      </c>
      <c r="F42" s="497">
        <v>299</v>
      </c>
      <c r="G42" s="497">
        <v>290</v>
      </c>
      <c r="H42" s="497">
        <v>304</v>
      </c>
      <c r="I42" s="505">
        <v>320</v>
      </c>
      <c r="J42" s="460" t="s">
        <v>3669</v>
      </c>
      <c r="K42" s="460">
        <f t="shared" ref="K42" si="32">H42-F42</f>
        <v>5</v>
      </c>
      <c r="L42" s="512">
        <f>(F42*-0.07)/100</f>
        <v>-0.20930000000000004</v>
      </c>
      <c r="M42" s="464">
        <f t="shared" ref="M42:M43" si="33">(K42+L42)/F42</f>
        <v>1.6022408026755853E-2</v>
      </c>
      <c r="N42" s="465" t="s">
        <v>600</v>
      </c>
      <c r="O42" s="478">
        <v>44048</v>
      </c>
      <c r="P42" s="64"/>
      <c r="Q42" s="64"/>
      <c r="R42" s="423" t="s">
        <v>3187</v>
      </c>
      <c r="S42" s="6"/>
      <c r="T42" s="6"/>
      <c r="U42" s="6"/>
      <c r="V42" s="6"/>
      <c r="W42" s="6"/>
      <c r="X42" s="6"/>
      <c r="Y42" s="6"/>
      <c r="Z42" s="6"/>
      <c r="AA42" s="6"/>
    </row>
    <row r="43" spans="1:27" s="9" customFormat="1" ht="15" customHeight="1">
      <c r="A43" s="528">
        <v>12</v>
      </c>
      <c r="B43" s="451">
        <v>44050</v>
      </c>
      <c r="C43" s="533"/>
      <c r="D43" s="534" t="s">
        <v>186</v>
      </c>
      <c r="E43" s="436" t="s">
        <v>3628</v>
      </c>
      <c r="F43" s="436">
        <v>403</v>
      </c>
      <c r="G43" s="535">
        <v>415</v>
      </c>
      <c r="H43" s="535">
        <v>417</v>
      </c>
      <c r="I43" s="436" t="s">
        <v>3671</v>
      </c>
      <c r="J43" s="437" t="s">
        <v>3704</v>
      </c>
      <c r="K43" s="437">
        <f>F43-H43</f>
        <v>-14</v>
      </c>
      <c r="L43" s="514">
        <f>(F43*-0.8)/100</f>
        <v>-3.2240000000000002</v>
      </c>
      <c r="M43" s="438">
        <f t="shared" si="33"/>
        <v>-4.2739454094292806E-2</v>
      </c>
      <c r="N43" s="452" t="s">
        <v>664</v>
      </c>
      <c r="O43" s="439">
        <v>44054</v>
      </c>
      <c r="P43" s="64"/>
      <c r="Q43" s="64"/>
      <c r="R43" s="423" t="s">
        <v>603</v>
      </c>
      <c r="S43" s="6"/>
      <c r="T43" s="6"/>
      <c r="U43" s="6"/>
      <c r="V43" s="6"/>
      <c r="W43" s="6"/>
      <c r="X43" s="6"/>
      <c r="Y43" s="6"/>
      <c r="Z43" s="6"/>
      <c r="AA43" s="6"/>
    </row>
    <row r="44" spans="1:27" s="9" customFormat="1" ht="15" customHeight="1">
      <c r="A44" s="435">
        <v>13</v>
      </c>
      <c r="B44" s="479">
        <v>44050</v>
      </c>
      <c r="C44" s="480"/>
      <c r="D44" s="481" t="s">
        <v>367</v>
      </c>
      <c r="E44" s="482" t="s">
        <v>601</v>
      </c>
      <c r="F44" s="482" t="s">
        <v>3674</v>
      </c>
      <c r="G44" s="483">
        <v>264</v>
      </c>
      <c r="H44" s="483"/>
      <c r="I44" s="482">
        <v>294</v>
      </c>
      <c r="J44" s="484" t="s">
        <v>602</v>
      </c>
      <c r="K44" s="484"/>
      <c r="L44" s="521"/>
      <c r="M44" s="485"/>
      <c r="N44" s="486"/>
      <c r="O44" s="487"/>
      <c r="P44" s="64"/>
      <c r="Q44" s="64"/>
      <c r="R44" s="423" t="s">
        <v>3187</v>
      </c>
      <c r="S44" s="6"/>
      <c r="T44" s="6"/>
      <c r="U44" s="6"/>
      <c r="V44" s="6"/>
      <c r="W44" s="6"/>
      <c r="X44" s="6"/>
      <c r="Y44" s="6"/>
      <c r="Z44" s="6"/>
      <c r="AA44" s="6"/>
    </row>
    <row r="45" spans="1:27" s="9" customFormat="1" ht="15" customHeight="1">
      <c r="A45" s="435">
        <v>14</v>
      </c>
      <c r="B45" s="479">
        <v>44053</v>
      </c>
      <c r="C45" s="480"/>
      <c r="D45" s="481" t="s">
        <v>193</v>
      </c>
      <c r="E45" s="482" t="s">
        <v>601</v>
      </c>
      <c r="F45" s="482" t="s">
        <v>3687</v>
      </c>
      <c r="G45" s="483">
        <v>938</v>
      </c>
      <c r="H45" s="483"/>
      <c r="I45" s="482" t="s">
        <v>3688</v>
      </c>
      <c r="J45" s="484" t="s">
        <v>602</v>
      </c>
      <c r="K45" s="484"/>
      <c r="L45" s="521"/>
      <c r="M45" s="485"/>
      <c r="N45" s="486"/>
      <c r="O45" s="487"/>
      <c r="P45" s="64"/>
      <c r="Q45" s="64"/>
      <c r="R45" s="423" t="s">
        <v>603</v>
      </c>
      <c r="S45" s="6"/>
      <c r="T45" s="6"/>
      <c r="U45" s="6"/>
      <c r="V45" s="6"/>
      <c r="W45" s="6"/>
      <c r="X45" s="6"/>
      <c r="Y45" s="6"/>
      <c r="Z45" s="6"/>
      <c r="AA45" s="6"/>
    </row>
    <row r="46" spans="1:27" s="9" customFormat="1" ht="15" customHeight="1">
      <c r="A46" s="435">
        <v>15</v>
      </c>
      <c r="B46" s="479">
        <v>44053</v>
      </c>
      <c r="C46" s="480"/>
      <c r="D46" s="481" t="s">
        <v>248</v>
      </c>
      <c r="E46" s="482" t="s">
        <v>601</v>
      </c>
      <c r="F46" s="482" t="s">
        <v>3689</v>
      </c>
      <c r="G46" s="483">
        <v>868</v>
      </c>
      <c r="H46" s="483"/>
      <c r="I46" s="482">
        <v>940</v>
      </c>
      <c r="J46" s="484" t="s">
        <v>602</v>
      </c>
      <c r="K46" s="484"/>
      <c r="L46" s="521"/>
      <c r="M46" s="485"/>
      <c r="N46" s="486"/>
      <c r="O46" s="487"/>
      <c r="P46" s="64"/>
      <c r="Q46" s="64"/>
      <c r="R46" s="423" t="s">
        <v>3187</v>
      </c>
      <c r="S46" s="6"/>
      <c r="T46" s="6"/>
      <c r="U46" s="6"/>
      <c r="V46" s="6"/>
      <c r="W46" s="6"/>
      <c r="X46" s="6"/>
      <c r="Y46" s="6"/>
      <c r="Z46" s="6"/>
      <c r="AA46" s="6"/>
    </row>
    <row r="47" spans="1:27" s="9" customFormat="1" ht="15" customHeight="1">
      <c r="A47" s="497">
        <v>16</v>
      </c>
      <c r="B47" s="461">
        <v>44053</v>
      </c>
      <c r="C47" s="504"/>
      <c r="D47" s="462" t="s">
        <v>494</v>
      </c>
      <c r="E47" s="463" t="s">
        <v>601</v>
      </c>
      <c r="F47" s="497">
        <v>4510</v>
      </c>
      <c r="G47" s="497">
        <v>4350</v>
      </c>
      <c r="H47" s="497">
        <v>4640</v>
      </c>
      <c r="I47" s="505" t="s">
        <v>3696</v>
      </c>
      <c r="J47" s="460" t="s">
        <v>3703</v>
      </c>
      <c r="K47" s="460">
        <f t="shared" ref="K47" si="34">H47-F47</f>
        <v>130</v>
      </c>
      <c r="L47" s="512">
        <f t="shared" ref="L47" si="35">(F47*-0.8)/100</f>
        <v>-36.08</v>
      </c>
      <c r="M47" s="464">
        <f t="shared" ref="M47" si="36">(K47+L47)/F47</f>
        <v>2.0824833702882482E-2</v>
      </c>
      <c r="N47" s="465" t="s">
        <v>600</v>
      </c>
      <c r="O47" s="522">
        <v>44054</v>
      </c>
      <c r="P47" s="64"/>
      <c r="Q47" s="64"/>
      <c r="R47" s="423" t="s">
        <v>603</v>
      </c>
      <c r="S47" s="6"/>
      <c r="T47" s="6"/>
      <c r="U47" s="6"/>
      <c r="V47" s="6"/>
      <c r="W47" s="6"/>
      <c r="X47" s="6"/>
      <c r="Y47" s="6"/>
      <c r="Z47" s="6"/>
      <c r="AA47" s="6"/>
    </row>
    <row r="48" spans="1:27" s="9" customFormat="1" ht="15" customHeight="1">
      <c r="A48" s="435">
        <v>17</v>
      </c>
      <c r="B48" s="479">
        <v>44053</v>
      </c>
      <c r="C48" s="480"/>
      <c r="D48" s="481" t="s">
        <v>122</v>
      </c>
      <c r="E48" s="482" t="s">
        <v>601</v>
      </c>
      <c r="F48" s="482" t="s">
        <v>3697</v>
      </c>
      <c r="G48" s="483">
        <v>378</v>
      </c>
      <c r="H48" s="483"/>
      <c r="I48" s="482">
        <v>410</v>
      </c>
      <c r="J48" s="484" t="s">
        <v>602</v>
      </c>
      <c r="K48" s="484"/>
      <c r="L48" s="521"/>
      <c r="M48" s="485"/>
      <c r="N48" s="486"/>
      <c r="O48" s="487"/>
      <c r="P48" s="64"/>
      <c r="Q48" s="64"/>
      <c r="R48" s="423" t="s">
        <v>603</v>
      </c>
      <c r="S48" s="6"/>
      <c r="T48" s="6"/>
      <c r="U48" s="6"/>
      <c r="V48" s="6"/>
      <c r="W48" s="6"/>
      <c r="X48" s="6"/>
      <c r="Y48" s="6"/>
      <c r="Z48" s="6"/>
      <c r="AA48" s="6"/>
    </row>
    <row r="49" spans="1:34" s="9" customFormat="1" ht="15" customHeight="1">
      <c r="A49" s="435"/>
      <c r="B49" s="479"/>
      <c r="C49" s="480"/>
      <c r="D49" s="481"/>
      <c r="E49" s="482"/>
      <c r="F49" s="482"/>
      <c r="G49" s="483"/>
      <c r="H49" s="483"/>
      <c r="I49" s="482"/>
      <c r="J49" s="484"/>
      <c r="K49" s="484"/>
      <c r="L49" s="521"/>
      <c r="M49" s="485"/>
      <c r="N49" s="486"/>
      <c r="O49" s="487"/>
      <c r="P49" s="64"/>
      <c r="Q49" s="64"/>
      <c r="R49" s="423"/>
      <c r="S49" s="6"/>
      <c r="T49" s="6"/>
      <c r="U49" s="6"/>
      <c r="V49" s="6"/>
      <c r="W49" s="6"/>
      <c r="X49" s="6"/>
      <c r="Y49" s="6"/>
      <c r="Z49" s="6"/>
      <c r="AA49" s="6"/>
    </row>
    <row r="50" spans="1:34" s="9" customFormat="1" ht="15" customHeight="1">
      <c r="A50" s="435"/>
      <c r="B50" s="479"/>
      <c r="C50" s="480"/>
      <c r="D50" s="481"/>
      <c r="E50" s="482"/>
      <c r="F50" s="482"/>
      <c r="G50" s="483"/>
      <c r="H50" s="483"/>
      <c r="I50" s="482"/>
      <c r="J50" s="484"/>
      <c r="K50" s="484"/>
      <c r="L50" s="521"/>
      <c r="M50" s="485"/>
      <c r="N50" s="486"/>
      <c r="O50" s="487"/>
      <c r="P50" s="64"/>
      <c r="Q50" s="64"/>
      <c r="R50" s="423"/>
      <c r="S50" s="6"/>
      <c r="T50" s="6"/>
      <c r="U50" s="6"/>
      <c r="V50" s="6"/>
      <c r="W50" s="6"/>
      <c r="X50" s="6"/>
      <c r="Y50" s="6"/>
      <c r="Z50" s="6"/>
      <c r="AA50" s="6"/>
    </row>
    <row r="51" spans="1:34" s="9" customFormat="1" ht="15" customHeight="1">
      <c r="A51" s="435"/>
      <c r="B51" s="479"/>
      <c r="C51" s="480"/>
      <c r="D51" s="481"/>
      <c r="E51" s="482"/>
      <c r="F51" s="482"/>
      <c r="G51" s="483"/>
      <c r="H51" s="483"/>
      <c r="I51" s="482"/>
      <c r="J51" s="484"/>
      <c r="K51" s="484"/>
      <c r="L51" s="521"/>
      <c r="M51" s="485"/>
      <c r="N51" s="486"/>
      <c r="O51" s="487"/>
      <c r="P51" s="64"/>
      <c r="Q51" s="64"/>
      <c r="R51" s="423"/>
      <c r="S51" s="6"/>
      <c r="T51" s="6"/>
      <c r="U51" s="6"/>
      <c r="V51" s="6"/>
      <c r="W51" s="6"/>
      <c r="X51" s="6"/>
      <c r="Y51" s="6"/>
      <c r="Z51" s="6"/>
      <c r="AA51" s="6"/>
    </row>
    <row r="52" spans="1:34" ht="15" customHeight="1">
      <c r="A52" s="415"/>
      <c r="B52" s="415"/>
      <c r="C52" s="415"/>
      <c r="D52" s="415"/>
      <c r="E52" s="415"/>
      <c r="F52" s="435"/>
      <c r="G52" s="435"/>
      <c r="H52" s="435"/>
      <c r="I52" s="435"/>
      <c r="J52" s="466"/>
      <c r="K52" s="435"/>
      <c r="L52" s="435"/>
      <c r="M52" s="377"/>
      <c r="N52" s="378"/>
      <c r="O52" s="378"/>
      <c r="P52" s="7"/>
      <c r="Q52" s="11"/>
      <c r="R52" s="12"/>
      <c r="S52" s="16"/>
      <c r="T52" s="16"/>
      <c r="U52" s="16"/>
      <c r="V52" s="16"/>
      <c r="W52" s="16"/>
      <c r="X52" s="16"/>
      <c r="Y52" s="16"/>
      <c r="Z52" s="16"/>
      <c r="AA52" s="16"/>
    </row>
    <row r="53" spans="1:34" ht="44.25" customHeight="1">
      <c r="A53" s="23" t="s">
        <v>604</v>
      </c>
      <c r="B53" s="39"/>
      <c r="C53" s="39"/>
      <c r="D53" s="40"/>
      <c r="E53" s="36"/>
      <c r="F53" s="36"/>
      <c r="G53" s="35"/>
      <c r="H53" s="35" t="s">
        <v>3642</v>
      </c>
      <c r="I53" s="36"/>
      <c r="J53" s="17"/>
      <c r="K53" s="79"/>
      <c r="L53" s="80"/>
      <c r="M53" s="79"/>
      <c r="N53" s="81"/>
      <c r="O53" s="79"/>
      <c r="P53" s="7"/>
      <c r="Q53" s="16"/>
      <c r="R53" s="12"/>
      <c r="S53" s="16"/>
      <c r="T53" s="16"/>
      <c r="U53" s="16"/>
      <c r="V53" s="16"/>
      <c r="W53" s="16"/>
      <c r="X53" s="16"/>
      <c r="Y53" s="16"/>
      <c r="Z53" s="5"/>
      <c r="AA53" s="5"/>
      <c r="AB53" s="5"/>
    </row>
    <row r="54" spans="1:34" s="6" customFormat="1">
      <c r="A54" s="29" t="s">
        <v>605</v>
      </c>
      <c r="B54" s="23"/>
      <c r="C54" s="23"/>
      <c r="D54" s="23"/>
      <c r="E54" s="5"/>
      <c r="F54" s="30" t="s">
        <v>606</v>
      </c>
      <c r="G54" s="41"/>
      <c r="H54" s="42"/>
      <c r="I54" s="82"/>
      <c r="J54" s="17"/>
      <c r="K54" s="83"/>
      <c r="L54" s="84"/>
      <c r="M54" s="85"/>
      <c r="N54" s="86"/>
      <c r="O54" s="87"/>
      <c r="P54" s="5"/>
      <c r="Q54" s="4"/>
      <c r="R54" s="12"/>
      <c r="Z54" s="9"/>
      <c r="AA54" s="9"/>
      <c r="AB54" s="9"/>
      <c r="AC54" s="9"/>
      <c r="AD54" s="9"/>
      <c r="AE54" s="9"/>
      <c r="AF54" s="9"/>
      <c r="AG54" s="9"/>
      <c r="AH54" s="9"/>
    </row>
    <row r="55" spans="1:34" s="9" customFormat="1" ht="14.25" customHeight="1">
      <c r="A55" s="29"/>
      <c r="B55" s="23"/>
      <c r="C55" s="23"/>
      <c r="D55" s="23"/>
      <c r="E55" s="32"/>
      <c r="F55" s="30" t="s">
        <v>608</v>
      </c>
      <c r="G55" s="41"/>
      <c r="H55" s="42"/>
      <c r="I55" s="82"/>
      <c r="J55" s="17"/>
      <c r="K55" s="83"/>
      <c r="L55" s="84"/>
      <c r="M55" s="85"/>
      <c r="N55" s="86"/>
      <c r="O55" s="87"/>
      <c r="P55" s="5"/>
      <c r="Q55" s="4"/>
      <c r="R55" s="12"/>
      <c r="S55" s="6"/>
      <c r="Y55" s="6"/>
      <c r="Z55" s="6"/>
    </row>
    <row r="56" spans="1:34" s="9" customFormat="1" ht="14.25" customHeight="1">
      <c r="A56" s="23"/>
      <c r="B56" s="23"/>
      <c r="C56" s="23"/>
      <c r="D56" s="23"/>
      <c r="E56" s="32"/>
      <c r="F56" s="17"/>
      <c r="G56" s="17"/>
      <c r="H56" s="31"/>
      <c r="I56" s="36"/>
      <c r="J56" s="71"/>
      <c r="K56" s="68"/>
      <c r="L56" s="69"/>
      <c r="M56" s="17"/>
      <c r="N56" s="72"/>
      <c r="O56" s="57"/>
      <c r="P56" s="8"/>
      <c r="Q56" s="4"/>
      <c r="R56" s="12"/>
      <c r="S56" s="6"/>
      <c r="Y56" s="6"/>
      <c r="Z56" s="6"/>
    </row>
    <row r="57" spans="1:34" s="9" customFormat="1" ht="15">
      <c r="A57" s="43" t="s">
        <v>615</v>
      </c>
      <c r="B57" s="43"/>
      <c r="C57" s="43"/>
      <c r="D57" s="43"/>
      <c r="E57" s="32"/>
      <c r="F57" s="17"/>
      <c r="G57" s="12"/>
      <c r="H57" s="17"/>
      <c r="I57" s="12"/>
      <c r="J57" s="88"/>
      <c r="K57" s="12"/>
      <c r="L57" s="12"/>
      <c r="M57" s="12"/>
      <c r="N57" s="12"/>
      <c r="O57" s="89"/>
      <c r="P57"/>
      <c r="Q57" s="4"/>
      <c r="R57" s="12"/>
      <c r="S57" s="6"/>
      <c r="Y57" s="6"/>
      <c r="Z57" s="6"/>
    </row>
    <row r="58" spans="1:34" s="9" customFormat="1" ht="38.25">
      <c r="A58" s="21" t="s">
        <v>16</v>
      </c>
      <c r="B58" s="21" t="s">
        <v>575</v>
      </c>
      <c r="C58" s="21"/>
      <c r="D58" s="22" t="s">
        <v>588</v>
      </c>
      <c r="E58" s="21" t="s">
        <v>589</v>
      </c>
      <c r="F58" s="21" t="s">
        <v>590</v>
      </c>
      <c r="G58" s="21" t="s">
        <v>610</v>
      </c>
      <c r="H58" s="21" t="s">
        <v>592</v>
      </c>
      <c r="I58" s="21" t="s">
        <v>593</v>
      </c>
      <c r="J58" s="20" t="s">
        <v>594</v>
      </c>
      <c r="K58" s="77" t="s">
        <v>616</v>
      </c>
      <c r="L58" s="63" t="s">
        <v>3637</v>
      </c>
      <c r="M58" s="77" t="s">
        <v>612</v>
      </c>
      <c r="N58" s="21" t="s">
        <v>613</v>
      </c>
      <c r="O58" s="20" t="s">
        <v>597</v>
      </c>
      <c r="P58" s="90" t="s">
        <v>598</v>
      </c>
      <c r="Q58" s="4"/>
      <c r="R58" s="17"/>
      <c r="S58" s="6"/>
      <c r="Y58" s="6"/>
      <c r="Z58" s="6"/>
    </row>
    <row r="59" spans="1:34" s="9" customFormat="1" ht="14.25" customHeight="1">
      <c r="A59" s="502">
        <v>1</v>
      </c>
      <c r="B59" s="503">
        <v>44043</v>
      </c>
      <c r="C59" s="503"/>
      <c r="D59" s="459" t="s">
        <v>3648</v>
      </c>
      <c r="E59" s="502" t="s">
        <v>3628</v>
      </c>
      <c r="F59" s="498">
        <v>220.25</v>
      </c>
      <c r="G59" s="502">
        <v>225</v>
      </c>
      <c r="H59" s="502">
        <v>224.5</v>
      </c>
      <c r="I59" s="502">
        <v>210</v>
      </c>
      <c r="J59" s="437" t="s">
        <v>3643</v>
      </c>
      <c r="K59" s="499" t="s">
        <v>3651</v>
      </c>
      <c r="L59" s="536">
        <f>(220.25*3000)*-0.07%</f>
        <v>-462.52500000000009</v>
      </c>
      <c r="M59" s="536">
        <f>+N59*K59+L59</f>
        <v>-13212.525</v>
      </c>
      <c r="N59" s="502">
        <v>3000</v>
      </c>
      <c r="O59" s="437" t="s">
        <v>664</v>
      </c>
      <c r="P59" s="474">
        <v>44046</v>
      </c>
      <c r="Q59" s="4"/>
      <c r="R59" s="423" t="s">
        <v>603</v>
      </c>
      <c r="S59" s="6"/>
      <c r="Y59" s="6"/>
      <c r="Z59" s="6"/>
    </row>
    <row r="60" spans="1:34" s="405" customFormat="1" ht="14.25" customHeight="1">
      <c r="A60" s="476">
        <v>2</v>
      </c>
      <c r="B60" s="472">
        <v>44054</v>
      </c>
      <c r="C60" s="472"/>
      <c r="D60" s="391" t="s">
        <v>3709</v>
      </c>
      <c r="E60" s="476" t="s">
        <v>601</v>
      </c>
      <c r="F60" s="500" t="s">
        <v>3710</v>
      </c>
      <c r="G60" s="476">
        <v>2695</v>
      </c>
      <c r="H60" s="476"/>
      <c r="I60" s="476" t="s">
        <v>3711</v>
      </c>
      <c r="J60" s="494" t="s">
        <v>602</v>
      </c>
      <c r="K60" s="470"/>
      <c r="L60" s="476"/>
      <c r="M60" s="532"/>
      <c r="N60" s="476"/>
      <c r="O60" s="494"/>
      <c r="P60" s="495"/>
      <c r="Q60" s="392"/>
      <c r="R60" s="344" t="s">
        <v>3187</v>
      </c>
      <c r="S60" s="40"/>
      <c r="Y60" s="40"/>
      <c r="Z60" s="40"/>
    </row>
    <row r="61" spans="1:34" s="405" customFormat="1" ht="14.25" customHeight="1">
      <c r="A61" s="476"/>
      <c r="B61" s="472"/>
      <c r="C61" s="472"/>
      <c r="D61" s="391"/>
      <c r="E61" s="476"/>
      <c r="F61" s="500"/>
      <c r="G61" s="476"/>
      <c r="H61" s="476"/>
      <c r="I61" s="476"/>
      <c r="J61" s="494"/>
      <c r="K61" s="470"/>
      <c r="L61" s="476"/>
      <c r="M61" s="532"/>
      <c r="N61" s="476"/>
      <c r="O61" s="494"/>
      <c r="P61" s="495"/>
      <c r="Q61" s="392"/>
      <c r="R61" s="344"/>
      <c r="S61" s="40"/>
      <c r="Y61" s="40"/>
      <c r="Z61" s="40"/>
    </row>
    <row r="62" spans="1:34" s="9" customFormat="1" ht="14.25" customHeight="1">
      <c r="A62" s="476"/>
      <c r="B62" s="472"/>
      <c r="C62" s="472"/>
      <c r="D62" s="391"/>
      <c r="E62" s="476"/>
      <c r="F62" s="500"/>
      <c r="G62" s="476"/>
      <c r="H62" s="476"/>
      <c r="I62" s="476"/>
      <c r="J62" s="472"/>
      <c r="K62" s="470"/>
      <c r="L62" s="476"/>
      <c r="M62" s="476"/>
      <c r="N62" s="476"/>
      <c r="O62" s="476"/>
      <c r="P62" s="501"/>
      <c r="Q62" s="4"/>
      <c r="R62" s="423"/>
      <c r="S62" s="6"/>
      <c r="Y62" s="6"/>
      <c r="Z62" s="6"/>
    </row>
    <row r="63" spans="1:34" s="9" customFormat="1" ht="14.25">
      <c r="A63" s="416"/>
      <c r="B63" s="417"/>
      <c r="C63" s="417"/>
      <c r="D63" s="418"/>
      <c r="E63" s="416"/>
      <c r="F63" s="419"/>
      <c r="G63" s="416"/>
      <c r="H63" s="416"/>
      <c r="I63" s="416"/>
      <c r="J63" s="420"/>
      <c r="K63" s="420"/>
      <c r="L63" s="421"/>
      <c r="M63" s="420"/>
      <c r="N63" s="420"/>
      <c r="O63" s="422"/>
      <c r="P63" s="4"/>
      <c r="Q63" s="4"/>
      <c r="R63" s="93"/>
      <c r="S63" s="6"/>
      <c r="Y63" s="6"/>
      <c r="Z63" s="6"/>
    </row>
    <row r="64" spans="1:34" s="9" customFormat="1" ht="15">
      <c r="A64" s="379"/>
      <c r="B64" s="380"/>
      <c r="C64" s="380"/>
      <c r="D64" s="381"/>
      <c r="E64" s="379"/>
      <c r="F64" s="387"/>
      <c r="G64" s="379"/>
      <c r="H64" s="379"/>
      <c r="I64" s="379"/>
      <c r="J64" s="380"/>
      <c r="K64" s="79"/>
      <c r="L64" s="379"/>
      <c r="M64" s="379"/>
      <c r="N64" s="379"/>
      <c r="O64" s="388"/>
      <c r="P64" s="4"/>
      <c r="Q64" s="4"/>
      <c r="R64" s="93"/>
      <c r="S64" s="6"/>
      <c r="Y64" s="6"/>
      <c r="Z64" s="6"/>
    </row>
    <row r="65" spans="1:34" s="6" customFormat="1">
      <c r="A65" s="44"/>
      <c r="B65" s="45"/>
      <c r="C65" s="46"/>
      <c r="D65" s="47"/>
      <c r="E65" s="48"/>
      <c r="F65" s="49"/>
      <c r="G65" s="49"/>
      <c r="H65" s="49"/>
      <c r="I65" s="49"/>
      <c r="J65" s="17"/>
      <c r="K65" s="91"/>
      <c r="L65" s="91"/>
      <c r="M65" s="17"/>
      <c r="N65" s="16"/>
      <c r="O65" s="92"/>
      <c r="P65" s="5"/>
      <c r="Q65" s="4"/>
      <c r="R65" s="17"/>
      <c r="Z65" s="9"/>
      <c r="AA65" s="9"/>
      <c r="AB65" s="9"/>
      <c r="AC65" s="9"/>
      <c r="AD65" s="9"/>
      <c r="AE65" s="9"/>
      <c r="AF65" s="9"/>
      <c r="AG65" s="9"/>
      <c r="AH65" s="9"/>
    </row>
    <row r="66" spans="1:34" s="6" customFormat="1" ht="15">
      <c r="A66" s="50" t="s">
        <v>617</v>
      </c>
      <c r="B66" s="50"/>
      <c r="C66" s="50"/>
      <c r="D66" s="50"/>
      <c r="E66" s="51"/>
      <c r="F66" s="49"/>
      <c r="G66" s="49"/>
      <c r="H66" s="49"/>
      <c r="I66" s="49"/>
      <c r="J66" s="53"/>
      <c r="K66" s="12"/>
      <c r="L66" s="12"/>
      <c r="M66" s="12"/>
      <c r="N66" s="11"/>
      <c r="O66" s="53"/>
      <c r="P66" s="5"/>
      <c r="Q66" s="4"/>
      <c r="R66" s="17"/>
      <c r="Z66" s="9"/>
      <c r="AA66" s="9"/>
      <c r="AB66" s="9"/>
      <c r="AC66" s="9"/>
      <c r="AD66" s="9"/>
      <c r="AE66" s="9"/>
      <c r="AF66" s="9"/>
      <c r="AG66" s="9"/>
      <c r="AH66" s="9"/>
    </row>
    <row r="67" spans="1:34" s="6" customFormat="1" ht="38.25">
      <c r="A67" s="21" t="s">
        <v>16</v>
      </c>
      <c r="B67" s="21" t="s">
        <v>575</v>
      </c>
      <c r="C67" s="21"/>
      <c r="D67" s="22" t="s">
        <v>588</v>
      </c>
      <c r="E67" s="21" t="s">
        <v>589</v>
      </c>
      <c r="F67" s="21" t="s">
        <v>590</v>
      </c>
      <c r="G67" s="52" t="s">
        <v>610</v>
      </c>
      <c r="H67" s="21" t="s">
        <v>592</v>
      </c>
      <c r="I67" s="21" t="s">
        <v>593</v>
      </c>
      <c r="J67" s="20" t="s">
        <v>594</v>
      </c>
      <c r="K67" s="20" t="s">
        <v>618</v>
      </c>
      <c r="L67" s="63" t="s">
        <v>3637</v>
      </c>
      <c r="M67" s="77" t="s">
        <v>612</v>
      </c>
      <c r="N67" s="21" t="s">
        <v>613</v>
      </c>
      <c r="O67" s="21" t="s">
        <v>597</v>
      </c>
      <c r="P67" s="22" t="s">
        <v>598</v>
      </c>
      <c r="Q67" s="4"/>
      <c r="R67" s="17"/>
      <c r="Z67" s="9"/>
      <c r="AA67" s="9"/>
      <c r="AB67" s="9"/>
      <c r="AC67" s="9"/>
      <c r="AD67" s="9"/>
      <c r="AE67" s="9"/>
      <c r="AF67" s="9"/>
      <c r="AG67" s="9"/>
      <c r="AH67" s="9"/>
    </row>
    <row r="68" spans="1:34" s="40" customFormat="1" ht="14.25">
      <c r="A68" s="497">
        <v>1</v>
      </c>
      <c r="B68" s="529">
        <v>44043</v>
      </c>
      <c r="C68" s="529"/>
      <c r="D68" s="462" t="s">
        <v>3649</v>
      </c>
      <c r="E68" s="463" t="s">
        <v>601</v>
      </c>
      <c r="F68" s="463">
        <v>2.2000000000000002</v>
      </c>
      <c r="G68" s="530">
        <v>0.5</v>
      </c>
      <c r="H68" s="530">
        <v>2.9</v>
      </c>
      <c r="I68" s="531" t="s">
        <v>3667</v>
      </c>
      <c r="J68" s="460" t="s">
        <v>3702</v>
      </c>
      <c r="K68" s="460">
        <f>H68-F68</f>
        <v>0.69999999999999973</v>
      </c>
      <c r="L68" s="460">
        <v>100</v>
      </c>
      <c r="M68" s="460">
        <f>(K68*N68)-100</f>
        <v>2139.9999999999991</v>
      </c>
      <c r="N68" s="460">
        <v>3200</v>
      </c>
      <c r="O68" s="465" t="s">
        <v>600</v>
      </c>
      <c r="P68" s="522">
        <v>44054</v>
      </c>
      <c r="Q68" s="392"/>
      <c r="R68" s="344" t="s">
        <v>603</v>
      </c>
      <c r="Z68" s="405"/>
      <c r="AA68" s="405"/>
      <c r="AB68" s="405"/>
      <c r="AC68" s="405"/>
      <c r="AD68" s="405"/>
      <c r="AE68" s="405"/>
      <c r="AF68" s="405"/>
      <c r="AG68" s="405"/>
      <c r="AH68" s="405"/>
    </row>
    <row r="69" spans="1:34" s="40" customFormat="1" ht="14.25">
      <c r="A69" s="489">
        <v>2</v>
      </c>
      <c r="B69" s="490">
        <v>44048</v>
      </c>
      <c r="C69" s="490"/>
      <c r="D69" s="491" t="s">
        <v>3665</v>
      </c>
      <c r="E69" s="492" t="s">
        <v>601</v>
      </c>
      <c r="F69" s="492" t="s">
        <v>3666</v>
      </c>
      <c r="G69" s="434"/>
      <c r="H69" s="434"/>
      <c r="I69" s="493" t="s">
        <v>3668</v>
      </c>
      <c r="J69" s="494" t="s">
        <v>602</v>
      </c>
      <c r="K69" s="494"/>
      <c r="L69" s="494"/>
      <c r="M69" s="494"/>
      <c r="N69" s="494"/>
      <c r="O69" s="494"/>
      <c r="P69" s="495"/>
      <c r="Q69" s="392"/>
      <c r="R69" s="344" t="s">
        <v>603</v>
      </c>
      <c r="Z69" s="405"/>
      <c r="AA69" s="405"/>
      <c r="AB69" s="405"/>
      <c r="AC69" s="405"/>
      <c r="AD69" s="405"/>
      <c r="AE69" s="405"/>
      <c r="AF69" s="405"/>
      <c r="AG69" s="405"/>
      <c r="AH69" s="405"/>
    </row>
    <row r="70" spans="1:34" s="40" customFormat="1" ht="14.25">
      <c r="A70" s="551">
        <v>3</v>
      </c>
      <c r="B70" s="553">
        <v>44054</v>
      </c>
      <c r="C70" s="490"/>
      <c r="D70" s="491" t="s">
        <v>3705</v>
      </c>
      <c r="E70" s="492" t="s">
        <v>601</v>
      </c>
      <c r="F70" s="492" t="s">
        <v>3707</v>
      </c>
      <c r="G70" s="434"/>
      <c r="H70" s="434"/>
      <c r="I70" s="493"/>
      <c r="J70" s="494"/>
      <c r="K70" s="494"/>
      <c r="L70" s="494"/>
      <c r="M70" s="494"/>
      <c r="N70" s="494"/>
      <c r="O70" s="494"/>
      <c r="P70" s="495"/>
      <c r="Q70" s="392"/>
      <c r="R70" s="344" t="s">
        <v>603</v>
      </c>
      <c r="Z70" s="405"/>
      <c r="AA70" s="405"/>
      <c r="AB70" s="405"/>
      <c r="AC70" s="405"/>
      <c r="AD70" s="405"/>
      <c r="AE70" s="405"/>
      <c r="AF70" s="405"/>
      <c r="AG70" s="405"/>
      <c r="AH70" s="405"/>
    </row>
    <row r="71" spans="1:34" s="40" customFormat="1" ht="14.25">
      <c r="A71" s="552"/>
      <c r="B71" s="554"/>
      <c r="C71" s="490"/>
      <c r="D71" s="491" t="s">
        <v>3706</v>
      </c>
      <c r="E71" s="492" t="s">
        <v>3628</v>
      </c>
      <c r="F71" s="492" t="s">
        <v>3708</v>
      </c>
      <c r="G71" s="434"/>
      <c r="H71" s="434"/>
      <c r="I71" s="493"/>
      <c r="J71" s="494"/>
      <c r="K71" s="494"/>
      <c r="L71" s="494"/>
      <c r="M71" s="494"/>
      <c r="N71" s="494"/>
      <c r="O71" s="494"/>
      <c r="P71" s="495"/>
      <c r="Q71" s="392"/>
      <c r="R71" s="344"/>
      <c r="Z71" s="405"/>
      <c r="AA71" s="405"/>
      <c r="AB71" s="405"/>
      <c r="AC71" s="405"/>
      <c r="AD71" s="405"/>
      <c r="AE71" s="405"/>
      <c r="AF71" s="405"/>
      <c r="AG71" s="405"/>
      <c r="AH71" s="405"/>
    </row>
    <row r="72" spans="1:34" s="40" customFormat="1" ht="15">
      <c r="A72" s="471"/>
      <c r="B72" s="472"/>
      <c r="C72" s="472"/>
      <c r="D72" s="391"/>
      <c r="E72" s="471"/>
      <c r="F72" s="432"/>
      <c r="G72" s="471"/>
      <c r="H72" s="471"/>
      <c r="I72" s="471"/>
      <c r="J72" s="472"/>
      <c r="K72" s="470"/>
      <c r="L72" s="471"/>
      <c r="M72" s="476"/>
      <c r="N72" s="476"/>
      <c r="O72" s="476"/>
      <c r="P72" s="473"/>
      <c r="Q72" s="392"/>
      <c r="R72" s="344"/>
      <c r="Z72" s="405"/>
      <c r="AA72" s="405"/>
      <c r="AB72" s="405"/>
      <c r="AC72" s="405"/>
      <c r="AD72" s="405"/>
      <c r="AE72" s="405"/>
      <c r="AF72" s="405"/>
      <c r="AG72" s="405"/>
      <c r="AH72" s="405"/>
    </row>
    <row r="73" spans="1:34" s="40" customFormat="1" ht="14.25">
      <c r="A73" s="379"/>
      <c r="B73" s="380"/>
      <c r="C73" s="380"/>
      <c r="D73" s="381"/>
      <c r="E73" s="379"/>
      <c r="F73" s="406"/>
      <c r="G73" s="379"/>
      <c r="H73" s="379"/>
      <c r="I73" s="379"/>
      <c r="J73" s="380"/>
      <c r="K73" s="407"/>
      <c r="L73" s="379"/>
      <c r="M73" s="379"/>
      <c r="N73" s="379"/>
      <c r="O73" s="408"/>
      <c r="P73" s="392"/>
      <c r="Q73" s="392"/>
      <c r="R73" s="344"/>
      <c r="Z73" s="405"/>
      <c r="AA73" s="405"/>
      <c r="AB73" s="405"/>
      <c r="AC73" s="405"/>
      <c r="AD73" s="405"/>
      <c r="AE73" s="405"/>
      <c r="AF73" s="405"/>
      <c r="AG73" s="405"/>
      <c r="AH73" s="405"/>
    </row>
    <row r="74" spans="1:34" ht="15">
      <c r="A74" s="100" t="s">
        <v>619</v>
      </c>
      <c r="B74" s="101"/>
      <c r="C74" s="101"/>
      <c r="D74" s="102"/>
      <c r="E74" s="34"/>
      <c r="F74" s="32"/>
      <c r="G74" s="32"/>
      <c r="H74" s="73"/>
      <c r="I74" s="120"/>
      <c r="J74" s="121"/>
      <c r="K74" s="17"/>
      <c r="L74" s="17"/>
      <c r="M74" s="17"/>
      <c r="N74" s="11"/>
      <c r="O74" s="53"/>
      <c r="Q74" s="96"/>
      <c r="R74" s="17"/>
      <c r="S74" s="16"/>
      <c r="T74" s="16"/>
      <c r="U74" s="16"/>
      <c r="V74" s="16"/>
      <c r="W74" s="16"/>
      <c r="X74" s="16"/>
      <c r="Y74" s="16"/>
      <c r="Z74" s="16"/>
    </row>
    <row r="75" spans="1:34" ht="38.25">
      <c r="A75" s="20" t="s">
        <v>16</v>
      </c>
      <c r="B75" s="21" t="s">
        <v>575</v>
      </c>
      <c r="C75" s="21"/>
      <c r="D75" s="22" t="s">
        <v>588</v>
      </c>
      <c r="E75" s="21" t="s">
        <v>589</v>
      </c>
      <c r="F75" s="21" t="s">
        <v>590</v>
      </c>
      <c r="G75" s="21" t="s">
        <v>591</v>
      </c>
      <c r="H75" s="21" t="s">
        <v>592</v>
      </c>
      <c r="I75" s="21" t="s">
        <v>593</v>
      </c>
      <c r="J75" s="20" t="s">
        <v>594</v>
      </c>
      <c r="K75" s="21" t="s">
        <v>595</v>
      </c>
      <c r="L75" s="21" t="s">
        <v>596</v>
      </c>
      <c r="M75" s="21" t="s">
        <v>597</v>
      </c>
      <c r="N75" s="22" t="s">
        <v>598</v>
      </c>
      <c r="O75" s="21" t="s">
        <v>599</v>
      </c>
      <c r="P75" s="98"/>
      <c r="Q75" s="11"/>
      <c r="R75" s="17"/>
      <c r="S75" s="16"/>
      <c r="T75" s="16"/>
      <c r="U75" s="16"/>
      <c r="V75" s="16"/>
      <c r="W75" s="16"/>
      <c r="X75" s="16"/>
      <c r="Y75" s="16"/>
      <c r="Z75" s="16"/>
    </row>
    <row r="76" spans="1:34" s="8" customFormat="1">
      <c r="A76" s="393"/>
      <c r="B76" s="394"/>
      <c r="C76" s="395"/>
      <c r="D76" s="396"/>
      <c r="E76" s="397"/>
      <c r="F76" s="397"/>
      <c r="G76" s="398"/>
      <c r="H76" s="398"/>
      <c r="I76" s="397"/>
      <c r="J76" s="399"/>
      <c r="K76" s="400"/>
      <c r="L76" s="401"/>
      <c r="M76" s="402"/>
      <c r="N76" s="403"/>
      <c r="O76" s="404"/>
      <c r="P76" s="124"/>
      <c r="Q76"/>
      <c r="R76" s="95"/>
      <c r="T76" s="57"/>
      <c r="U76" s="57"/>
      <c r="V76" s="57"/>
      <c r="W76" s="57"/>
      <c r="X76" s="57"/>
      <c r="Y76" s="57"/>
      <c r="Z76" s="57"/>
    </row>
    <row r="77" spans="1:34">
      <c r="A77" s="23" t="s">
        <v>604</v>
      </c>
      <c r="B77" s="23"/>
      <c r="C77" s="23"/>
      <c r="D77" s="23"/>
      <c r="E77" s="5"/>
      <c r="F77" s="30" t="s">
        <v>606</v>
      </c>
      <c r="G77" s="82"/>
      <c r="H77" s="82"/>
      <c r="I77" s="38"/>
      <c r="J77" s="85"/>
      <c r="K77" s="83"/>
      <c r="L77" s="84"/>
      <c r="M77" s="85"/>
      <c r="N77" s="86"/>
      <c r="O77" s="125"/>
      <c r="P77" s="11"/>
      <c r="Q77" s="16"/>
      <c r="R77" s="97"/>
      <c r="S77" s="16"/>
      <c r="T77" s="16"/>
      <c r="U77" s="16"/>
      <c r="V77" s="16"/>
      <c r="W77" s="16"/>
      <c r="X77" s="16"/>
      <c r="Y77" s="16"/>
    </row>
    <row r="78" spans="1:34">
      <c r="A78" s="29" t="s">
        <v>605</v>
      </c>
      <c r="B78" s="23"/>
      <c r="C78" s="23"/>
      <c r="D78" s="23"/>
      <c r="E78" s="32"/>
      <c r="F78" s="30" t="s">
        <v>608</v>
      </c>
      <c r="G78" s="12"/>
      <c r="H78" s="12"/>
      <c r="I78" s="12"/>
      <c r="J78" s="53"/>
      <c r="K78" s="12"/>
      <c r="L78" s="12"/>
      <c r="M78" s="12"/>
      <c r="N78" s="11"/>
      <c r="O78" s="53"/>
      <c r="Q78" s="7"/>
      <c r="R78" s="17"/>
      <c r="S78" s="16"/>
      <c r="T78" s="16"/>
      <c r="U78" s="16"/>
      <c r="V78" s="16"/>
      <c r="W78" s="16"/>
      <c r="X78" s="16"/>
      <c r="Y78" s="16"/>
      <c r="Z78" s="16"/>
    </row>
    <row r="79" spans="1:34">
      <c r="A79" s="29"/>
      <c r="B79" s="23"/>
      <c r="C79" s="23"/>
      <c r="D79" s="23"/>
      <c r="E79" s="32"/>
      <c r="F79" s="30"/>
      <c r="G79" s="12"/>
      <c r="H79" s="12"/>
      <c r="I79" s="12"/>
      <c r="J79" s="53"/>
      <c r="K79" s="12"/>
      <c r="L79" s="12"/>
      <c r="M79" s="12"/>
      <c r="N79" s="11"/>
      <c r="O79" s="53"/>
      <c r="Q79" s="7"/>
      <c r="R79" s="82"/>
      <c r="S79" s="16"/>
      <c r="T79" s="16"/>
      <c r="U79" s="16"/>
      <c r="V79" s="16"/>
      <c r="W79" s="16"/>
      <c r="X79" s="16"/>
      <c r="Y79" s="16"/>
      <c r="Z79" s="16"/>
    </row>
    <row r="80" spans="1:34">
      <c r="A80" s="29"/>
      <c r="B80" s="23"/>
      <c r="C80" s="23"/>
      <c r="D80" s="23"/>
      <c r="E80" s="32"/>
      <c r="F80" s="30"/>
      <c r="G80" s="12"/>
      <c r="H80" s="12"/>
      <c r="I80" s="12"/>
      <c r="J80" s="53"/>
      <c r="K80" s="12"/>
      <c r="L80" s="12"/>
      <c r="M80" s="12"/>
      <c r="N80" s="11"/>
      <c r="O80" s="53"/>
      <c r="Q80" s="7"/>
      <c r="R80" s="82"/>
      <c r="S80" s="16"/>
      <c r="T80" s="16"/>
      <c r="U80" s="16"/>
      <c r="V80" s="16"/>
      <c r="W80" s="16"/>
      <c r="X80" s="16"/>
      <c r="Y80" s="16"/>
      <c r="Z80" s="16"/>
    </row>
    <row r="81" spans="1:26">
      <c r="A81" s="29"/>
      <c r="B81" s="23"/>
      <c r="C81" s="23"/>
      <c r="D81" s="23"/>
      <c r="E81" s="32"/>
      <c r="F81" s="30"/>
      <c r="G81" s="41"/>
      <c r="H81" s="42"/>
      <c r="I81" s="82"/>
      <c r="J81" s="17"/>
      <c r="K81" s="83"/>
      <c r="L81" s="84"/>
      <c r="M81" s="85"/>
      <c r="N81" s="86"/>
      <c r="O81" s="87"/>
      <c r="P81" s="5"/>
      <c r="Q81" s="11"/>
      <c r="R81" s="82"/>
      <c r="S81" s="16"/>
      <c r="T81" s="16"/>
      <c r="U81" s="16"/>
      <c r="V81" s="16"/>
      <c r="W81" s="16"/>
      <c r="X81" s="16"/>
      <c r="Y81" s="16"/>
      <c r="Z81" s="16"/>
    </row>
    <row r="82" spans="1:26">
      <c r="A82" s="37"/>
      <c r="B82" s="45"/>
      <c r="C82" s="103"/>
      <c r="D82" s="6"/>
      <c r="E82" s="38"/>
      <c r="F82" s="82"/>
      <c r="G82" s="41"/>
      <c r="H82" s="42"/>
      <c r="I82" s="82"/>
      <c r="J82" s="17"/>
      <c r="K82" s="83"/>
      <c r="L82" s="84"/>
      <c r="M82" s="85"/>
      <c r="N82" s="86"/>
      <c r="O82" s="87"/>
      <c r="P82" s="5"/>
      <c r="Q82" s="11"/>
      <c r="R82" s="17"/>
      <c r="S82" s="16"/>
      <c r="T82" s="16"/>
      <c r="U82" s="16"/>
      <c r="V82" s="16"/>
      <c r="W82" s="16"/>
      <c r="X82" s="16"/>
      <c r="Y82" s="16"/>
      <c r="Z82" s="16"/>
    </row>
    <row r="83" spans="1:26" ht="15">
      <c r="A83" s="5"/>
      <c r="B83" s="104" t="s">
        <v>620</v>
      </c>
      <c r="C83" s="104"/>
      <c r="D83" s="104"/>
      <c r="E83" s="104"/>
      <c r="F83" s="17"/>
      <c r="G83" s="17"/>
      <c r="H83" s="105"/>
      <c r="I83" s="17"/>
      <c r="J83" s="74"/>
      <c r="K83" s="75"/>
      <c r="L83" s="17"/>
      <c r="M83" s="17"/>
      <c r="N83" s="16"/>
      <c r="O83" s="99"/>
      <c r="P83" s="7"/>
      <c r="Q83" s="11"/>
      <c r="R83" s="142"/>
      <c r="S83" s="16"/>
      <c r="T83" s="16"/>
      <c r="U83" s="16"/>
      <c r="V83" s="16"/>
      <c r="W83" s="16"/>
      <c r="X83" s="16"/>
      <c r="Y83" s="16"/>
      <c r="Z83" s="16"/>
    </row>
    <row r="84" spans="1:26" ht="38.25">
      <c r="A84" s="20" t="s">
        <v>16</v>
      </c>
      <c r="B84" s="21" t="s">
        <v>575</v>
      </c>
      <c r="C84" s="21"/>
      <c r="D84" s="22" t="s">
        <v>588</v>
      </c>
      <c r="E84" s="21" t="s">
        <v>589</v>
      </c>
      <c r="F84" s="21" t="s">
        <v>590</v>
      </c>
      <c r="G84" s="21" t="s">
        <v>621</v>
      </c>
      <c r="H84" s="21" t="s">
        <v>622</v>
      </c>
      <c r="I84" s="21" t="s">
        <v>593</v>
      </c>
      <c r="J84" s="61" t="s">
        <v>594</v>
      </c>
      <c r="K84" s="21" t="s">
        <v>595</v>
      </c>
      <c r="L84" s="21" t="s">
        <v>596</v>
      </c>
      <c r="M84" s="21" t="s">
        <v>597</v>
      </c>
      <c r="N84" s="22" t="s">
        <v>598</v>
      </c>
      <c r="O84" s="99"/>
      <c r="P84" s="7"/>
      <c r="Q84" s="11"/>
      <c r="R84" s="142"/>
      <c r="S84" s="16"/>
      <c r="T84" s="16"/>
      <c r="U84" s="16"/>
      <c r="V84" s="16"/>
      <c r="W84" s="16"/>
      <c r="X84" s="16"/>
      <c r="Y84" s="16"/>
      <c r="Z84" s="16"/>
    </row>
    <row r="85" spans="1:26">
      <c r="A85" s="203">
        <v>1</v>
      </c>
      <c r="B85" s="106">
        <v>41579</v>
      </c>
      <c r="C85" s="106"/>
      <c r="D85" s="107" t="s">
        <v>623</v>
      </c>
      <c r="E85" s="108" t="s">
        <v>624</v>
      </c>
      <c r="F85" s="109">
        <v>82</v>
      </c>
      <c r="G85" s="108" t="s">
        <v>625</v>
      </c>
      <c r="H85" s="108">
        <v>100</v>
      </c>
      <c r="I85" s="126">
        <v>100</v>
      </c>
      <c r="J85" s="127" t="s">
        <v>626</v>
      </c>
      <c r="K85" s="128">
        <f t="shared" ref="K85:K116" si="37">H85-F85</f>
        <v>18</v>
      </c>
      <c r="L85" s="129">
        <f t="shared" ref="L85:L116" si="38">K85/F85</f>
        <v>0.21951219512195122</v>
      </c>
      <c r="M85" s="130" t="s">
        <v>600</v>
      </c>
      <c r="N85" s="131">
        <v>42657</v>
      </c>
      <c r="O85" s="53"/>
      <c r="P85" s="11"/>
      <c r="Q85" s="16"/>
      <c r="R85" s="142"/>
      <c r="S85" s="16"/>
      <c r="T85" s="16"/>
      <c r="U85" s="16"/>
      <c r="V85" s="16"/>
      <c r="W85" s="16"/>
      <c r="X85" s="16"/>
      <c r="Y85" s="16"/>
      <c r="Z85" s="16"/>
    </row>
    <row r="86" spans="1:26">
      <c r="A86" s="203">
        <v>2</v>
      </c>
      <c r="B86" s="106">
        <v>41794</v>
      </c>
      <c r="C86" s="106"/>
      <c r="D86" s="107" t="s">
        <v>627</v>
      </c>
      <c r="E86" s="108" t="s">
        <v>601</v>
      </c>
      <c r="F86" s="109">
        <v>257</v>
      </c>
      <c r="G86" s="108" t="s">
        <v>625</v>
      </c>
      <c r="H86" s="108">
        <v>300</v>
      </c>
      <c r="I86" s="126">
        <v>300</v>
      </c>
      <c r="J86" s="127" t="s">
        <v>626</v>
      </c>
      <c r="K86" s="128">
        <f t="shared" si="37"/>
        <v>43</v>
      </c>
      <c r="L86" s="129">
        <f t="shared" si="38"/>
        <v>0.16731517509727625</v>
      </c>
      <c r="M86" s="130" t="s">
        <v>600</v>
      </c>
      <c r="N86" s="131">
        <v>41822</v>
      </c>
      <c r="O86" s="53"/>
      <c r="P86" s="11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3">
        <v>3</v>
      </c>
      <c r="B87" s="106">
        <v>41828</v>
      </c>
      <c r="C87" s="106"/>
      <c r="D87" s="107" t="s">
        <v>628</v>
      </c>
      <c r="E87" s="108" t="s">
        <v>601</v>
      </c>
      <c r="F87" s="109">
        <v>393</v>
      </c>
      <c r="G87" s="108" t="s">
        <v>625</v>
      </c>
      <c r="H87" s="108">
        <v>468</v>
      </c>
      <c r="I87" s="126">
        <v>468</v>
      </c>
      <c r="J87" s="127" t="s">
        <v>626</v>
      </c>
      <c r="K87" s="128">
        <f t="shared" si="37"/>
        <v>75</v>
      </c>
      <c r="L87" s="129">
        <f t="shared" si="38"/>
        <v>0.19083969465648856</v>
      </c>
      <c r="M87" s="130" t="s">
        <v>600</v>
      </c>
      <c r="N87" s="131">
        <v>41863</v>
      </c>
      <c r="O87" s="53"/>
      <c r="P87" s="11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3">
        <v>4</v>
      </c>
      <c r="B88" s="106">
        <v>41857</v>
      </c>
      <c r="C88" s="106"/>
      <c r="D88" s="107" t="s">
        <v>629</v>
      </c>
      <c r="E88" s="108" t="s">
        <v>601</v>
      </c>
      <c r="F88" s="109">
        <v>205</v>
      </c>
      <c r="G88" s="108" t="s">
        <v>625</v>
      </c>
      <c r="H88" s="108">
        <v>275</v>
      </c>
      <c r="I88" s="126">
        <v>250</v>
      </c>
      <c r="J88" s="127" t="s">
        <v>626</v>
      </c>
      <c r="K88" s="128">
        <f t="shared" si="37"/>
        <v>70</v>
      </c>
      <c r="L88" s="129">
        <f t="shared" si="38"/>
        <v>0.34146341463414637</v>
      </c>
      <c r="M88" s="130" t="s">
        <v>600</v>
      </c>
      <c r="N88" s="131">
        <v>41962</v>
      </c>
      <c r="O88" s="53"/>
      <c r="P88" s="11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3">
        <v>5</v>
      </c>
      <c r="B89" s="106">
        <v>41886</v>
      </c>
      <c r="C89" s="106"/>
      <c r="D89" s="107" t="s">
        <v>630</v>
      </c>
      <c r="E89" s="108" t="s">
        <v>601</v>
      </c>
      <c r="F89" s="109">
        <v>162</v>
      </c>
      <c r="G89" s="108" t="s">
        <v>625</v>
      </c>
      <c r="H89" s="108">
        <v>190</v>
      </c>
      <c r="I89" s="126">
        <v>190</v>
      </c>
      <c r="J89" s="127" t="s">
        <v>626</v>
      </c>
      <c r="K89" s="128">
        <f t="shared" si="37"/>
        <v>28</v>
      </c>
      <c r="L89" s="129">
        <f t="shared" si="38"/>
        <v>0.1728395061728395</v>
      </c>
      <c r="M89" s="130" t="s">
        <v>600</v>
      </c>
      <c r="N89" s="131">
        <v>42006</v>
      </c>
      <c r="O89" s="53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3">
        <v>6</v>
      </c>
      <c r="B90" s="106">
        <v>41886</v>
      </c>
      <c r="C90" s="106"/>
      <c r="D90" s="107" t="s">
        <v>631</v>
      </c>
      <c r="E90" s="108" t="s">
        <v>601</v>
      </c>
      <c r="F90" s="109">
        <v>75</v>
      </c>
      <c r="G90" s="108" t="s">
        <v>625</v>
      </c>
      <c r="H90" s="108">
        <v>91.5</v>
      </c>
      <c r="I90" s="126" t="s">
        <v>632</v>
      </c>
      <c r="J90" s="127" t="s">
        <v>633</v>
      </c>
      <c r="K90" s="128">
        <f t="shared" si="37"/>
        <v>16.5</v>
      </c>
      <c r="L90" s="129">
        <f t="shared" si="38"/>
        <v>0.22</v>
      </c>
      <c r="M90" s="130" t="s">
        <v>600</v>
      </c>
      <c r="N90" s="131">
        <v>41954</v>
      </c>
      <c r="O90" s="53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3">
        <v>7</v>
      </c>
      <c r="B91" s="106">
        <v>41913</v>
      </c>
      <c r="C91" s="106"/>
      <c r="D91" s="107" t="s">
        <v>634</v>
      </c>
      <c r="E91" s="108" t="s">
        <v>601</v>
      </c>
      <c r="F91" s="109">
        <v>850</v>
      </c>
      <c r="G91" s="108" t="s">
        <v>625</v>
      </c>
      <c r="H91" s="108">
        <v>982.5</v>
      </c>
      <c r="I91" s="126">
        <v>1050</v>
      </c>
      <c r="J91" s="127" t="s">
        <v>635</v>
      </c>
      <c r="K91" s="128">
        <f t="shared" si="37"/>
        <v>132.5</v>
      </c>
      <c r="L91" s="129">
        <f t="shared" si="38"/>
        <v>0.15588235294117647</v>
      </c>
      <c r="M91" s="130" t="s">
        <v>600</v>
      </c>
      <c r="N91" s="131">
        <v>42039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3">
        <v>8</v>
      </c>
      <c r="B92" s="106">
        <v>41913</v>
      </c>
      <c r="C92" s="106"/>
      <c r="D92" s="107" t="s">
        <v>636</v>
      </c>
      <c r="E92" s="108" t="s">
        <v>601</v>
      </c>
      <c r="F92" s="109">
        <v>475</v>
      </c>
      <c r="G92" s="108" t="s">
        <v>625</v>
      </c>
      <c r="H92" s="108">
        <v>515</v>
      </c>
      <c r="I92" s="126">
        <v>600</v>
      </c>
      <c r="J92" s="127" t="s">
        <v>637</v>
      </c>
      <c r="K92" s="128">
        <f t="shared" si="37"/>
        <v>40</v>
      </c>
      <c r="L92" s="129">
        <f t="shared" si="38"/>
        <v>8.4210526315789472E-2</v>
      </c>
      <c r="M92" s="130" t="s">
        <v>600</v>
      </c>
      <c r="N92" s="131">
        <v>41939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3">
        <v>9</v>
      </c>
      <c r="B93" s="106">
        <v>41913</v>
      </c>
      <c r="C93" s="106"/>
      <c r="D93" s="107" t="s">
        <v>638</v>
      </c>
      <c r="E93" s="108" t="s">
        <v>601</v>
      </c>
      <c r="F93" s="109">
        <v>86</v>
      </c>
      <c r="G93" s="108" t="s">
        <v>625</v>
      </c>
      <c r="H93" s="108">
        <v>99</v>
      </c>
      <c r="I93" s="126">
        <v>140</v>
      </c>
      <c r="J93" s="127" t="s">
        <v>639</v>
      </c>
      <c r="K93" s="128">
        <f t="shared" si="37"/>
        <v>13</v>
      </c>
      <c r="L93" s="129">
        <f t="shared" si="38"/>
        <v>0.15116279069767441</v>
      </c>
      <c r="M93" s="130" t="s">
        <v>600</v>
      </c>
      <c r="N93" s="131">
        <v>41939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3">
        <v>10</v>
      </c>
      <c r="B94" s="106">
        <v>41926</v>
      </c>
      <c r="C94" s="106"/>
      <c r="D94" s="107" t="s">
        <v>640</v>
      </c>
      <c r="E94" s="108" t="s">
        <v>601</v>
      </c>
      <c r="F94" s="109">
        <v>496.6</v>
      </c>
      <c r="G94" s="108" t="s">
        <v>625</v>
      </c>
      <c r="H94" s="108">
        <v>621</v>
      </c>
      <c r="I94" s="126">
        <v>580</v>
      </c>
      <c r="J94" s="127" t="s">
        <v>626</v>
      </c>
      <c r="K94" s="128">
        <f t="shared" si="37"/>
        <v>124.39999999999998</v>
      </c>
      <c r="L94" s="129">
        <f t="shared" si="38"/>
        <v>0.25050342327829234</v>
      </c>
      <c r="M94" s="130" t="s">
        <v>600</v>
      </c>
      <c r="N94" s="131">
        <v>42605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3">
        <v>11</v>
      </c>
      <c r="B95" s="106">
        <v>41926</v>
      </c>
      <c r="C95" s="106"/>
      <c r="D95" s="107" t="s">
        <v>641</v>
      </c>
      <c r="E95" s="108" t="s">
        <v>601</v>
      </c>
      <c r="F95" s="109">
        <v>2481.9</v>
      </c>
      <c r="G95" s="108" t="s">
        <v>625</v>
      </c>
      <c r="H95" s="108">
        <v>2840</v>
      </c>
      <c r="I95" s="126">
        <v>2870</v>
      </c>
      <c r="J95" s="127" t="s">
        <v>642</v>
      </c>
      <c r="K95" s="128">
        <f t="shared" si="37"/>
        <v>358.09999999999991</v>
      </c>
      <c r="L95" s="129">
        <f t="shared" si="38"/>
        <v>0.14428462065353154</v>
      </c>
      <c r="M95" s="130" t="s">
        <v>600</v>
      </c>
      <c r="N95" s="131">
        <v>42017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3">
        <v>12</v>
      </c>
      <c r="B96" s="106">
        <v>41928</v>
      </c>
      <c r="C96" s="106"/>
      <c r="D96" s="107" t="s">
        <v>643</v>
      </c>
      <c r="E96" s="108" t="s">
        <v>601</v>
      </c>
      <c r="F96" s="109">
        <v>84.5</v>
      </c>
      <c r="G96" s="108" t="s">
        <v>625</v>
      </c>
      <c r="H96" s="108">
        <v>93</v>
      </c>
      <c r="I96" s="126">
        <v>110</v>
      </c>
      <c r="J96" s="127" t="s">
        <v>644</v>
      </c>
      <c r="K96" s="128">
        <f t="shared" si="37"/>
        <v>8.5</v>
      </c>
      <c r="L96" s="129">
        <f t="shared" si="38"/>
        <v>0.10059171597633136</v>
      </c>
      <c r="M96" s="130" t="s">
        <v>600</v>
      </c>
      <c r="N96" s="131">
        <v>41939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3">
        <v>13</v>
      </c>
      <c r="B97" s="106">
        <v>41928</v>
      </c>
      <c r="C97" s="106"/>
      <c r="D97" s="107" t="s">
        <v>645</v>
      </c>
      <c r="E97" s="108" t="s">
        <v>601</v>
      </c>
      <c r="F97" s="109">
        <v>401</v>
      </c>
      <c r="G97" s="108" t="s">
        <v>625</v>
      </c>
      <c r="H97" s="108">
        <v>428</v>
      </c>
      <c r="I97" s="126">
        <v>450</v>
      </c>
      <c r="J97" s="127" t="s">
        <v>646</v>
      </c>
      <c r="K97" s="128">
        <f t="shared" si="37"/>
        <v>27</v>
      </c>
      <c r="L97" s="129">
        <f t="shared" si="38"/>
        <v>6.7331670822942641E-2</v>
      </c>
      <c r="M97" s="130" t="s">
        <v>600</v>
      </c>
      <c r="N97" s="131">
        <v>42020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3">
        <v>14</v>
      </c>
      <c r="B98" s="106">
        <v>41928</v>
      </c>
      <c r="C98" s="106"/>
      <c r="D98" s="107" t="s">
        <v>647</v>
      </c>
      <c r="E98" s="108" t="s">
        <v>601</v>
      </c>
      <c r="F98" s="109">
        <v>101</v>
      </c>
      <c r="G98" s="108" t="s">
        <v>625</v>
      </c>
      <c r="H98" s="108">
        <v>112</v>
      </c>
      <c r="I98" s="126">
        <v>120</v>
      </c>
      <c r="J98" s="127" t="s">
        <v>648</v>
      </c>
      <c r="K98" s="128">
        <f t="shared" si="37"/>
        <v>11</v>
      </c>
      <c r="L98" s="129">
        <f t="shared" si="38"/>
        <v>0.10891089108910891</v>
      </c>
      <c r="M98" s="130" t="s">
        <v>600</v>
      </c>
      <c r="N98" s="131">
        <v>41939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3">
        <v>15</v>
      </c>
      <c r="B99" s="106">
        <v>41954</v>
      </c>
      <c r="C99" s="106"/>
      <c r="D99" s="107" t="s">
        <v>649</v>
      </c>
      <c r="E99" s="108" t="s">
        <v>601</v>
      </c>
      <c r="F99" s="109">
        <v>59</v>
      </c>
      <c r="G99" s="108" t="s">
        <v>625</v>
      </c>
      <c r="H99" s="108">
        <v>76</v>
      </c>
      <c r="I99" s="126">
        <v>76</v>
      </c>
      <c r="J99" s="127" t="s">
        <v>626</v>
      </c>
      <c r="K99" s="128">
        <f t="shared" si="37"/>
        <v>17</v>
      </c>
      <c r="L99" s="129">
        <f t="shared" si="38"/>
        <v>0.28813559322033899</v>
      </c>
      <c r="M99" s="130" t="s">
        <v>600</v>
      </c>
      <c r="N99" s="131">
        <v>43032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3">
        <v>16</v>
      </c>
      <c r="B100" s="106">
        <v>41954</v>
      </c>
      <c r="C100" s="106"/>
      <c r="D100" s="107" t="s">
        <v>638</v>
      </c>
      <c r="E100" s="108" t="s">
        <v>601</v>
      </c>
      <c r="F100" s="109">
        <v>99</v>
      </c>
      <c r="G100" s="108" t="s">
        <v>625</v>
      </c>
      <c r="H100" s="108">
        <v>120</v>
      </c>
      <c r="I100" s="126">
        <v>120</v>
      </c>
      <c r="J100" s="127" t="s">
        <v>650</v>
      </c>
      <c r="K100" s="128">
        <f t="shared" si="37"/>
        <v>21</v>
      </c>
      <c r="L100" s="129">
        <f t="shared" si="38"/>
        <v>0.21212121212121213</v>
      </c>
      <c r="M100" s="130" t="s">
        <v>600</v>
      </c>
      <c r="N100" s="131">
        <v>41960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3">
        <v>17</v>
      </c>
      <c r="B101" s="106">
        <v>41956</v>
      </c>
      <c r="C101" s="106"/>
      <c r="D101" s="107" t="s">
        <v>651</v>
      </c>
      <c r="E101" s="108" t="s">
        <v>601</v>
      </c>
      <c r="F101" s="109">
        <v>22</v>
      </c>
      <c r="G101" s="108" t="s">
        <v>625</v>
      </c>
      <c r="H101" s="108">
        <v>33.549999999999997</v>
      </c>
      <c r="I101" s="126">
        <v>32</v>
      </c>
      <c r="J101" s="127" t="s">
        <v>652</v>
      </c>
      <c r="K101" s="128">
        <f t="shared" si="37"/>
        <v>11.549999999999997</v>
      </c>
      <c r="L101" s="129">
        <f t="shared" si="38"/>
        <v>0.52499999999999991</v>
      </c>
      <c r="M101" s="130" t="s">
        <v>600</v>
      </c>
      <c r="N101" s="131">
        <v>42188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3">
        <v>18</v>
      </c>
      <c r="B102" s="106">
        <v>41976</v>
      </c>
      <c r="C102" s="106"/>
      <c r="D102" s="107" t="s">
        <v>653</v>
      </c>
      <c r="E102" s="108" t="s">
        <v>601</v>
      </c>
      <c r="F102" s="109">
        <v>440</v>
      </c>
      <c r="G102" s="108" t="s">
        <v>625</v>
      </c>
      <c r="H102" s="108">
        <v>520</v>
      </c>
      <c r="I102" s="126">
        <v>520</v>
      </c>
      <c r="J102" s="127" t="s">
        <v>654</v>
      </c>
      <c r="K102" s="128">
        <f t="shared" si="37"/>
        <v>80</v>
      </c>
      <c r="L102" s="129">
        <f t="shared" si="38"/>
        <v>0.18181818181818182</v>
      </c>
      <c r="M102" s="130" t="s">
        <v>600</v>
      </c>
      <c r="N102" s="131">
        <v>42208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3">
        <v>19</v>
      </c>
      <c r="B103" s="106">
        <v>41976</v>
      </c>
      <c r="C103" s="106"/>
      <c r="D103" s="107" t="s">
        <v>655</v>
      </c>
      <c r="E103" s="108" t="s">
        <v>601</v>
      </c>
      <c r="F103" s="109">
        <v>360</v>
      </c>
      <c r="G103" s="108" t="s">
        <v>625</v>
      </c>
      <c r="H103" s="108">
        <v>427</v>
      </c>
      <c r="I103" s="126">
        <v>425</v>
      </c>
      <c r="J103" s="127" t="s">
        <v>656</v>
      </c>
      <c r="K103" s="128">
        <f t="shared" si="37"/>
        <v>67</v>
      </c>
      <c r="L103" s="129">
        <f t="shared" si="38"/>
        <v>0.18611111111111112</v>
      </c>
      <c r="M103" s="130" t="s">
        <v>600</v>
      </c>
      <c r="N103" s="131">
        <v>42058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3">
        <v>20</v>
      </c>
      <c r="B104" s="106">
        <v>42012</v>
      </c>
      <c r="C104" s="106"/>
      <c r="D104" s="107" t="s">
        <v>657</v>
      </c>
      <c r="E104" s="108" t="s">
        <v>601</v>
      </c>
      <c r="F104" s="109">
        <v>360</v>
      </c>
      <c r="G104" s="108" t="s">
        <v>625</v>
      </c>
      <c r="H104" s="108">
        <v>455</v>
      </c>
      <c r="I104" s="126">
        <v>420</v>
      </c>
      <c r="J104" s="127" t="s">
        <v>658</v>
      </c>
      <c r="K104" s="128">
        <f t="shared" si="37"/>
        <v>95</v>
      </c>
      <c r="L104" s="129">
        <f t="shared" si="38"/>
        <v>0.2638888888888889</v>
      </c>
      <c r="M104" s="130" t="s">
        <v>600</v>
      </c>
      <c r="N104" s="131">
        <v>42024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3">
        <v>21</v>
      </c>
      <c r="B105" s="106">
        <v>42012</v>
      </c>
      <c r="C105" s="106"/>
      <c r="D105" s="107" t="s">
        <v>659</v>
      </c>
      <c r="E105" s="108" t="s">
        <v>601</v>
      </c>
      <c r="F105" s="109">
        <v>130</v>
      </c>
      <c r="G105" s="108"/>
      <c r="H105" s="108">
        <v>175.5</v>
      </c>
      <c r="I105" s="126">
        <v>165</v>
      </c>
      <c r="J105" s="127" t="s">
        <v>660</v>
      </c>
      <c r="K105" s="128">
        <f t="shared" si="37"/>
        <v>45.5</v>
      </c>
      <c r="L105" s="129">
        <f t="shared" si="38"/>
        <v>0.35</v>
      </c>
      <c r="M105" s="130" t="s">
        <v>600</v>
      </c>
      <c r="N105" s="131">
        <v>43088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3">
        <v>22</v>
      </c>
      <c r="B106" s="106">
        <v>42040</v>
      </c>
      <c r="C106" s="106"/>
      <c r="D106" s="107" t="s">
        <v>390</v>
      </c>
      <c r="E106" s="108" t="s">
        <v>624</v>
      </c>
      <c r="F106" s="109">
        <v>98</v>
      </c>
      <c r="G106" s="108"/>
      <c r="H106" s="108">
        <v>120</v>
      </c>
      <c r="I106" s="126">
        <v>120</v>
      </c>
      <c r="J106" s="127" t="s">
        <v>626</v>
      </c>
      <c r="K106" s="128">
        <f t="shared" si="37"/>
        <v>22</v>
      </c>
      <c r="L106" s="129">
        <f t="shared" si="38"/>
        <v>0.22448979591836735</v>
      </c>
      <c r="M106" s="130" t="s">
        <v>600</v>
      </c>
      <c r="N106" s="131">
        <v>42753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3">
        <v>23</v>
      </c>
      <c r="B107" s="106">
        <v>42040</v>
      </c>
      <c r="C107" s="106"/>
      <c r="D107" s="107" t="s">
        <v>661</v>
      </c>
      <c r="E107" s="108" t="s">
        <v>624</v>
      </c>
      <c r="F107" s="109">
        <v>196</v>
      </c>
      <c r="G107" s="108"/>
      <c r="H107" s="108">
        <v>262</v>
      </c>
      <c r="I107" s="126">
        <v>255</v>
      </c>
      <c r="J107" s="127" t="s">
        <v>626</v>
      </c>
      <c r="K107" s="128">
        <f t="shared" si="37"/>
        <v>66</v>
      </c>
      <c r="L107" s="129">
        <f t="shared" si="38"/>
        <v>0.33673469387755101</v>
      </c>
      <c r="M107" s="130" t="s">
        <v>600</v>
      </c>
      <c r="N107" s="131">
        <v>42599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24</v>
      </c>
      <c r="B108" s="110">
        <v>42067</v>
      </c>
      <c r="C108" s="110"/>
      <c r="D108" s="111" t="s">
        <v>389</v>
      </c>
      <c r="E108" s="112" t="s">
        <v>624</v>
      </c>
      <c r="F108" s="113">
        <v>235</v>
      </c>
      <c r="G108" s="113"/>
      <c r="H108" s="114">
        <v>77</v>
      </c>
      <c r="I108" s="132" t="s">
        <v>662</v>
      </c>
      <c r="J108" s="133" t="s">
        <v>663</v>
      </c>
      <c r="K108" s="134">
        <f t="shared" si="37"/>
        <v>-158</v>
      </c>
      <c r="L108" s="135">
        <f t="shared" si="38"/>
        <v>-0.67234042553191486</v>
      </c>
      <c r="M108" s="136" t="s">
        <v>664</v>
      </c>
      <c r="N108" s="137">
        <v>43522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3">
        <v>25</v>
      </c>
      <c r="B109" s="106">
        <v>42067</v>
      </c>
      <c r="C109" s="106"/>
      <c r="D109" s="107" t="s">
        <v>481</v>
      </c>
      <c r="E109" s="108" t="s">
        <v>624</v>
      </c>
      <c r="F109" s="109">
        <v>185</v>
      </c>
      <c r="G109" s="108"/>
      <c r="H109" s="108">
        <v>224</v>
      </c>
      <c r="I109" s="126" t="s">
        <v>665</v>
      </c>
      <c r="J109" s="127" t="s">
        <v>626</v>
      </c>
      <c r="K109" s="128">
        <f t="shared" si="37"/>
        <v>39</v>
      </c>
      <c r="L109" s="129">
        <f t="shared" si="38"/>
        <v>0.21081081081081082</v>
      </c>
      <c r="M109" s="130" t="s">
        <v>600</v>
      </c>
      <c r="N109" s="131">
        <v>42647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364">
        <v>26</v>
      </c>
      <c r="B110" s="115">
        <v>42090</v>
      </c>
      <c r="C110" s="115"/>
      <c r="D110" s="116" t="s">
        <v>666</v>
      </c>
      <c r="E110" s="117" t="s">
        <v>624</v>
      </c>
      <c r="F110" s="118">
        <v>49.5</v>
      </c>
      <c r="G110" s="119"/>
      <c r="H110" s="119">
        <v>15.85</v>
      </c>
      <c r="I110" s="119">
        <v>67</v>
      </c>
      <c r="J110" s="138" t="s">
        <v>667</v>
      </c>
      <c r="K110" s="119">
        <f t="shared" si="37"/>
        <v>-33.65</v>
      </c>
      <c r="L110" s="139">
        <f t="shared" si="38"/>
        <v>-0.67979797979797973</v>
      </c>
      <c r="M110" s="136" t="s">
        <v>664</v>
      </c>
      <c r="N110" s="140">
        <v>43627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3">
        <v>27</v>
      </c>
      <c r="B111" s="106">
        <v>42093</v>
      </c>
      <c r="C111" s="106"/>
      <c r="D111" s="107" t="s">
        <v>668</v>
      </c>
      <c r="E111" s="108" t="s">
        <v>624</v>
      </c>
      <c r="F111" s="109">
        <v>183.5</v>
      </c>
      <c r="G111" s="108"/>
      <c r="H111" s="108">
        <v>219</v>
      </c>
      <c r="I111" s="126">
        <v>218</v>
      </c>
      <c r="J111" s="127" t="s">
        <v>669</v>
      </c>
      <c r="K111" s="128">
        <f t="shared" si="37"/>
        <v>35.5</v>
      </c>
      <c r="L111" s="129">
        <f t="shared" si="38"/>
        <v>0.19346049046321526</v>
      </c>
      <c r="M111" s="130" t="s">
        <v>600</v>
      </c>
      <c r="N111" s="131">
        <v>42103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3">
        <v>28</v>
      </c>
      <c r="B112" s="106">
        <v>42114</v>
      </c>
      <c r="C112" s="106"/>
      <c r="D112" s="107" t="s">
        <v>670</v>
      </c>
      <c r="E112" s="108" t="s">
        <v>624</v>
      </c>
      <c r="F112" s="109">
        <f>(227+237)/2</f>
        <v>232</v>
      </c>
      <c r="G112" s="108"/>
      <c r="H112" s="108">
        <v>298</v>
      </c>
      <c r="I112" s="126">
        <v>298</v>
      </c>
      <c r="J112" s="127" t="s">
        <v>626</v>
      </c>
      <c r="K112" s="128">
        <f t="shared" si="37"/>
        <v>66</v>
      </c>
      <c r="L112" s="129">
        <f t="shared" si="38"/>
        <v>0.28448275862068967</v>
      </c>
      <c r="M112" s="130" t="s">
        <v>600</v>
      </c>
      <c r="N112" s="131">
        <v>42823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3">
        <v>29</v>
      </c>
      <c r="B113" s="106">
        <v>42128</v>
      </c>
      <c r="C113" s="106"/>
      <c r="D113" s="107" t="s">
        <v>671</v>
      </c>
      <c r="E113" s="108" t="s">
        <v>601</v>
      </c>
      <c r="F113" s="109">
        <v>385</v>
      </c>
      <c r="G113" s="108"/>
      <c r="H113" s="108">
        <f>212.5+331</f>
        <v>543.5</v>
      </c>
      <c r="I113" s="126">
        <v>510</v>
      </c>
      <c r="J113" s="127" t="s">
        <v>672</v>
      </c>
      <c r="K113" s="128">
        <f t="shared" si="37"/>
        <v>158.5</v>
      </c>
      <c r="L113" s="129">
        <f t="shared" si="38"/>
        <v>0.41168831168831171</v>
      </c>
      <c r="M113" s="130" t="s">
        <v>600</v>
      </c>
      <c r="N113" s="131">
        <v>42235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3">
        <v>30</v>
      </c>
      <c r="B114" s="106">
        <v>42128</v>
      </c>
      <c r="C114" s="106"/>
      <c r="D114" s="107" t="s">
        <v>673</v>
      </c>
      <c r="E114" s="108" t="s">
        <v>601</v>
      </c>
      <c r="F114" s="109">
        <v>115.5</v>
      </c>
      <c r="G114" s="108"/>
      <c r="H114" s="108">
        <v>146</v>
      </c>
      <c r="I114" s="126">
        <v>142</v>
      </c>
      <c r="J114" s="127" t="s">
        <v>674</v>
      </c>
      <c r="K114" s="128">
        <f t="shared" si="37"/>
        <v>30.5</v>
      </c>
      <c r="L114" s="129">
        <f t="shared" si="38"/>
        <v>0.26406926406926406</v>
      </c>
      <c r="M114" s="130" t="s">
        <v>600</v>
      </c>
      <c r="N114" s="131">
        <v>42202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31</v>
      </c>
      <c r="B115" s="106">
        <v>42151</v>
      </c>
      <c r="C115" s="106"/>
      <c r="D115" s="107" t="s">
        <v>675</v>
      </c>
      <c r="E115" s="108" t="s">
        <v>601</v>
      </c>
      <c r="F115" s="109">
        <v>237.5</v>
      </c>
      <c r="G115" s="108"/>
      <c r="H115" s="108">
        <v>279.5</v>
      </c>
      <c r="I115" s="126">
        <v>278</v>
      </c>
      <c r="J115" s="127" t="s">
        <v>626</v>
      </c>
      <c r="K115" s="128">
        <f t="shared" si="37"/>
        <v>42</v>
      </c>
      <c r="L115" s="129">
        <f t="shared" si="38"/>
        <v>0.17684210526315788</v>
      </c>
      <c r="M115" s="130" t="s">
        <v>600</v>
      </c>
      <c r="N115" s="131">
        <v>42222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32</v>
      </c>
      <c r="B116" s="106">
        <v>42174</v>
      </c>
      <c r="C116" s="106"/>
      <c r="D116" s="107" t="s">
        <v>645</v>
      </c>
      <c r="E116" s="108" t="s">
        <v>624</v>
      </c>
      <c r="F116" s="109">
        <v>340</v>
      </c>
      <c r="G116" s="108"/>
      <c r="H116" s="108">
        <v>448</v>
      </c>
      <c r="I116" s="126">
        <v>448</v>
      </c>
      <c r="J116" s="127" t="s">
        <v>626</v>
      </c>
      <c r="K116" s="128">
        <f t="shared" si="37"/>
        <v>108</v>
      </c>
      <c r="L116" s="129">
        <f t="shared" si="38"/>
        <v>0.31764705882352939</v>
      </c>
      <c r="M116" s="130" t="s">
        <v>600</v>
      </c>
      <c r="N116" s="131">
        <v>43018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33</v>
      </c>
      <c r="B117" s="106">
        <v>42191</v>
      </c>
      <c r="C117" s="106"/>
      <c r="D117" s="107" t="s">
        <v>676</v>
      </c>
      <c r="E117" s="108" t="s">
        <v>624</v>
      </c>
      <c r="F117" s="109">
        <v>390</v>
      </c>
      <c r="G117" s="108"/>
      <c r="H117" s="108">
        <v>460</v>
      </c>
      <c r="I117" s="126">
        <v>460</v>
      </c>
      <c r="J117" s="127" t="s">
        <v>626</v>
      </c>
      <c r="K117" s="128">
        <f t="shared" ref="K117:K137" si="39">H117-F117</f>
        <v>70</v>
      </c>
      <c r="L117" s="129">
        <f t="shared" ref="L117:L137" si="40">K117/F117</f>
        <v>0.17948717948717949</v>
      </c>
      <c r="M117" s="130" t="s">
        <v>600</v>
      </c>
      <c r="N117" s="131">
        <v>42478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34</v>
      </c>
      <c r="B118" s="110">
        <v>42195</v>
      </c>
      <c r="C118" s="110"/>
      <c r="D118" s="111" t="s">
        <v>677</v>
      </c>
      <c r="E118" s="112" t="s">
        <v>624</v>
      </c>
      <c r="F118" s="113">
        <v>122.5</v>
      </c>
      <c r="G118" s="113"/>
      <c r="H118" s="114">
        <v>61</v>
      </c>
      <c r="I118" s="132">
        <v>172</v>
      </c>
      <c r="J118" s="133" t="s">
        <v>678</v>
      </c>
      <c r="K118" s="134">
        <f t="shared" si="39"/>
        <v>-61.5</v>
      </c>
      <c r="L118" s="135">
        <f t="shared" si="40"/>
        <v>-0.50204081632653064</v>
      </c>
      <c r="M118" s="136" t="s">
        <v>664</v>
      </c>
      <c r="N118" s="137">
        <v>43333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35</v>
      </c>
      <c r="B119" s="106">
        <v>42219</v>
      </c>
      <c r="C119" s="106"/>
      <c r="D119" s="107" t="s">
        <v>679</v>
      </c>
      <c r="E119" s="108" t="s">
        <v>624</v>
      </c>
      <c r="F119" s="109">
        <v>297.5</v>
      </c>
      <c r="G119" s="108"/>
      <c r="H119" s="108">
        <v>350</v>
      </c>
      <c r="I119" s="126">
        <v>360</v>
      </c>
      <c r="J119" s="127" t="s">
        <v>680</v>
      </c>
      <c r="K119" s="128">
        <f t="shared" si="39"/>
        <v>52.5</v>
      </c>
      <c r="L119" s="129">
        <f t="shared" si="40"/>
        <v>0.17647058823529413</v>
      </c>
      <c r="M119" s="130" t="s">
        <v>600</v>
      </c>
      <c r="N119" s="131">
        <v>42232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36</v>
      </c>
      <c r="B120" s="106">
        <v>42219</v>
      </c>
      <c r="C120" s="106"/>
      <c r="D120" s="107" t="s">
        <v>681</v>
      </c>
      <c r="E120" s="108" t="s">
        <v>624</v>
      </c>
      <c r="F120" s="109">
        <v>115.5</v>
      </c>
      <c r="G120" s="108"/>
      <c r="H120" s="108">
        <v>149</v>
      </c>
      <c r="I120" s="126">
        <v>140</v>
      </c>
      <c r="J120" s="141" t="s">
        <v>682</v>
      </c>
      <c r="K120" s="128">
        <f t="shared" si="39"/>
        <v>33.5</v>
      </c>
      <c r="L120" s="129">
        <f t="shared" si="40"/>
        <v>0.29004329004329005</v>
      </c>
      <c r="M120" s="130" t="s">
        <v>600</v>
      </c>
      <c r="N120" s="131">
        <v>42740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37</v>
      </c>
      <c r="B121" s="106">
        <v>42251</v>
      </c>
      <c r="C121" s="106"/>
      <c r="D121" s="107" t="s">
        <v>675</v>
      </c>
      <c r="E121" s="108" t="s">
        <v>624</v>
      </c>
      <c r="F121" s="109">
        <v>226</v>
      </c>
      <c r="G121" s="108"/>
      <c r="H121" s="108">
        <v>292</v>
      </c>
      <c r="I121" s="126">
        <v>292</v>
      </c>
      <c r="J121" s="127" t="s">
        <v>683</v>
      </c>
      <c r="K121" s="128">
        <f t="shared" si="39"/>
        <v>66</v>
      </c>
      <c r="L121" s="129">
        <f t="shared" si="40"/>
        <v>0.29203539823008851</v>
      </c>
      <c r="M121" s="130" t="s">
        <v>600</v>
      </c>
      <c r="N121" s="131">
        <v>42286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38</v>
      </c>
      <c r="B122" s="106">
        <v>42254</v>
      </c>
      <c r="C122" s="106"/>
      <c r="D122" s="107" t="s">
        <v>670</v>
      </c>
      <c r="E122" s="108" t="s">
        <v>624</v>
      </c>
      <c r="F122" s="109">
        <v>232.5</v>
      </c>
      <c r="G122" s="108"/>
      <c r="H122" s="108">
        <v>312.5</v>
      </c>
      <c r="I122" s="126">
        <v>310</v>
      </c>
      <c r="J122" s="127" t="s">
        <v>626</v>
      </c>
      <c r="K122" s="128">
        <f t="shared" si="39"/>
        <v>80</v>
      </c>
      <c r="L122" s="129">
        <f t="shared" si="40"/>
        <v>0.34408602150537637</v>
      </c>
      <c r="M122" s="130" t="s">
        <v>600</v>
      </c>
      <c r="N122" s="131">
        <v>42823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39</v>
      </c>
      <c r="B123" s="106">
        <v>42268</v>
      </c>
      <c r="C123" s="106"/>
      <c r="D123" s="107" t="s">
        <v>684</v>
      </c>
      <c r="E123" s="108" t="s">
        <v>624</v>
      </c>
      <c r="F123" s="109">
        <v>196.5</v>
      </c>
      <c r="G123" s="108"/>
      <c r="H123" s="108">
        <v>238</v>
      </c>
      <c r="I123" s="126">
        <v>238</v>
      </c>
      <c r="J123" s="127" t="s">
        <v>683</v>
      </c>
      <c r="K123" s="128">
        <f t="shared" si="39"/>
        <v>41.5</v>
      </c>
      <c r="L123" s="129">
        <f t="shared" si="40"/>
        <v>0.21119592875318066</v>
      </c>
      <c r="M123" s="130" t="s">
        <v>600</v>
      </c>
      <c r="N123" s="131">
        <v>42291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40</v>
      </c>
      <c r="B124" s="106">
        <v>42271</v>
      </c>
      <c r="C124" s="106"/>
      <c r="D124" s="107" t="s">
        <v>623</v>
      </c>
      <c r="E124" s="108" t="s">
        <v>624</v>
      </c>
      <c r="F124" s="109">
        <v>65</v>
      </c>
      <c r="G124" s="108"/>
      <c r="H124" s="108">
        <v>82</v>
      </c>
      <c r="I124" s="126">
        <v>82</v>
      </c>
      <c r="J124" s="127" t="s">
        <v>683</v>
      </c>
      <c r="K124" s="128">
        <f t="shared" si="39"/>
        <v>17</v>
      </c>
      <c r="L124" s="129">
        <f t="shared" si="40"/>
        <v>0.26153846153846155</v>
      </c>
      <c r="M124" s="130" t="s">
        <v>600</v>
      </c>
      <c r="N124" s="131">
        <v>42578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41</v>
      </c>
      <c r="B125" s="106">
        <v>42291</v>
      </c>
      <c r="C125" s="106"/>
      <c r="D125" s="107" t="s">
        <v>685</v>
      </c>
      <c r="E125" s="108" t="s">
        <v>624</v>
      </c>
      <c r="F125" s="109">
        <v>144</v>
      </c>
      <c r="G125" s="108"/>
      <c r="H125" s="108">
        <v>182.5</v>
      </c>
      <c r="I125" s="126">
        <v>181</v>
      </c>
      <c r="J125" s="127" t="s">
        <v>683</v>
      </c>
      <c r="K125" s="128">
        <f t="shared" si="39"/>
        <v>38.5</v>
      </c>
      <c r="L125" s="129">
        <f t="shared" si="40"/>
        <v>0.2673611111111111</v>
      </c>
      <c r="M125" s="130" t="s">
        <v>600</v>
      </c>
      <c r="N125" s="131">
        <v>42817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42</v>
      </c>
      <c r="B126" s="106">
        <v>42291</v>
      </c>
      <c r="C126" s="106"/>
      <c r="D126" s="107" t="s">
        <v>686</v>
      </c>
      <c r="E126" s="108" t="s">
        <v>624</v>
      </c>
      <c r="F126" s="109">
        <v>264</v>
      </c>
      <c r="G126" s="108"/>
      <c r="H126" s="108">
        <v>311</v>
      </c>
      <c r="I126" s="126">
        <v>311</v>
      </c>
      <c r="J126" s="127" t="s">
        <v>683</v>
      </c>
      <c r="K126" s="128">
        <f t="shared" si="39"/>
        <v>47</v>
      </c>
      <c r="L126" s="129">
        <f t="shared" si="40"/>
        <v>0.17803030303030304</v>
      </c>
      <c r="M126" s="130" t="s">
        <v>600</v>
      </c>
      <c r="N126" s="131">
        <v>42604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43</v>
      </c>
      <c r="B127" s="106">
        <v>42318</v>
      </c>
      <c r="C127" s="106"/>
      <c r="D127" s="107" t="s">
        <v>687</v>
      </c>
      <c r="E127" s="108" t="s">
        <v>601</v>
      </c>
      <c r="F127" s="109">
        <v>549.5</v>
      </c>
      <c r="G127" s="108"/>
      <c r="H127" s="108">
        <v>630</v>
      </c>
      <c r="I127" s="126">
        <v>630</v>
      </c>
      <c r="J127" s="127" t="s">
        <v>683</v>
      </c>
      <c r="K127" s="128">
        <f t="shared" si="39"/>
        <v>80.5</v>
      </c>
      <c r="L127" s="129">
        <f t="shared" si="40"/>
        <v>0.1464968152866242</v>
      </c>
      <c r="M127" s="130" t="s">
        <v>600</v>
      </c>
      <c r="N127" s="131">
        <v>42419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44</v>
      </c>
      <c r="B128" s="106">
        <v>42342</v>
      </c>
      <c r="C128" s="106"/>
      <c r="D128" s="107" t="s">
        <v>688</v>
      </c>
      <c r="E128" s="108" t="s">
        <v>624</v>
      </c>
      <c r="F128" s="109">
        <v>1027.5</v>
      </c>
      <c r="G128" s="108"/>
      <c r="H128" s="108">
        <v>1315</v>
      </c>
      <c r="I128" s="126">
        <v>1250</v>
      </c>
      <c r="J128" s="127" t="s">
        <v>683</v>
      </c>
      <c r="K128" s="128">
        <f t="shared" si="39"/>
        <v>287.5</v>
      </c>
      <c r="L128" s="129">
        <f t="shared" si="40"/>
        <v>0.27980535279805352</v>
      </c>
      <c r="M128" s="130" t="s">
        <v>600</v>
      </c>
      <c r="N128" s="131">
        <v>43244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45</v>
      </c>
      <c r="B129" s="106">
        <v>42367</v>
      </c>
      <c r="C129" s="106"/>
      <c r="D129" s="107" t="s">
        <v>689</v>
      </c>
      <c r="E129" s="108" t="s">
        <v>624</v>
      </c>
      <c r="F129" s="109">
        <v>465</v>
      </c>
      <c r="G129" s="108"/>
      <c r="H129" s="108">
        <v>540</v>
      </c>
      <c r="I129" s="126">
        <v>540</v>
      </c>
      <c r="J129" s="127" t="s">
        <v>683</v>
      </c>
      <c r="K129" s="128">
        <f t="shared" si="39"/>
        <v>75</v>
      </c>
      <c r="L129" s="129">
        <f t="shared" si="40"/>
        <v>0.16129032258064516</v>
      </c>
      <c r="M129" s="130" t="s">
        <v>600</v>
      </c>
      <c r="N129" s="131">
        <v>42530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46</v>
      </c>
      <c r="B130" s="106">
        <v>42380</v>
      </c>
      <c r="C130" s="106"/>
      <c r="D130" s="107" t="s">
        <v>390</v>
      </c>
      <c r="E130" s="108" t="s">
        <v>601</v>
      </c>
      <c r="F130" s="109">
        <v>81</v>
      </c>
      <c r="G130" s="108"/>
      <c r="H130" s="108">
        <v>110</v>
      </c>
      <c r="I130" s="126">
        <v>110</v>
      </c>
      <c r="J130" s="127" t="s">
        <v>683</v>
      </c>
      <c r="K130" s="128">
        <f t="shared" si="39"/>
        <v>29</v>
      </c>
      <c r="L130" s="129">
        <f t="shared" si="40"/>
        <v>0.35802469135802467</v>
      </c>
      <c r="M130" s="130" t="s">
        <v>600</v>
      </c>
      <c r="N130" s="131">
        <v>42745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47</v>
      </c>
      <c r="B131" s="106">
        <v>42382</v>
      </c>
      <c r="C131" s="106"/>
      <c r="D131" s="107" t="s">
        <v>690</v>
      </c>
      <c r="E131" s="108" t="s">
        <v>601</v>
      </c>
      <c r="F131" s="109">
        <v>417.5</v>
      </c>
      <c r="G131" s="108"/>
      <c r="H131" s="108">
        <v>547</v>
      </c>
      <c r="I131" s="126">
        <v>535</v>
      </c>
      <c r="J131" s="127" t="s">
        <v>683</v>
      </c>
      <c r="K131" s="128">
        <f t="shared" si="39"/>
        <v>129.5</v>
      </c>
      <c r="L131" s="129">
        <f t="shared" si="40"/>
        <v>0.31017964071856285</v>
      </c>
      <c r="M131" s="130" t="s">
        <v>600</v>
      </c>
      <c r="N131" s="131">
        <v>42578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48</v>
      </c>
      <c r="B132" s="106">
        <v>42408</v>
      </c>
      <c r="C132" s="106"/>
      <c r="D132" s="107" t="s">
        <v>691</v>
      </c>
      <c r="E132" s="108" t="s">
        <v>624</v>
      </c>
      <c r="F132" s="109">
        <v>650</v>
      </c>
      <c r="G132" s="108"/>
      <c r="H132" s="108">
        <v>800</v>
      </c>
      <c r="I132" s="126">
        <v>800</v>
      </c>
      <c r="J132" s="127" t="s">
        <v>683</v>
      </c>
      <c r="K132" s="128">
        <f t="shared" si="39"/>
        <v>150</v>
      </c>
      <c r="L132" s="129">
        <f t="shared" si="40"/>
        <v>0.23076923076923078</v>
      </c>
      <c r="M132" s="130" t="s">
        <v>600</v>
      </c>
      <c r="N132" s="131">
        <v>43154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49</v>
      </c>
      <c r="B133" s="106">
        <v>42433</v>
      </c>
      <c r="C133" s="106"/>
      <c r="D133" s="107" t="s">
        <v>197</v>
      </c>
      <c r="E133" s="108" t="s">
        <v>624</v>
      </c>
      <c r="F133" s="109">
        <v>437.5</v>
      </c>
      <c r="G133" s="108"/>
      <c r="H133" s="108">
        <v>504.5</v>
      </c>
      <c r="I133" s="126">
        <v>522</v>
      </c>
      <c r="J133" s="127" t="s">
        <v>692</v>
      </c>
      <c r="K133" s="128">
        <f t="shared" si="39"/>
        <v>67</v>
      </c>
      <c r="L133" s="129">
        <f t="shared" si="40"/>
        <v>0.15314285714285714</v>
      </c>
      <c r="M133" s="130" t="s">
        <v>600</v>
      </c>
      <c r="N133" s="131">
        <v>42480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50</v>
      </c>
      <c r="B134" s="106">
        <v>42438</v>
      </c>
      <c r="C134" s="106"/>
      <c r="D134" s="107" t="s">
        <v>693</v>
      </c>
      <c r="E134" s="108" t="s">
        <v>624</v>
      </c>
      <c r="F134" s="109">
        <v>189.5</v>
      </c>
      <c r="G134" s="108"/>
      <c r="H134" s="108">
        <v>218</v>
      </c>
      <c r="I134" s="126">
        <v>218</v>
      </c>
      <c r="J134" s="127" t="s">
        <v>683</v>
      </c>
      <c r="K134" s="128">
        <f t="shared" si="39"/>
        <v>28.5</v>
      </c>
      <c r="L134" s="129">
        <f t="shared" si="40"/>
        <v>0.15039577836411611</v>
      </c>
      <c r="M134" s="130" t="s">
        <v>600</v>
      </c>
      <c r="N134" s="131">
        <v>43034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364">
        <v>51</v>
      </c>
      <c r="B135" s="115">
        <v>42471</v>
      </c>
      <c r="C135" s="115"/>
      <c r="D135" s="116" t="s">
        <v>694</v>
      </c>
      <c r="E135" s="117" t="s">
        <v>624</v>
      </c>
      <c r="F135" s="118">
        <v>36.5</v>
      </c>
      <c r="G135" s="119"/>
      <c r="H135" s="119">
        <v>15.85</v>
      </c>
      <c r="I135" s="119">
        <v>60</v>
      </c>
      <c r="J135" s="138" t="s">
        <v>695</v>
      </c>
      <c r="K135" s="134">
        <f t="shared" si="39"/>
        <v>-20.65</v>
      </c>
      <c r="L135" s="168">
        <f t="shared" si="40"/>
        <v>-0.5657534246575342</v>
      </c>
      <c r="M135" s="136" t="s">
        <v>664</v>
      </c>
      <c r="N135" s="169">
        <v>43627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52</v>
      </c>
      <c r="B136" s="106">
        <v>42472</v>
      </c>
      <c r="C136" s="106"/>
      <c r="D136" s="107" t="s">
        <v>696</v>
      </c>
      <c r="E136" s="108" t="s">
        <v>624</v>
      </c>
      <c r="F136" s="109">
        <v>93</v>
      </c>
      <c r="G136" s="108"/>
      <c r="H136" s="108">
        <v>149</v>
      </c>
      <c r="I136" s="126">
        <v>140</v>
      </c>
      <c r="J136" s="141" t="s">
        <v>697</v>
      </c>
      <c r="K136" s="128">
        <f t="shared" si="39"/>
        <v>56</v>
      </c>
      <c r="L136" s="129">
        <f t="shared" si="40"/>
        <v>0.60215053763440862</v>
      </c>
      <c r="M136" s="130" t="s">
        <v>600</v>
      </c>
      <c r="N136" s="131">
        <v>42740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53</v>
      </c>
      <c r="B137" s="106">
        <v>42472</v>
      </c>
      <c r="C137" s="106"/>
      <c r="D137" s="107" t="s">
        <v>698</v>
      </c>
      <c r="E137" s="108" t="s">
        <v>624</v>
      </c>
      <c r="F137" s="109">
        <v>130</v>
      </c>
      <c r="G137" s="108"/>
      <c r="H137" s="108">
        <v>150</v>
      </c>
      <c r="I137" s="126" t="s">
        <v>699</v>
      </c>
      <c r="J137" s="127" t="s">
        <v>683</v>
      </c>
      <c r="K137" s="128">
        <f t="shared" si="39"/>
        <v>20</v>
      </c>
      <c r="L137" s="129">
        <f t="shared" si="40"/>
        <v>0.15384615384615385</v>
      </c>
      <c r="M137" s="130" t="s">
        <v>600</v>
      </c>
      <c r="N137" s="131">
        <v>42564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54</v>
      </c>
      <c r="B138" s="106">
        <v>42473</v>
      </c>
      <c r="C138" s="106"/>
      <c r="D138" s="107" t="s">
        <v>354</v>
      </c>
      <c r="E138" s="108" t="s">
        <v>624</v>
      </c>
      <c r="F138" s="109">
        <v>196</v>
      </c>
      <c r="G138" s="108"/>
      <c r="H138" s="108">
        <v>299</v>
      </c>
      <c r="I138" s="126">
        <v>299</v>
      </c>
      <c r="J138" s="127" t="s">
        <v>683</v>
      </c>
      <c r="K138" s="128">
        <v>103</v>
      </c>
      <c r="L138" s="129">
        <v>0.52551020408163296</v>
      </c>
      <c r="M138" s="130" t="s">
        <v>600</v>
      </c>
      <c r="N138" s="131">
        <v>42620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55</v>
      </c>
      <c r="B139" s="106">
        <v>42473</v>
      </c>
      <c r="C139" s="106"/>
      <c r="D139" s="107" t="s">
        <v>757</v>
      </c>
      <c r="E139" s="108" t="s">
        <v>624</v>
      </c>
      <c r="F139" s="109">
        <v>88</v>
      </c>
      <c r="G139" s="108"/>
      <c r="H139" s="108">
        <v>103</v>
      </c>
      <c r="I139" s="126">
        <v>103</v>
      </c>
      <c r="J139" s="127" t="s">
        <v>683</v>
      </c>
      <c r="K139" s="128">
        <v>15</v>
      </c>
      <c r="L139" s="129">
        <v>0.170454545454545</v>
      </c>
      <c r="M139" s="130" t="s">
        <v>600</v>
      </c>
      <c r="N139" s="131">
        <v>42530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56</v>
      </c>
      <c r="B140" s="106">
        <v>42492</v>
      </c>
      <c r="C140" s="106"/>
      <c r="D140" s="107" t="s">
        <v>700</v>
      </c>
      <c r="E140" s="108" t="s">
        <v>624</v>
      </c>
      <c r="F140" s="109">
        <v>127.5</v>
      </c>
      <c r="G140" s="108"/>
      <c r="H140" s="108">
        <v>148</v>
      </c>
      <c r="I140" s="126" t="s">
        <v>701</v>
      </c>
      <c r="J140" s="127" t="s">
        <v>683</v>
      </c>
      <c r="K140" s="128">
        <f>H140-F140</f>
        <v>20.5</v>
      </c>
      <c r="L140" s="129">
        <f>K140/F140</f>
        <v>0.16078431372549021</v>
      </c>
      <c r="M140" s="130" t="s">
        <v>600</v>
      </c>
      <c r="N140" s="131">
        <v>42564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57</v>
      </c>
      <c r="B141" s="106">
        <v>42493</v>
      </c>
      <c r="C141" s="106"/>
      <c r="D141" s="107" t="s">
        <v>702</v>
      </c>
      <c r="E141" s="108" t="s">
        <v>624</v>
      </c>
      <c r="F141" s="109">
        <v>675</v>
      </c>
      <c r="G141" s="108"/>
      <c r="H141" s="108">
        <v>815</v>
      </c>
      <c r="I141" s="126" t="s">
        <v>703</v>
      </c>
      <c r="J141" s="127" t="s">
        <v>683</v>
      </c>
      <c r="K141" s="128">
        <f>H141-F141</f>
        <v>140</v>
      </c>
      <c r="L141" s="129">
        <f>K141/F141</f>
        <v>0.2074074074074074</v>
      </c>
      <c r="M141" s="130" t="s">
        <v>600</v>
      </c>
      <c r="N141" s="131">
        <v>43154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58</v>
      </c>
      <c r="B142" s="110">
        <v>42522</v>
      </c>
      <c r="C142" s="110"/>
      <c r="D142" s="111" t="s">
        <v>758</v>
      </c>
      <c r="E142" s="112" t="s">
        <v>624</v>
      </c>
      <c r="F142" s="113">
        <v>500</v>
      </c>
      <c r="G142" s="113"/>
      <c r="H142" s="114">
        <v>232.5</v>
      </c>
      <c r="I142" s="132" t="s">
        <v>759</v>
      </c>
      <c r="J142" s="133" t="s">
        <v>760</v>
      </c>
      <c r="K142" s="134">
        <f>H142-F142</f>
        <v>-267.5</v>
      </c>
      <c r="L142" s="135">
        <f>K142/F142</f>
        <v>-0.53500000000000003</v>
      </c>
      <c r="M142" s="136" t="s">
        <v>664</v>
      </c>
      <c r="N142" s="137">
        <v>43735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59</v>
      </c>
      <c r="B143" s="106">
        <v>42527</v>
      </c>
      <c r="C143" s="106"/>
      <c r="D143" s="107" t="s">
        <v>704</v>
      </c>
      <c r="E143" s="108" t="s">
        <v>624</v>
      </c>
      <c r="F143" s="109">
        <v>110</v>
      </c>
      <c r="G143" s="108"/>
      <c r="H143" s="108">
        <v>126.5</v>
      </c>
      <c r="I143" s="126">
        <v>125</v>
      </c>
      <c r="J143" s="127" t="s">
        <v>633</v>
      </c>
      <c r="K143" s="128">
        <f>H143-F143</f>
        <v>16.5</v>
      </c>
      <c r="L143" s="129">
        <f>K143/F143</f>
        <v>0.15</v>
      </c>
      <c r="M143" s="130" t="s">
        <v>600</v>
      </c>
      <c r="N143" s="131">
        <v>42552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60</v>
      </c>
      <c r="B144" s="106">
        <v>42538</v>
      </c>
      <c r="C144" s="106"/>
      <c r="D144" s="107" t="s">
        <v>705</v>
      </c>
      <c r="E144" s="108" t="s">
        <v>624</v>
      </c>
      <c r="F144" s="109">
        <v>44</v>
      </c>
      <c r="G144" s="108"/>
      <c r="H144" s="108">
        <v>69.5</v>
      </c>
      <c r="I144" s="126">
        <v>69.5</v>
      </c>
      <c r="J144" s="127" t="s">
        <v>706</v>
      </c>
      <c r="K144" s="128">
        <f>H144-F144</f>
        <v>25.5</v>
      </c>
      <c r="L144" s="129">
        <f>K144/F144</f>
        <v>0.57954545454545459</v>
      </c>
      <c r="M144" s="130" t="s">
        <v>600</v>
      </c>
      <c r="N144" s="131">
        <v>42977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61</v>
      </c>
      <c r="B145" s="106">
        <v>42549</v>
      </c>
      <c r="C145" s="106"/>
      <c r="D145" s="148" t="s">
        <v>761</v>
      </c>
      <c r="E145" s="108" t="s">
        <v>624</v>
      </c>
      <c r="F145" s="109">
        <v>262.5</v>
      </c>
      <c r="G145" s="108"/>
      <c r="H145" s="108">
        <v>340</v>
      </c>
      <c r="I145" s="126">
        <v>333</v>
      </c>
      <c r="J145" s="127" t="s">
        <v>762</v>
      </c>
      <c r="K145" s="128">
        <v>77.5</v>
      </c>
      <c r="L145" s="129">
        <v>0.29523809523809502</v>
      </c>
      <c r="M145" s="130" t="s">
        <v>600</v>
      </c>
      <c r="N145" s="131">
        <v>43017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62</v>
      </c>
      <c r="B146" s="106">
        <v>42549</v>
      </c>
      <c r="C146" s="106"/>
      <c r="D146" s="148" t="s">
        <v>763</v>
      </c>
      <c r="E146" s="108" t="s">
        <v>624</v>
      </c>
      <c r="F146" s="109">
        <v>840</v>
      </c>
      <c r="G146" s="108"/>
      <c r="H146" s="108">
        <v>1230</v>
      </c>
      <c r="I146" s="126">
        <v>1230</v>
      </c>
      <c r="J146" s="127" t="s">
        <v>683</v>
      </c>
      <c r="K146" s="128">
        <v>390</v>
      </c>
      <c r="L146" s="129">
        <v>0.46428571428571402</v>
      </c>
      <c r="M146" s="130" t="s">
        <v>600</v>
      </c>
      <c r="N146" s="131">
        <v>42649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365">
        <v>63</v>
      </c>
      <c r="B147" s="143">
        <v>42556</v>
      </c>
      <c r="C147" s="143"/>
      <c r="D147" s="144" t="s">
        <v>707</v>
      </c>
      <c r="E147" s="145" t="s">
        <v>624</v>
      </c>
      <c r="F147" s="146">
        <v>395</v>
      </c>
      <c r="G147" s="147"/>
      <c r="H147" s="147">
        <f>(468.5+342.5)/2</f>
        <v>405.5</v>
      </c>
      <c r="I147" s="147">
        <v>510</v>
      </c>
      <c r="J147" s="170" t="s">
        <v>708</v>
      </c>
      <c r="K147" s="171">
        <f t="shared" ref="K147:K153" si="41">H147-F147</f>
        <v>10.5</v>
      </c>
      <c r="L147" s="172">
        <f t="shared" ref="L147:L153" si="42">K147/F147</f>
        <v>2.6582278481012658E-2</v>
      </c>
      <c r="M147" s="173" t="s">
        <v>709</v>
      </c>
      <c r="N147" s="174">
        <v>43606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64</v>
      </c>
      <c r="B148" s="110">
        <v>42584</v>
      </c>
      <c r="C148" s="110"/>
      <c r="D148" s="111" t="s">
        <v>710</v>
      </c>
      <c r="E148" s="112" t="s">
        <v>601</v>
      </c>
      <c r="F148" s="113">
        <f>169.5-12.8</f>
        <v>156.69999999999999</v>
      </c>
      <c r="G148" s="113"/>
      <c r="H148" s="114">
        <v>77</v>
      </c>
      <c r="I148" s="132" t="s">
        <v>711</v>
      </c>
      <c r="J148" s="385" t="s">
        <v>3402</v>
      </c>
      <c r="K148" s="134">
        <f t="shared" si="41"/>
        <v>-79.699999999999989</v>
      </c>
      <c r="L148" s="135">
        <f t="shared" si="42"/>
        <v>-0.50861518825781749</v>
      </c>
      <c r="M148" s="136" t="s">
        <v>664</v>
      </c>
      <c r="N148" s="137">
        <v>43522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65</v>
      </c>
      <c r="B149" s="110">
        <v>42586</v>
      </c>
      <c r="C149" s="110"/>
      <c r="D149" s="111" t="s">
        <v>712</v>
      </c>
      <c r="E149" s="112" t="s">
        <v>624</v>
      </c>
      <c r="F149" s="113">
        <v>400</v>
      </c>
      <c r="G149" s="113"/>
      <c r="H149" s="114">
        <v>305</v>
      </c>
      <c r="I149" s="132">
        <v>475</v>
      </c>
      <c r="J149" s="133" t="s">
        <v>713</v>
      </c>
      <c r="K149" s="134">
        <f t="shared" si="41"/>
        <v>-95</v>
      </c>
      <c r="L149" s="135">
        <f t="shared" si="42"/>
        <v>-0.23749999999999999</v>
      </c>
      <c r="M149" s="136" t="s">
        <v>664</v>
      </c>
      <c r="N149" s="137">
        <v>43606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66</v>
      </c>
      <c r="B150" s="106">
        <v>42593</v>
      </c>
      <c r="C150" s="106"/>
      <c r="D150" s="107" t="s">
        <v>714</v>
      </c>
      <c r="E150" s="108" t="s">
        <v>624</v>
      </c>
      <c r="F150" s="109">
        <v>86.5</v>
      </c>
      <c r="G150" s="108"/>
      <c r="H150" s="108">
        <v>130</v>
      </c>
      <c r="I150" s="126">
        <v>130</v>
      </c>
      <c r="J150" s="141" t="s">
        <v>715</v>
      </c>
      <c r="K150" s="128">
        <f t="shared" si="41"/>
        <v>43.5</v>
      </c>
      <c r="L150" s="129">
        <f t="shared" si="42"/>
        <v>0.50289017341040465</v>
      </c>
      <c r="M150" s="130" t="s">
        <v>600</v>
      </c>
      <c r="N150" s="131">
        <v>43091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67</v>
      </c>
      <c r="B151" s="110">
        <v>42600</v>
      </c>
      <c r="C151" s="110"/>
      <c r="D151" s="111" t="s">
        <v>381</v>
      </c>
      <c r="E151" s="112" t="s">
        <v>624</v>
      </c>
      <c r="F151" s="113">
        <v>133.5</v>
      </c>
      <c r="G151" s="113"/>
      <c r="H151" s="114">
        <v>126.5</v>
      </c>
      <c r="I151" s="132">
        <v>178</v>
      </c>
      <c r="J151" s="133" t="s">
        <v>716</v>
      </c>
      <c r="K151" s="134">
        <f t="shared" si="41"/>
        <v>-7</v>
      </c>
      <c r="L151" s="135">
        <f t="shared" si="42"/>
        <v>-5.2434456928838954E-2</v>
      </c>
      <c r="M151" s="136" t="s">
        <v>664</v>
      </c>
      <c r="N151" s="137">
        <v>42615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68</v>
      </c>
      <c r="B152" s="106">
        <v>42613</v>
      </c>
      <c r="C152" s="106"/>
      <c r="D152" s="107" t="s">
        <v>717</v>
      </c>
      <c r="E152" s="108" t="s">
        <v>624</v>
      </c>
      <c r="F152" s="109">
        <v>560</v>
      </c>
      <c r="G152" s="108"/>
      <c r="H152" s="108">
        <v>725</v>
      </c>
      <c r="I152" s="126">
        <v>725</v>
      </c>
      <c r="J152" s="127" t="s">
        <v>626</v>
      </c>
      <c r="K152" s="128">
        <f t="shared" si="41"/>
        <v>165</v>
      </c>
      <c r="L152" s="129">
        <f t="shared" si="42"/>
        <v>0.29464285714285715</v>
      </c>
      <c r="M152" s="130" t="s">
        <v>600</v>
      </c>
      <c r="N152" s="131">
        <v>42456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69</v>
      </c>
      <c r="B153" s="106">
        <v>42614</v>
      </c>
      <c r="C153" s="106"/>
      <c r="D153" s="107" t="s">
        <v>718</v>
      </c>
      <c r="E153" s="108" t="s">
        <v>624</v>
      </c>
      <c r="F153" s="109">
        <v>160.5</v>
      </c>
      <c r="G153" s="108"/>
      <c r="H153" s="108">
        <v>210</v>
      </c>
      <c r="I153" s="126">
        <v>210</v>
      </c>
      <c r="J153" s="127" t="s">
        <v>626</v>
      </c>
      <c r="K153" s="128">
        <f t="shared" si="41"/>
        <v>49.5</v>
      </c>
      <c r="L153" s="129">
        <f t="shared" si="42"/>
        <v>0.30841121495327101</v>
      </c>
      <c r="M153" s="130" t="s">
        <v>600</v>
      </c>
      <c r="N153" s="131">
        <v>42871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70</v>
      </c>
      <c r="B154" s="106">
        <v>42646</v>
      </c>
      <c r="C154" s="106"/>
      <c r="D154" s="148" t="s">
        <v>405</v>
      </c>
      <c r="E154" s="108" t="s">
        <v>624</v>
      </c>
      <c r="F154" s="109">
        <v>430</v>
      </c>
      <c r="G154" s="108"/>
      <c r="H154" s="108">
        <v>596</v>
      </c>
      <c r="I154" s="126">
        <v>575</v>
      </c>
      <c r="J154" s="127" t="s">
        <v>764</v>
      </c>
      <c r="K154" s="128">
        <v>166</v>
      </c>
      <c r="L154" s="129">
        <v>0.38604651162790699</v>
      </c>
      <c r="M154" s="130" t="s">
        <v>600</v>
      </c>
      <c r="N154" s="131">
        <v>42769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71</v>
      </c>
      <c r="B155" s="106">
        <v>42657</v>
      </c>
      <c r="C155" s="106"/>
      <c r="D155" s="107" t="s">
        <v>719</v>
      </c>
      <c r="E155" s="108" t="s">
        <v>624</v>
      </c>
      <c r="F155" s="109">
        <v>280</v>
      </c>
      <c r="G155" s="108"/>
      <c r="H155" s="108">
        <v>345</v>
      </c>
      <c r="I155" s="126">
        <v>345</v>
      </c>
      <c r="J155" s="127" t="s">
        <v>626</v>
      </c>
      <c r="K155" s="128">
        <f t="shared" ref="K155:K160" si="43">H155-F155</f>
        <v>65</v>
      </c>
      <c r="L155" s="129">
        <f>K155/F155</f>
        <v>0.23214285714285715</v>
      </c>
      <c r="M155" s="130" t="s">
        <v>600</v>
      </c>
      <c r="N155" s="131">
        <v>42814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72</v>
      </c>
      <c r="B156" s="106">
        <v>42657</v>
      </c>
      <c r="C156" s="106"/>
      <c r="D156" s="107" t="s">
        <v>720</v>
      </c>
      <c r="E156" s="108" t="s">
        <v>624</v>
      </c>
      <c r="F156" s="109">
        <v>245</v>
      </c>
      <c r="G156" s="108"/>
      <c r="H156" s="108">
        <v>325.5</v>
      </c>
      <c r="I156" s="126">
        <v>330</v>
      </c>
      <c r="J156" s="127" t="s">
        <v>721</v>
      </c>
      <c r="K156" s="128">
        <f t="shared" si="43"/>
        <v>80.5</v>
      </c>
      <c r="L156" s="129">
        <f>K156/F156</f>
        <v>0.32857142857142857</v>
      </c>
      <c r="M156" s="130" t="s">
        <v>600</v>
      </c>
      <c r="N156" s="131">
        <v>42769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73</v>
      </c>
      <c r="B157" s="106">
        <v>42660</v>
      </c>
      <c r="C157" s="106"/>
      <c r="D157" s="107" t="s">
        <v>349</v>
      </c>
      <c r="E157" s="108" t="s">
        <v>624</v>
      </c>
      <c r="F157" s="109">
        <v>125</v>
      </c>
      <c r="G157" s="108"/>
      <c r="H157" s="108">
        <v>160</v>
      </c>
      <c r="I157" s="126">
        <v>160</v>
      </c>
      <c r="J157" s="127" t="s">
        <v>683</v>
      </c>
      <c r="K157" s="128">
        <f t="shared" si="43"/>
        <v>35</v>
      </c>
      <c r="L157" s="129">
        <v>0.28000000000000003</v>
      </c>
      <c r="M157" s="130" t="s">
        <v>600</v>
      </c>
      <c r="N157" s="131">
        <v>42803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74</v>
      </c>
      <c r="B158" s="106">
        <v>42660</v>
      </c>
      <c r="C158" s="106"/>
      <c r="D158" s="107" t="s">
        <v>483</v>
      </c>
      <c r="E158" s="108" t="s">
        <v>624</v>
      </c>
      <c r="F158" s="109">
        <v>114</v>
      </c>
      <c r="G158" s="108"/>
      <c r="H158" s="108">
        <v>145</v>
      </c>
      <c r="I158" s="126">
        <v>145</v>
      </c>
      <c r="J158" s="127" t="s">
        <v>683</v>
      </c>
      <c r="K158" s="128">
        <f t="shared" si="43"/>
        <v>31</v>
      </c>
      <c r="L158" s="129">
        <f>K158/F158</f>
        <v>0.27192982456140352</v>
      </c>
      <c r="M158" s="130" t="s">
        <v>600</v>
      </c>
      <c r="N158" s="131">
        <v>42859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75</v>
      </c>
      <c r="B159" s="106">
        <v>42660</v>
      </c>
      <c r="C159" s="106"/>
      <c r="D159" s="107" t="s">
        <v>722</v>
      </c>
      <c r="E159" s="108" t="s">
        <v>624</v>
      </c>
      <c r="F159" s="109">
        <v>212</v>
      </c>
      <c r="G159" s="108"/>
      <c r="H159" s="108">
        <v>280</v>
      </c>
      <c r="I159" s="126">
        <v>276</v>
      </c>
      <c r="J159" s="127" t="s">
        <v>723</v>
      </c>
      <c r="K159" s="128">
        <f t="shared" si="43"/>
        <v>68</v>
      </c>
      <c r="L159" s="129">
        <f>K159/F159</f>
        <v>0.32075471698113206</v>
      </c>
      <c r="M159" s="130" t="s">
        <v>600</v>
      </c>
      <c r="N159" s="131">
        <v>42858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76</v>
      </c>
      <c r="B160" s="106">
        <v>42678</v>
      </c>
      <c r="C160" s="106"/>
      <c r="D160" s="107" t="s">
        <v>151</v>
      </c>
      <c r="E160" s="108" t="s">
        <v>624</v>
      </c>
      <c r="F160" s="109">
        <v>155</v>
      </c>
      <c r="G160" s="108"/>
      <c r="H160" s="108">
        <v>210</v>
      </c>
      <c r="I160" s="126">
        <v>210</v>
      </c>
      <c r="J160" s="127" t="s">
        <v>724</v>
      </c>
      <c r="K160" s="128">
        <f t="shared" si="43"/>
        <v>55</v>
      </c>
      <c r="L160" s="129">
        <f>K160/F160</f>
        <v>0.35483870967741937</v>
      </c>
      <c r="M160" s="130" t="s">
        <v>600</v>
      </c>
      <c r="N160" s="131">
        <v>42944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77</v>
      </c>
      <c r="B161" s="110">
        <v>42710</v>
      </c>
      <c r="C161" s="110"/>
      <c r="D161" s="111" t="s">
        <v>765</v>
      </c>
      <c r="E161" s="112" t="s">
        <v>624</v>
      </c>
      <c r="F161" s="113">
        <v>150.5</v>
      </c>
      <c r="G161" s="113"/>
      <c r="H161" s="114">
        <v>72.5</v>
      </c>
      <c r="I161" s="132">
        <v>174</v>
      </c>
      <c r="J161" s="133" t="s">
        <v>766</v>
      </c>
      <c r="K161" s="134">
        <v>-78</v>
      </c>
      <c r="L161" s="135">
        <v>-0.51827242524916906</v>
      </c>
      <c r="M161" s="136" t="s">
        <v>664</v>
      </c>
      <c r="N161" s="137">
        <v>43333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78</v>
      </c>
      <c r="B162" s="106">
        <v>42712</v>
      </c>
      <c r="C162" s="106"/>
      <c r="D162" s="107" t="s">
        <v>125</v>
      </c>
      <c r="E162" s="108" t="s">
        <v>624</v>
      </c>
      <c r="F162" s="109">
        <v>380</v>
      </c>
      <c r="G162" s="108"/>
      <c r="H162" s="108">
        <v>478</v>
      </c>
      <c r="I162" s="126">
        <v>468</v>
      </c>
      <c r="J162" s="127" t="s">
        <v>683</v>
      </c>
      <c r="K162" s="128">
        <f>H162-F162</f>
        <v>98</v>
      </c>
      <c r="L162" s="129">
        <f>K162/F162</f>
        <v>0.25789473684210529</v>
      </c>
      <c r="M162" s="130" t="s">
        <v>600</v>
      </c>
      <c r="N162" s="131">
        <v>43025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79</v>
      </c>
      <c r="B163" s="106">
        <v>42734</v>
      </c>
      <c r="C163" s="106"/>
      <c r="D163" s="107" t="s">
        <v>248</v>
      </c>
      <c r="E163" s="108" t="s">
        <v>624</v>
      </c>
      <c r="F163" s="109">
        <v>305</v>
      </c>
      <c r="G163" s="108"/>
      <c r="H163" s="108">
        <v>375</v>
      </c>
      <c r="I163" s="126">
        <v>375</v>
      </c>
      <c r="J163" s="127" t="s">
        <v>683</v>
      </c>
      <c r="K163" s="128">
        <f>H163-F163</f>
        <v>70</v>
      </c>
      <c r="L163" s="129">
        <f>K163/F163</f>
        <v>0.22950819672131148</v>
      </c>
      <c r="M163" s="130" t="s">
        <v>600</v>
      </c>
      <c r="N163" s="131">
        <v>42768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80</v>
      </c>
      <c r="B164" s="106">
        <v>42739</v>
      </c>
      <c r="C164" s="106"/>
      <c r="D164" s="107" t="s">
        <v>351</v>
      </c>
      <c r="E164" s="108" t="s">
        <v>624</v>
      </c>
      <c r="F164" s="109">
        <v>99.5</v>
      </c>
      <c r="G164" s="108"/>
      <c r="H164" s="108">
        <v>158</v>
      </c>
      <c r="I164" s="126">
        <v>158</v>
      </c>
      <c r="J164" s="127" t="s">
        <v>683</v>
      </c>
      <c r="K164" s="128">
        <f>H164-F164</f>
        <v>58.5</v>
      </c>
      <c r="L164" s="129">
        <f>K164/F164</f>
        <v>0.5879396984924623</v>
      </c>
      <c r="M164" s="130" t="s">
        <v>600</v>
      </c>
      <c r="N164" s="131">
        <v>42898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81</v>
      </c>
      <c r="B165" s="106">
        <v>42739</v>
      </c>
      <c r="C165" s="106"/>
      <c r="D165" s="107" t="s">
        <v>351</v>
      </c>
      <c r="E165" s="108" t="s">
        <v>624</v>
      </c>
      <c r="F165" s="109">
        <v>99.5</v>
      </c>
      <c r="G165" s="108"/>
      <c r="H165" s="108">
        <v>158</v>
      </c>
      <c r="I165" s="126">
        <v>158</v>
      </c>
      <c r="J165" s="127" t="s">
        <v>683</v>
      </c>
      <c r="K165" s="128">
        <v>58.5</v>
      </c>
      <c r="L165" s="129">
        <v>0.58793969849246197</v>
      </c>
      <c r="M165" s="130" t="s">
        <v>600</v>
      </c>
      <c r="N165" s="131">
        <v>42898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82</v>
      </c>
      <c r="B166" s="106">
        <v>42786</v>
      </c>
      <c r="C166" s="106"/>
      <c r="D166" s="107" t="s">
        <v>169</v>
      </c>
      <c r="E166" s="108" t="s">
        <v>624</v>
      </c>
      <c r="F166" s="109">
        <v>140.5</v>
      </c>
      <c r="G166" s="108"/>
      <c r="H166" s="108">
        <v>220</v>
      </c>
      <c r="I166" s="126">
        <v>220</v>
      </c>
      <c r="J166" s="127" t="s">
        <v>683</v>
      </c>
      <c r="K166" s="128">
        <f>H166-F166</f>
        <v>79.5</v>
      </c>
      <c r="L166" s="129">
        <f>K166/F166</f>
        <v>0.5658362989323843</v>
      </c>
      <c r="M166" s="130" t="s">
        <v>600</v>
      </c>
      <c r="N166" s="131">
        <v>42864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83</v>
      </c>
      <c r="B167" s="106">
        <v>42786</v>
      </c>
      <c r="C167" s="106"/>
      <c r="D167" s="107" t="s">
        <v>767</v>
      </c>
      <c r="E167" s="108" t="s">
        <v>624</v>
      </c>
      <c r="F167" s="109">
        <v>202.5</v>
      </c>
      <c r="G167" s="108"/>
      <c r="H167" s="108">
        <v>234</v>
      </c>
      <c r="I167" s="126">
        <v>234</v>
      </c>
      <c r="J167" s="127" t="s">
        <v>683</v>
      </c>
      <c r="K167" s="128">
        <v>31.5</v>
      </c>
      <c r="L167" s="129">
        <v>0.155555555555556</v>
      </c>
      <c r="M167" s="130" t="s">
        <v>600</v>
      </c>
      <c r="N167" s="131">
        <v>42836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84</v>
      </c>
      <c r="B168" s="106">
        <v>42818</v>
      </c>
      <c r="C168" s="106"/>
      <c r="D168" s="107" t="s">
        <v>557</v>
      </c>
      <c r="E168" s="108" t="s">
        <v>624</v>
      </c>
      <c r="F168" s="109">
        <v>300.5</v>
      </c>
      <c r="G168" s="108"/>
      <c r="H168" s="108">
        <v>417.5</v>
      </c>
      <c r="I168" s="126">
        <v>420</v>
      </c>
      <c r="J168" s="127" t="s">
        <v>725</v>
      </c>
      <c r="K168" s="128">
        <f>H168-F168</f>
        <v>117</v>
      </c>
      <c r="L168" s="129">
        <f>K168/F168</f>
        <v>0.38935108153078202</v>
      </c>
      <c r="M168" s="130" t="s">
        <v>600</v>
      </c>
      <c r="N168" s="131">
        <v>43070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85</v>
      </c>
      <c r="B169" s="106">
        <v>42818</v>
      </c>
      <c r="C169" s="106"/>
      <c r="D169" s="107" t="s">
        <v>763</v>
      </c>
      <c r="E169" s="108" t="s">
        <v>624</v>
      </c>
      <c r="F169" s="109">
        <v>850</v>
      </c>
      <c r="G169" s="108"/>
      <c r="H169" s="108">
        <v>1042.5</v>
      </c>
      <c r="I169" s="126">
        <v>1023</v>
      </c>
      <c r="J169" s="127" t="s">
        <v>768</v>
      </c>
      <c r="K169" s="128">
        <v>192.5</v>
      </c>
      <c r="L169" s="129">
        <v>0.22647058823529401</v>
      </c>
      <c r="M169" s="130" t="s">
        <v>600</v>
      </c>
      <c r="N169" s="131">
        <v>42830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86</v>
      </c>
      <c r="B170" s="106">
        <v>42830</v>
      </c>
      <c r="C170" s="106"/>
      <c r="D170" s="107" t="s">
        <v>501</v>
      </c>
      <c r="E170" s="108" t="s">
        <v>624</v>
      </c>
      <c r="F170" s="109">
        <v>785</v>
      </c>
      <c r="G170" s="108"/>
      <c r="H170" s="108">
        <v>930</v>
      </c>
      <c r="I170" s="126">
        <v>920</v>
      </c>
      <c r="J170" s="127" t="s">
        <v>726</v>
      </c>
      <c r="K170" s="128">
        <f>H170-F170</f>
        <v>145</v>
      </c>
      <c r="L170" s="129">
        <f>K170/F170</f>
        <v>0.18471337579617833</v>
      </c>
      <c r="M170" s="130" t="s">
        <v>600</v>
      </c>
      <c r="N170" s="131">
        <v>42976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87</v>
      </c>
      <c r="B171" s="110">
        <v>42831</v>
      </c>
      <c r="C171" s="110"/>
      <c r="D171" s="111" t="s">
        <v>769</v>
      </c>
      <c r="E171" s="112" t="s">
        <v>624</v>
      </c>
      <c r="F171" s="113">
        <v>40</v>
      </c>
      <c r="G171" s="113"/>
      <c r="H171" s="114">
        <v>13.1</v>
      </c>
      <c r="I171" s="132">
        <v>60</v>
      </c>
      <c r="J171" s="138" t="s">
        <v>770</v>
      </c>
      <c r="K171" s="134">
        <v>-26.9</v>
      </c>
      <c r="L171" s="135">
        <v>-0.67249999999999999</v>
      </c>
      <c r="M171" s="136" t="s">
        <v>664</v>
      </c>
      <c r="N171" s="137">
        <v>43138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88</v>
      </c>
      <c r="B172" s="106">
        <v>42837</v>
      </c>
      <c r="C172" s="106"/>
      <c r="D172" s="107" t="s">
        <v>88</v>
      </c>
      <c r="E172" s="108" t="s">
        <v>624</v>
      </c>
      <c r="F172" s="109">
        <v>289.5</v>
      </c>
      <c r="G172" s="108"/>
      <c r="H172" s="108">
        <v>354</v>
      </c>
      <c r="I172" s="126">
        <v>360</v>
      </c>
      <c r="J172" s="127" t="s">
        <v>727</v>
      </c>
      <c r="K172" s="128">
        <f t="shared" ref="K172:K180" si="44">H172-F172</f>
        <v>64.5</v>
      </c>
      <c r="L172" s="129">
        <f t="shared" ref="L172:L180" si="45">K172/F172</f>
        <v>0.22279792746113988</v>
      </c>
      <c r="M172" s="130" t="s">
        <v>600</v>
      </c>
      <c r="N172" s="131">
        <v>43040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89</v>
      </c>
      <c r="B173" s="106">
        <v>42845</v>
      </c>
      <c r="C173" s="106"/>
      <c r="D173" s="107" t="s">
        <v>438</v>
      </c>
      <c r="E173" s="108" t="s">
        <v>624</v>
      </c>
      <c r="F173" s="109">
        <v>700</v>
      </c>
      <c r="G173" s="108"/>
      <c r="H173" s="108">
        <v>840</v>
      </c>
      <c r="I173" s="126">
        <v>840</v>
      </c>
      <c r="J173" s="127" t="s">
        <v>728</v>
      </c>
      <c r="K173" s="128">
        <f t="shared" si="44"/>
        <v>140</v>
      </c>
      <c r="L173" s="129">
        <f t="shared" si="45"/>
        <v>0.2</v>
      </c>
      <c r="M173" s="130" t="s">
        <v>600</v>
      </c>
      <c r="N173" s="131">
        <v>42893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90</v>
      </c>
      <c r="B174" s="106">
        <v>42887</v>
      </c>
      <c r="C174" s="106"/>
      <c r="D174" s="148" t="s">
        <v>363</v>
      </c>
      <c r="E174" s="108" t="s">
        <v>624</v>
      </c>
      <c r="F174" s="109">
        <v>130</v>
      </c>
      <c r="G174" s="108"/>
      <c r="H174" s="108">
        <v>144.25</v>
      </c>
      <c r="I174" s="126">
        <v>170</v>
      </c>
      <c r="J174" s="127" t="s">
        <v>729</v>
      </c>
      <c r="K174" s="128">
        <f t="shared" si="44"/>
        <v>14.25</v>
      </c>
      <c r="L174" s="129">
        <f t="shared" si="45"/>
        <v>0.10961538461538461</v>
      </c>
      <c r="M174" s="130" t="s">
        <v>600</v>
      </c>
      <c r="N174" s="131">
        <v>43675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91</v>
      </c>
      <c r="B175" s="106">
        <v>42901</v>
      </c>
      <c r="C175" s="106"/>
      <c r="D175" s="148" t="s">
        <v>730</v>
      </c>
      <c r="E175" s="108" t="s">
        <v>624</v>
      </c>
      <c r="F175" s="109">
        <v>214.5</v>
      </c>
      <c r="G175" s="108"/>
      <c r="H175" s="108">
        <v>262</v>
      </c>
      <c r="I175" s="126">
        <v>262</v>
      </c>
      <c r="J175" s="127" t="s">
        <v>731</v>
      </c>
      <c r="K175" s="128">
        <f t="shared" si="44"/>
        <v>47.5</v>
      </c>
      <c r="L175" s="129">
        <f t="shared" si="45"/>
        <v>0.22144522144522144</v>
      </c>
      <c r="M175" s="130" t="s">
        <v>600</v>
      </c>
      <c r="N175" s="131">
        <v>42977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5">
        <v>92</v>
      </c>
      <c r="B176" s="154">
        <v>42933</v>
      </c>
      <c r="C176" s="154"/>
      <c r="D176" s="155" t="s">
        <v>732</v>
      </c>
      <c r="E176" s="156" t="s">
        <v>624</v>
      </c>
      <c r="F176" s="157">
        <v>370</v>
      </c>
      <c r="G176" s="156"/>
      <c r="H176" s="156">
        <v>447.5</v>
      </c>
      <c r="I176" s="178">
        <v>450</v>
      </c>
      <c r="J176" s="231" t="s">
        <v>683</v>
      </c>
      <c r="K176" s="128">
        <f t="shared" si="44"/>
        <v>77.5</v>
      </c>
      <c r="L176" s="180">
        <f t="shared" si="45"/>
        <v>0.20945945945945946</v>
      </c>
      <c r="M176" s="181" t="s">
        <v>600</v>
      </c>
      <c r="N176" s="182">
        <v>43035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5">
        <v>93</v>
      </c>
      <c r="B177" s="154">
        <v>42943</v>
      </c>
      <c r="C177" s="154"/>
      <c r="D177" s="155" t="s">
        <v>167</v>
      </c>
      <c r="E177" s="156" t="s">
        <v>624</v>
      </c>
      <c r="F177" s="157">
        <v>657.5</v>
      </c>
      <c r="G177" s="156"/>
      <c r="H177" s="156">
        <v>825</v>
      </c>
      <c r="I177" s="178">
        <v>820</v>
      </c>
      <c r="J177" s="231" t="s">
        <v>683</v>
      </c>
      <c r="K177" s="128">
        <f t="shared" si="44"/>
        <v>167.5</v>
      </c>
      <c r="L177" s="180">
        <f t="shared" si="45"/>
        <v>0.25475285171102663</v>
      </c>
      <c r="M177" s="181" t="s">
        <v>600</v>
      </c>
      <c r="N177" s="182">
        <v>43090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94</v>
      </c>
      <c r="B178" s="106">
        <v>42964</v>
      </c>
      <c r="C178" s="106"/>
      <c r="D178" s="107" t="s">
        <v>368</v>
      </c>
      <c r="E178" s="108" t="s">
        <v>624</v>
      </c>
      <c r="F178" s="109">
        <v>605</v>
      </c>
      <c r="G178" s="108"/>
      <c r="H178" s="108">
        <v>750</v>
      </c>
      <c r="I178" s="126">
        <v>750</v>
      </c>
      <c r="J178" s="127" t="s">
        <v>726</v>
      </c>
      <c r="K178" s="128">
        <f t="shared" si="44"/>
        <v>145</v>
      </c>
      <c r="L178" s="129">
        <f t="shared" si="45"/>
        <v>0.23966942148760331</v>
      </c>
      <c r="M178" s="130" t="s">
        <v>600</v>
      </c>
      <c r="N178" s="131">
        <v>43027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366">
        <v>95</v>
      </c>
      <c r="B179" s="149">
        <v>42979</v>
      </c>
      <c r="C179" s="149"/>
      <c r="D179" s="150" t="s">
        <v>509</v>
      </c>
      <c r="E179" s="151" t="s">
        <v>624</v>
      </c>
      <c r="F179" s="152">
        <v>255</v>
      </c>
      <c r="G179" s="153"/>
      <c r="H179" s="153">
        <v>217.25</v>
      </c>
      <c r="I179" s="153">
        <v>320</v>
      </c>
      <c r="J179" s="175" t="s">
        <v>733</v>
      </c>
      <c r="K179" s="134">
        <f t="shared" si="44"/>
        <v>-37.75</v>
      </c>
      <c r="L179" s="176">
        <f t="shared" si="45"/>
        <v>-0.14803921568627451</v>
      </c>
      <c r="M179" s="136" t="s">
        <v>664</v>
      </c>
      <c r="N179" s="177">
        <v>43661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96</v>
      </c>
      <c r="B180" s="106">
        <v>42997</v>
      </c>
      <c r="C180" s="106"/>
      <c r="D180" s="107" t="s">
        <v>734</v>
      </c>
      <c r="E180" s="108" t="s">
        <v>624</v>
      </c>
      <c r="F180" s="109">
        <v>215</v>
      </c>
      <c r="G180" s="108"/>
      <c r="H180" s="108">
        <v>258</v>
      </c>
      <c r="I180" s="126">
        <v>258</v>
      </c>
      <c r="J180" s="127" t="s">
        <v>683</v>
      </c>
      <c r="K180" s="128">
        <f t="shared" si="44"/>
        <v>43</v>
      </c>
      <c r="L180" s="129">
        <f t="shared" si="45"/>
        <v>0.2</v>
      </c>
      <c r="M180" s="130" t="s">
        <v>600</v>
      </c>
      <c r="N180" s="131">
        <v>43040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97</v>
      </c>
      <c r="B181" s="106">
        <v>42997</v>
      </c>
      <c r="C181" s="106"/>
      <c r="D181" s="107" t="s">
        <v>734</v>
      </c>
      <c r="E181" s="108" t="s">
        <v>624</v>
      </c>
      <c r="F181" s="109">
        <v>215</v>
      </c>
      <c r="G181" s="108"/>
      <c r="H181" s="108">
        <v>258</v>
      </c>
      <c r="I181" s="126">
        <v>258</v>
      </c>
      <c r="J181" s="231" t="s">
        <v>683</v>
      </c>
      <c r="K181" s="128">
        <v>43</v>
      </c>
      <c r="L181" s="129">
        <v>0.2</v>
      </c>
      <c r="M181" s="130" t="s">
        <v>600</v>
      </c>
      <c r="N181" s="131">
        <v>43040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6">
        <v>98</v>
      </c>
      <c r="B182" s="207">
        <v>42998</v>
      </c>
      <c r="C182" s="207"/>
      <c r="D182" s="375" t="s">
        <v>2980</v>
      </c>
      <c r="E182" s="208" t="s">
        <v>624</v>
      </c>
      <c r="F182" s="209">
        <v>75</v>
      </c>
      <c r="G182" s="208"/>
      <c r="H182" s="208">
        <v>90</v>
      </c>
      <c r="I182" s="232">
        <v>90</v>
      </c>
      <c r="J182" s="127" t="s">
        <v>735</v>
      </c>
      <c r="K182" s="128">
        <f t="shared" ref="K182:K187" si="46">H182-F182</f>
        <v>15</v>
      </c>
      <c r="L182" s="129">
        <f t="shared" ref="L182:L187" si="47">K182/F182</f>
        <v>0.2</v>
      </c>
      <c r="M182" s="130" t="s">
        <v>600</v>
      </c>
      <c r="N182" s="131">
        <v>43019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5">
        <v>99</v>
      </c>
      <c r="B183" s="154">
        <v>43011</v>
      </c>
      <c r="C183" s="154"/>
      <c r="D183" s="155" t="s">
        <v>736</v>
      </c>
      <c r="E183" s="156" t="s">
        <v>624</v>
      </c>
      <c r="F183" s="157">
        <v>315</v>
      </c>
      <c r="G183" s="156"/>
      <c r="H183" s="156">
        <v>392</v>
      </c>
      <c r="I183" s="178">
        <v>384</v>
      </c>
      <c r="J183" s="231" t="s">
        <v>737</v>
      </c>
      <c r="K183" s="128">
        <f t="shared" si="46"/>
        <v>77</v>
      </c>
      <c r="L183" s="180">
        <f t="shared" si="47"/>
        <v>0.24444444444444444</v>
      </c>
      <c r="M183" s="181" t="s">
        <v>600</v>
      </c>
      <c r="N183" s="182">
        <v>43017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5">
        <v>100</v>
      </c>
      <c r="B184" s="154">
        <v>43013</v>
      </c>
      <c r="C184" s="154"/>
      <c r="D184" s="155" t="s">
        <v>738</v>
      </c>
      <c r="E184" s="156" t="s">
        <v>624</v>
      </c>
      <c r="F184" s="157">
        <v>145</v>
      </c>
      <c r="G184" s="156"/>
      <c r="H184" s="156">
        <v>179</v>
      </c>
      <c r="I184" s="178">
        <v>180</v>
      </c>
      <c r="J184" s="231" t="s">
        <v>614</v>
      </c>
      <c r="K184" s="128">
        <f t="shared" si="46"/>
        <v>34</v>
      </c>
      <c r="L184" s="180">
        <f t="shared" si="47"/>
        <v>0.23448275862068965</v>
      </c>
      <c r="M184" s="181" t="s">
        <v>600</v>
      </c>
      <c r="N184" s="182">
        <v>43025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5">
        <v>101</v>
      </c>
      <c r="B185" s="154">
        <v>43014</v>
      </c>
      <c r="C185" s="154"/>
      <c r="D185" s="155" t="s">
        <v>339</v>
      </c>
      <c r="E185" s="156" t="s">
        <v>624</v>
      </c>
      <c r="F185" s="157">
        <v>256</v>
      </c>
      <c r="G185" s="156"/>
      <c r="H185" s="156">
        <v>323</v>
      </c>
      <c r="I185" s="178">
        <v>320</v>
      </c>
      <c r="J185" s="231" t="s">
        <v>683</v>
      </c>
      <c r="K185" s="128">
        <f t="shared" si="46"/>
        <v>67</v>
      </c>
      <c r="L185" s="180">
        <f t="shared" si="47"/>
        <v>0.26171875</v>
      </c>
      <c r="M185" s="181" t="s">
        <v>600</v>
      </c>
      <c r="N185" s="182">
        <v>43067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5">
        <v>102</v>
      </c>
      <c r="B186" s="154">
        <v>43017</v>
      </c>
      <c r="C186" s="154"/>
      <c r="D186" s="155" t="s">
        <v>360</v>
      </c>
      <c r="E186" s="156" t="s">
        <v>624</v>
      </c>
      <c r="F186" s="157">
        <v>137.5</v>
      </c>
      <c r="G186" s="156"/>
      <c r="H186" s="156">
        <v>184</v>
      </c>
      <c r="I186" s="178">
        <v>183</v>
      </c>
      <c r="J186" s="179" t="s">
        <v>739</v>
      </c>
      <c r="K186" s="128">
        <f t="shared" si="46"/>
        <v>46.5</v>
      </c>
      <c r="L186" s="180">
        <f t="shared" si="47"/>
        <v>0.33818181818181819</v>
      </c>
      <c r="M186" s="181" t="s">
        <v>600</v>
      </c>
      <c r="N186" s="182">
        <v>43108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5">
        <v>103</v>
      </c>
      <c r="B187" s="154">
        <v>43018</v>
      </c>
      <c r="C187" s="154"/>
      <c r="D187" s="155" t="s">
        <v>740</v>
      </c>
      <c r="E187" s="156" t="s">
        <v>624</v>
      </c>
      <c r="F187" s="157">
        <v>125.5</v>
      </c>
      <c r="G187" s="156"/>
      <c r="H187" s="156">
        <v>158</v>
      </c>
      <c r="I187" s="178">
        <v>155</v>
      </c>
      <c r="J187" s="179" t="s">
        <v>741</v>
      </c>
      <c r="K187" s="128">
        <f t="shared" si="46"/>
        <v>32.5</v>
      </c>
      <c r="L187" s="180">
        <f t="shared" si="47"/>
        <v>0.25896414342629481</v>
      </c>
      <c r="M187" s="181" t="s">
        <v>600</v>
      </c>
      <c r="N187" s="182">
        <v>43067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5">
        <v>104</v>
      </c>
      <c r="B188" s="154">
        <v>43018</v>
      </c>
      <c r="C188" s="154"/>
      <c r="D188" s="155" t="s">
        <v>771</v>
      </c>
      <c r="E188" s="156" t="s">
        <v>624</v>
      </c>
      <c r="F188" s="157">
        <v>895</v>
      </c>
      <c r="G188" s="156"/>
      <c r="H188" s="156">
        <v>1122.5</v>
      </c>
      <c r="I188" s="178">
        <v>1078</v>
      </c>
      <c r="J188" s="179" t="s">
        <v>772</v>
      </c>
      <c r="K188" s="128">
        <v>227.5</v>
      </c>
      <c r="L188" s="180">
        <v>0.25418994413407803</v>
      </c>
      <c r="M188" s="181" t="s">
        <v>600</v>
      </c>
      <c r="N188" s="182">
        <v>43117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5">
        <v>105</v>
      </c>
      <c r="B189" s="154">
        <v>43020</v>
      </c>
      <c r="C189" s="154"/>
      <c r="D189" s="155" t="s">
        <v>347</v>
      </c>
      <c r="E189" s="156" t="s">
        <v>624</v>
      </c>
      <c r="F189" s="157">
        <v>525</v>
      </c>
      <c r="G189" s="156"/>
      <c r="H189" s="156">
        <v>629</v>
      </c>
      <c r="I189" s="178">
        <v>629</v>
      </c>
      <c r="J189" s="231" t="s">
        <v>683</v>
      </c>
      <c r="K189" s="128">
        <v>104</v>
      </c>
      <c r="L189" s="180">
        <v>0.19809523809523799</v>
      </c>
      <c r="M189" s="181" t="s">
        <v>600</v>
      </c>
      <c r="N189" s="182">
        <v>43119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5">
        <v>106</v>
      </c>
      <c r="B190" s="154">
        <v>43046</v>
      </c>
      <c r="C190" s="154"/>
      <c r="D190" s="155" t="s">
        <v>393</v>
      </c>
      <c r="E190" s="156" t="s">
        <v>624</v>
      </c>
      <c r="F190" s="157">
        <v>740</v>
      </c>
      <c r="G190" s="156"/>
      <c r="H190" s="156">
        <v>892.5</v>
      </c>
      <c r="I190" s="178">
        <v>900</v>
      </c>
      <c r="J190" s="179" t="s">
        <v>742</v>
      </c>
      <c r="K190" s="128">
        <f>H190-F190</f>
        <v>152.5</v>
      </c>
      <c r="L190" s="180">
        <f>K190/F190</f>
        <v>0.20608108108108109</v>
      </c>
      <c r="M190" s="181" t="s">
        <v>600</v>
      </c>
      <c r="N190" s="182">
        <v>43052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107</v>
      </c>
      <c r="B191" s="106">
        <v>43073</v>
      </c>
      <c r="C191" s="106"/>
      <c r="D191" s="107" t="s">
        <v>743</v>
      </c>
      <c r="E191" s="108" t="s">
        <v>624</v>
      </c>
      <c r="F191" s="109">
        <v>118.5</v>
      </c>
      <c r="G191" s="108"/>
      <c r="H191" s="108">
        <v>143.5</v>
      </c>
      <c r="I191" s="126">
        <v>145</v>
      </c>
      <c r="J191" s="141" t="s">
        <v>744</v>
      </c>
      <c r="K191" s="128">
        <f>H191-F191</f>
        <v>25</v>
      </c>
      <c r="L191" s="129">
        <f>K191/F191</f>
        <v>0.2109704641350211</v>
      </c>
      <c r="M191" s="130" t="s">
        <v>600</v>
      </c>
      <c r="N191" s="131">
        <v>43097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108</v>
      </c>
      <c r="B192" s="110">
        <v>43090</v>
      </c>
      <c r="C192" s="110"/>
      <c r="D192" s="158" t="s">
        <v>443</v>
      </c>
      <c r="E192" s="112" t="s">
        <v>624</v>
      </c>
      <c r="F192" s="113">
        <v>715</v>
      </c>
      <c r="G192" s="113"/>
      <c r="H192" s="114">
        <v>500</v>
      </c>
      <c r="I192" s="132">
        <v>872</v>
      </c>
      <c r="J192" s="138" t="s">
        <v>745</v>
      </c>
      <c r="K192" s="134">
        <f>H192-F192</f>
        <v>-215</v>
      </c>
      <c r="L192" s="135">
        <f>K192/F192</f>
        <v>-0.30069930069930068</v>
      </c>
      <c r="M192" s="136" t="s">
        <v>664</v>
      </c>
      <c r="N192" s="137">
        <v>43670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109</v>
      </c>
      <c r="B193" s="106">
        <v>43098</v>
      </c>
      <c r="C193" s="106"/>
      <c r="D193" s="107" t="s">
        <v>736</v>
      </c>
      <c r="E193" s="108" t="s">
        <v>624</v>
      </c>
      <c r="F193" s="109">
        <v>435</v>
      </c>
      <c r="G193" s="108"/>
      <c r="H193" s="108">
        <v>542.5</v>
      </c>
      <c r="I193" s="126">
        <v>539</v>
      </c>
      <c r="J193" s="141" t="s">
        <v>683</v>
      </c>
      <c r="K193" s="128">
        <v>107.5</v>
      </c>
      <c r="L193" s="129">
        <v>0.247126436781609</v>
      </c>
      <c r="M193" s="130" t="s">
        <v>600</v>
      </c>
      <c r="N193" s="131">
        <v>43206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110</v>
      </c>
      <c r="B194" s="106">
        <v>43098</v>
      </c>
      <c r="C194" s="106"/>
      <c r="D194" s="107" t="s">
        <v>571</v>
      </c>
      <c r="E194" s="108" t="s">
        <v>624</v>
      </c>
      <c r="F194" s="109">
        <v>885</v>
      </c>
      <c r="G194" s="108"/>
      <c r="H194" s="108">
        <v>1090</v>
      </c>
      <c r="I194" s="126">
        <v>1084</v>
      </c>
      <c r="J194" s="141" t="s">
        <v>683</v>
      </c>
      <c r="K194" s="128">
        <v>205</v>
      </c>
      <c r="L194" s="129">
        <v>0.23163841807909599</v>
      </c>
      <c r="M194" s="130" t="s">
        <v>600</v>
      </c>
      <c r="N194" s="131">
        <v>43213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367">
        <v>111</v>
      </c>
      <c r="B195" s="348">
        <v>43192</v>
      </c>
      <c r="C195" s="348"/>
      <c r="D195" s="116" t="s">
        <v>753</v>
      </c>
      <c r="E195" s="351" t="s">
        <v>624</v>
      </c>
      <c r="F195" s="354">
        <v>478.5</v>
      </c>
      <c r="G195" s="351"/>
      <c r="H195" s="351">
        <v>442</v>
      </c>
      <c r="I195" s="357">
        <v>613</v>
      </c>
      <c r="J195" s="385" t="s">
        <v>3404</v>
      </c>
      <c r="K195" s="134">
        <f>H195-F195</f>
        <v>-36.5</v>
      </c>
      <c r="L195" s="135">
        <f>K195/F195</f>
        <v>-7.6280041797283177E-2</v>
      </c>
      <c r="M195" s="136" t="s">
        <v>664</v>
      </c>
      <c r="N195" s="137">
        <v>43762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112</v>
      </c>
      <c r="B196" s="110">
        <v>43194</v>
      </c>
      <c r="C196" s="110"/>
      <c r="D196" s="374" t="s">
        <v>2979</v>
      </c>
      <c r="E196" s="112" t="s">
        <v>624</v>
      </c>
      <c r="F196" s="113">
        <f>141.5-7.3</f>
        <v>134.19999999999999</v>
      </c>
      <c r="G196" s="113"/>
      <c r="H196" s="114">
        <v>77</v>
      </c>
      <c r="I196" s="132">
        <v>180</v>
      </c>
      <c r="J196" s="385" t="s">
        <v>3403</v>
      </c>
      <c r="K196" s="134">
        <f>H196-F196</f>
        <v>-57.199999999999989</v>
      </c>
      <c r="L196" s="135">
        <f>K196/F196</f>
        <v>-0.42622950819672129</v>
      </c>
      <c r="M196" s="136" t="s">
        <v>664</v>
      </c>
      <c r="N196" s="137">
        <v>43522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113</v>
      </c>
      <c r="B197" s="110">
        <v>43209</v>
      </c>
      <c r="C197" s="110"/>
      <c r="D197" s="111" t="s">
        <v>746</v>
      </c>
      <c r="E197" s="112" t="s">
        <v>624</v>
      </c>
      <c r="F197" s="113">
        <v>430</v>
      </c>
      <c r="G197" s="113"/>
      <c r="H197" s="114">
        <v>220</v>
      </c>
      <c r="I197" s="132">
        <v>537</v>
      </c>
      <c r="J197" s="138" t="s">
        <v>747</v>
      </c>
      <c r="K197" s="134">
        <f>H197-F197</f>
        <v>-210</v>
      </c>
      <c r="L197" s="135">
        <f>K197/F197</f>
        <v>-0.48837209302325579</v>
      </c>
      <c r="M197" s="136" t="s">
        <v>664</v>
      </c>
      <c r="N197" s="137">
        <v>43252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368">
        <v>114</v>
      </c>
      <c r="B198" s="159">
        <v>43220</v>
      </c>
      <c r="C198" s="159"/>
      <c r="D198" s="160" t="s">
        <v>394</v>
      </c>
      <c r="E198" s="161" t="s">
        <v>624</v>
      </c>
      <c r="F198" s="163">
        <v>153.5</v>
      </c>
      <c r="G198" s="163"/>
      <c r="H198" s="163">
        <v>196</v>
      </c>
      <c r="I198" s="163">
        <v>196</v>
      </c>
      <c r="J198" s="359" t="s">
        <v>3495</v>
      </c>
      <c r="K198" s="183">
        <f>H198-F198</f>
        <v>42.5</v>
      </c>
      <c r="L198" s="184">
        <f>K198/F198</f>
        <v>0.27687296416938112</v>
      </c>
      <c r="M198" s="162" t="s">
        <v>600</v>
      </c>
      <c r="N198" s="185">
        <v>43605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115</v>
      </c>
      <c r="B199" s="110">
        <v>43306</v>
      </c>
      <c r="C199" s="110"/>
      <c r="D199" s="111" t="s">
        <v>769</v>
      </c>
      <c r="E199" s="112" t="s">
        <v>624</v>
      </c>
      <c r="F199" s="113">
        <v>27.5</v>
      </c>
      <c r="G199" s="113"/>
      <c r="H199" s="114">
        <v>13.1</v>
      </c>
      <c r="I199" s="132">
        <v>60</v>
      </c>
      <c r="J199" s="138" t="s">
        <v>773</v>
      </c>
      <c r="K199" s="134">
        <v>-14.4</v>
      </c>
      <c r="L199" s="135">
        <v>-0.52363636363636401</v>
      </c>
      <c r="M199" s="136" t="s">
        <v>664</v>
      </c>
      <c r="N199" s="137">
        <v>43138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367">
        <v>116</v>
      </c>
      <c r="B200" s="348">
        <v>43318</v>
      </c>
      <c r="C200" s="348"/>
      <c r="D200" s="116" t="s">
        <v>748</v>
      </c>
      <c r="E200" s="351" t="s">
        <v>624</v>
      </c>
      <c r="F200" s="351">
        <v>148.5</v>
      </c>
      <c r="G200" s="351"/>
      <c r="H200" s="351">
        <v>102</v>
      </c>
      <c r="I200" s="357">
        <v>182</v>
      </c>
      <c r="J200" s="138" t="s">
        <v>3494</v>
      </c>
      <c r="K200" s="134">
        <f>H200-F200</f>
        <v>-46.5</v>
      </c>
      <c r="L200" s="135">
        <f>K200/F200</f>
        <v>-0.31313131313131315</v>
      </c>
      <c r="M200" s="136" t="s">
        <v>664</v>
      </c>
      <c r="N200" s="137">
        <v>43661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117</v>
      </c>
      <c r="B201" s="106">
        <v>43335</v>
      </c>
      <c r="C201" s="106"/>
      <c r="D201" s="107" t="s">
        <v>774</v>
      </c>
      <c r="E201" s="108" t="s">
        <v>624</v>
      </c>
      <c r="F201" s="156">
        <v>285</v>
      </c>
      <c r="G201" s="108"/>
      <c r="H201" s="108">
        <v>355</v>
      </c>
      <c r="I201" s="126">
        <v>364</v>
      </c>
      <c r="J201" s="141" t="s">
        <v>775</v>
      </c>
      <c r="K201" s="128">
        <v>70</v>
      </c>
      <c r="L201" s="129">
        <v>0.24561403508771901</v>
      </c>
      <c r="M201" s="130" t="s">
        <v>600</v>
      </c>
      <c r="N201" s="131">
        <v>43455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118</v>
      </c>
      <c r="B202" s="106">
        <v>43341</v>
      </c>
      <c r="C202" s="106"/>
      <c r="D202" s="107" t="s">
        <v>384</v>
      </c>
      <c r="E202" s="108" t="s">
        <v>624</v>
      </c>
      <c r="F202" s="156">
        <v>525</v>
      </c>
      <c r="G202" s="108"/>
      <c r="H202" s="108">
        <v>585</v>
      </c>
      <c r="I202" s="126">
        <v>635</v>
      </c>
      <c r="J202" s="141" t="s">
        <v>749</v>
      </c>
      <c r="K202" s="128">
        <f t="shared" ref="K202:K214" si="48">H202-F202</f>
        <v>60</v>
      </c>
      <c r="L202" s="129">
        <f t="shared" ref="L202:L214" si="49">K202/F202</f>
        <v>0.11428571428571428</v>
      </c>
      <c r="M202" s="130" t="s">
        <v>600</v>
      </c>
      <c r="N202" s="131">
        <v>43662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119</v>
      </c>
      <c r="B203" s="106">
        <v>43395</v>
      </c>
      <c r="C203" s="106"/>
      <c r="D203" s="107" t="s">
        <v>368</v>
      </c>
      <c r="E203" s="108" t="s">
        <v>624</v>
      </c>
      <c r="F203" s="156">
        <v>475</v>
      </c>
      <c r="G203" s="108"/>
      <c r="H203" s="108">
        <v>574</v>
      </c>
      <c r="I203" s="126">
        <v>570</v>
      </c>
      <c r="J203" s="141" t="s">
        <v>683</v>
      </c>
      <c r="K203" s="128">
        <f t="shared" si="48"/>
        <v>99</v>
      </c>
      <c r="L203" s="129">
        <f t="shared" si="49"/>
        <v>0.20842105263157895</v>
      </c>
      <c r="M203" s="130" t="s">
        <v>600</v>
      </c>
      <c r="N203" s="131">
        <v>43403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5">
        <v>120</v>
      </c>
      <c r="B204" s="154">
        <v>43397</v>
      </c>
      <c r="C204" s="154"/>
      <c r="D204" s="414" t="s">
        <v>391</v>
      </c>
      <c r="E204" s="156" t="s">
        <v>624</v>
      </c>
      <c r="F204" s="156">
        <v>707.5</v>
      </c>
      <c r="G204" s="156"/>
      <c r="H204" s="156">
        <v>872</v>
      </c>
      <c r="I204" s="178">
        <v>872</v>
      </c>
      <c r="J204" s="179" t="s">
        <v>683</v>
      </c>
      <c r="K204" s="128">
        <f t="shared" si="48"/>
        <v>164.5</v>
      </c>
      <c r="L204" s="180">
        <f t="shared" si="49"/>
        <v>0.23250883392226149</v>
      </c>
      <c r="M204" s="181" t="s">
        <v>600</v>
      </c>
      <c r="N204" s="182">
        <v>43482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5">
        <v>121</v>
      </c>
      <c r="B205" s="154">
        <v>43398</v>
      </c>
      <c r="C205" s="154"/>
      <c r="D205" s="414" t="s">
        <v>348</v>
      </c>
      <c r="E205" s="156" t="s">
        <v>624</v>
      </c>
      <c r="F205" s="156">
        <v>162</v>
      </c>
      <c r="G205" s="156"/>
      <c r="H205" s="156">
        <v>204</v>
      </c>
      <c r="I205" s="178">
        <v>209</v>
      </c>
      <c r="J205" s="179" t="s">
        <v>3493</v>
      </c>
      <c r="K205" s="128">
        <f t="shared" si="48"/>
        <v>42</v>
      </c>
      <c r="L205" s="180">
        <f t="shared" si="49"/>
        <v>0.25925925925925924</v>
      </c>
      <c r="M205" s="181" t="s">
        <v>600</v>
      </c>
      <c r="N205" s="182">
        <v>43539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6">
        <v>122</v>
      </c>
      <c r="B206" s="207">
        <v>43399</v>
      </c>
      <c r="C206" s="207"/>
      <c r="D206" s="155" t="s">
        <v>495</v>
      </c>
      <c r="E206" s="208" t="s">
        <v>624</v>
      </c>
      <c r="F206" s="208">
        <v>240</v>
      </c>
      <c r="G206" s="208"/>
      <c r="H206" s="208">
        <v>297</v>
      </c>
      <c r="I206" s="232">
        <v>297</v>
      </c>
      <c r="J206" s="179" t="s">
        <v>683</v>
      </c>
      <c r="K206" s="233">
        <f t="shared" si="48"/>
        <v>57</v>
      </c>
      <c r="L206" s="234">
        <f t="shared" si="49"/>
        <v>0.23749999999999999</v>
      </c>
      <c r="M206" s="235" t="s">
        <v>600</v>
      </c>
      <c r="N206" s="236">
        <v>43417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123</v>
      </c>
      <c r="B207" s="106">
        <v>43439</v>
      </c>
      <c r="C207" s="106"/>
      <c r="D207" s="148" t="s">
        <v>750</v>
      </c>
      <c r="E207" s="108" t="s">
        <v>624</v>
      </c>
      <c r="F207" s="108">
        <v>202.5</v>
      </c>
      <c r="G207" s="108"/>
      <c r="H207" s="108">
        <v>255</v>
      </c>
      <c r="I207" s="126">
        <v>252</v>
      </c>
      <c r="J207" s="141" t="s">
        <v>683</v>
      </c>
      <c r="K207" s="128">
        <f t="shared" si="48"/>
        <v>52.5</v>
      </c>
      <c r="L207" s="129">
        <f t="shared" si="49"/>
        <v>0.25925925925925924</v>
      </c>
      <c r="M207" s="130" t="s">
        <v>600</v>
      </c>
      <c r="N207" s="131">
        <v>43542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6">
        <v>124</v>
      </c>
      <c r="B208" s="207">
        <v>43465</v>
      </c>
      <c r="C208" s="106"/>
      <c r="D208" s="414" t="s">
        <v>423</v>
      </c>
      <c r="E208" s="208" t="s">
        <v>624</v>
      </c>
      <c r="F208" s="208">
        <v>710</v>
      </c>
      <c r="G208" s="208"/>
      <c r="H208" s="208">
        <v>866</v>
      </c>
      <c r="I208" s="232">
        <v>866</v>
      </c>
      <c r="J208" s="179" t="s">
        <v>683</v>
      </c>
      <c r="K208" s="128">
        <f t="shared" si="48"/>
        <v>156</v>
      </c>
      <c r="L208" s="129">
        <f t="shared" si="49"/>
        <v>0.21971830985915494</v>
      </c>
      <c r="M208" s="130" t="s">
        <v>600</v>
      </c>
      <c r="N208" s="362">
        <v>43553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6">
        <v>125</v>
      </c>
      <c r="B209" s="207">
        <v>43522</v>
      </c>
      <c r="C209" s="207"/>
      <c r="D209" s="414" t="s">
        <v>141</v>
      </c>
      <c r="E209" s="208" t="s">
        <v>624</v>
      </c>
      <c r="F209" s="208">
        <v>337.25</v>
      </c>
      <c r="G209" s="208"/>
      <c r="H209" s="208">
        <v>398.5</v>
      </c>
      <c r="I209" s="232">
        <v>411</v>
      </c>
      <c r="J209" s="141" t="s">
        <v>3492</v>
      </c>
      <c r="K209" s="128">
        <f t="shared" si="48"/>
        <v>61.25</v>
      </c>
      <c r="L209" s="129">
        <f t="shared" si="49"/>
        <v>0.1816160118606375</v>
      </c>
      <c r="M209" s="130" t="s">
        <v>600</v>
      </c>
      <c r="N209" s="362">
        <v>43760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69">
        <v>126</v>
      </c>
      <c r="B210" s="164">
        <v>43559</v>
      </c>
      <c r="C210" s="164"/>
      <c r="D210" s="165" t="s">
        <v>410</v>
      </c>
      <c r="E210" s="166" t="s">
        <v>624</v>
      </c>
      <c r="F210" s="166">
        <v>130</v>
      </c>
      <c r="G210" s="166"/>
      <c r="H210" s="166">
        <v>65</v>
      </c>
      <c r="I210" s="186">
        <v>158</v>
      </c>
      <c r="J210" s="138" t="s">
        <v>751</v>
      </c>
      <c r="K210" s="134">
        <f t="shared" si="48"/>
        <v>-65</v>
      </c>
      <c r="L210" s="135">
        <f t="shared" si="49"/>
        <v>-0.5</v>
      </c>
      <c r="M210" s="136" t="s">
        <v>664</v>
      </c>
      <c r="N210" s="137">
        <v>43726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70">
        <v>127</v>
      </c>
      <c r="B211" s="187">
        <v>43017</v>
      </c>
      <c r="C211" s="187"/>
      <c r="D211" s="188" t="s">
        <v>169</v>
      </c>
      <c r="E211" s="189" t="s">
        <v>624</v>
      </c>
      <c r="F211" s="190">
        <v>141.5</v>
      </c>
      <c r="G211" s="191"/>
      <c r="H211" s="191">
        <v>183.5</v>
      </c>
      <c r="I211" s="191">
        <v>210</v>
      </c>
      <c r="J211" s="218" t="s">
        <v>3441</v>
      </c>
      <c r="K211" s="219">
        <f t="shared" si="48"/>
        <v>42</v>
      </c>
      <c r="L211" s="220">
        <f t="shared" si="49"/>
        <v>0.29681978798586572</v>
      </c>
      <c r="M211" s="190" t="s">
        <v>600</v>
      </c>
      <c r="N211" s="221">
        <v>43042</v>
      </c>
      <c r="O211" s="57"/>
      <c r="P211" s="16"/>
      <c r="Q211" s="16"/>
      <c r="R211" s="94" t="s">
        <v>752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69">
        <v>128</v>
      </c>
      <c r="B212" s="164">
        <v>43074</v>
      </c>
      <c r="C212" s="164"/>
      <c r="D212" s="165" t="s">
        <v>303</v>
      </c>
      <c r="E212" s="166" t="s">
        <v>624</v>
      </c>
      <c r="F212" s="167">
        <v>172</v>
      </c>
      <c r="G212" s="166"/>
      <c r="H212" s="166">
        <v>155.25</v>
      </c>
      <c r="I212" s="186">
        <v>230</v>
      </c>
      <c r="J212" s="385" t="s">
        <v>3401</v>
      </c>
      <c r="K212" s="134">
        <f t="shared" ref="K212" si="50">H212-F212</f>
        <v>-16.75</v>
      </c>
      <c r="L212" s="135">
        <f t="shared" ref="L212" si="51">K212/F212</f>
        <v>-9.7383720930232565E-2</v>
      </c>
      <c r="M212" s="136" t="s">
        <v>664</v>
      </c>
      <c r="N212" s="137">
        <v>43787</v>
      </c>
      <c r="O212" s="57"/>
      <c r="P212" s="16"/>
      <c r="Q212" s="16"/>
      <c r="R212" s="17" t="s">
        <v>752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370">
        <v>129</v>
      </c>
      <c r="B213" s="187">
        <v>43398</v>
      </c>
      <c r="C213" s="187"/>
      <c r="D213" s="188" t="s">
        <v>104</v>
      </c>
      <c r="E213" s="189" t="s">
        <v>624</v>
      </c>
      <c r="F213" s="191">
        <v>698.5</v>
      </c>
      <c r="G213" s="191"/>
      <c r="H213" s="191">
        <v>850</v>
      </c>
      <c r="I213" s="191">
        <v>890</v>
      </c>
      <c r="J213" s="222" t="s">
        <v>3489</v>
      </c>
      <c r="K213" s="219">
        <f t="shared" si="48"/>
        <v>151.5</v>
      </c>
      <c r="L213" s="220">
        <f t="shared" si="49"/>
        <v>0.21689334287759485</v>
      </c>
      <c r="M213" s="190" t="s">
        <v>600</v>
      </c>
      <c r="N213" s="221">
        <v>43453</v>
      </c>
      <c r="O213" s="57"/>
      <c r="P213" s="16"/>
      <c r="Q213" s="16"/>
      <c r="R213" s="94" t="s">
        <v>752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6">
        <v>130</v>
      </c>
      <c r="B214" s="159">
        <v>42877</v>
      </c>
      <c r="C214" s="159"/>
      <c r="D214" s="160" t="s">
        <v>383</v>
      </c>
      <c r="E214" s="161" t="s">
        <v>624</v>
      </c>
      <c r="F214" s="162">
        <v>127.6</v>
      </c>
      <c r="G214" s="163"/>
      <c r="H214" s="163">
        <v>138</v>
      </c>
      <c r="I214" s="163">
        <v>190</v>
      </c>
      <c r="J214" s="386" t="s">
        <v>3405</v>
      </c>
      <c r="K214" s="183">
        <f t="shared" si="48"/>
        <v>10.400000000000006</v>
      </c>
      <c r="L214" s="184">
        <f t="shared" si="49"/>
        <v>8.1504702194357417E-2</v>
      </c>
      <c r="M214" s="162" t="s">
        <v>600</v>
      </c>
      <c r="N214" s="185">
        <v>43774</v>
      </c>
      <c r="O214" s="57"/>
      <c r="P214" s="16"/>
      <c r="Q214" s="16"/>
      <c r="R214" s="17" t="s">
        <v>754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71">
        <v>131</v>
      </c>
      <c r="B215" s="195">
        <v>43158</v>
      </c>
      <c r="C215" s="195"/>
      <c r="D215" s="192" t="s">
        <v>755</v>
      </c>
      <c r="E215" s="196" t="s">
        <v>624</v>
      </c>
      <c r="F215" s="197">
        <v>317</v>
      </c>
      <c r="G215" s="196"/>
      <c r="H215" s="196"/>
      <c r="I215" s="225">
        <v>398</v>
      </c>
      <c r="J215" s="238" t="s">
        <v>602</v>
      </c>
      <c r="K215" s="194"/>
      <c r="L215" s="193"/>
      <c r="M215" s="224" t="s">
        <v>602</v>
      </c>
      <c r="N215" s="223"/>
      <c r="O215" s="57"/>
      <c r="P215" s="16"/>
      <c r="Q215" s="16"/>
      <c r="R215" s="94" t="s">
        <v>754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69">
        <v>132</v>
      </c>
      <c r="B216" s="164">
        <v>43164</v>
      </c>
      <c r="C216" s="164"/>
      <c r="D216" s="165" t="s">
        <v>135</v>
      </c>
      <c r="E216" s="166" t="s">
        <v>624</v>
      </c>
      <c r="F216" s="167">
        <f>510-14.4</f>
        <v>495.6</v>
      </c>
      <c r="G216" s="166"/>
      <c r="H216" s="166">
        <v>350</v>
      </c>
      <c r="I216" s="186">
        <v>672</v>
      </c>
      <c r="J216" s="385" t="s">
        <v>3462</v>
      </c>
      <c r="K216" s="134">
        <f t="shared" ref="K216" si="52">H216-F216</f>
        <v>-145.60000000000002</v>
      </c>
      <c r="L216" s="135">
        <f t="shared" ref="L216" si="53">K216/F216</f>
        <v>-0.29378531073446329</v>
      </c>
      <c r="M216" s="136" t="s">
        <v>664</v>
      </c>
      <c r="N216" s="137">
        <v>43887</v>
      </c>
      <c r="O216" s="57"/>
      <c r="P216" s="16"/>
      <c r="Q216" s="16"/>
      <c r="R216" s="17" t="s">
        <v>754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69">
        <v>133</v>
      </c>
      <c r="B217" s="164">
        <v>43237</v>
      </c>
      <c r="C217" s="164"/>
      <c r="D217" s="165" t="s">
        <v>489</v>
      </c>
      <c r="E217" s="166" t="s">
        <v>624</v>
      </c>
      <c r="F217" s="167">
        <v>230.3</v>
      </c>
      <c r="G217" s="166"/>
      <c r="H217" s="166">
        <v>102.5</v>
      </c>
      <c r="I217" s="186">
        <v>348</v>
      </c>
      <c r="J217" s="385" t="s">
        <v>3483</v>
      </c>
      <c r="K217" s="134">
        <f t="shared" ref="K217" si="54">H217-F217</f>
        <v>-127.80000000000001</v>
      </c>
      <c r="L217" s="135">
        <f t="shared" ref="L217" si="55">K217/F217</f>
        <v>-0.55492835432045162</v>
      </c>
      <c r="M217" s="136" t="s">
        <v>664</v>
      </c>
      <c r="N217" s="137">
        <v>43896</v>
      </c>
      <c r="O217" s="57"/>
      <c r="P217" s="16"/>
      <c r="Q217" s="16"/>
      <c r="R217" s="17" t="s">
        <v>752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15">
        <v>134</v>
      </c>
      <c r="B218" s="198">
        <v>43258</v>
      </c>
      <c r="C218" s="198"/>
      <c r="D218" s="201" t="s">
        <v>449</v>
      </c>
      <c r="E218" s="199" t="s">
        <v>624</v>
      </c>
      <c r="F218" s="197">
        <f>342.5-5.1</f>
        <v>337.4</v>
      </c>
      <c r="G218" s="199"/>
      <c r="H218" s="199"/>
      <c r="I218" s="226">
        <v>439</v>
      </c>
      <c r="J218" s="238" t="s">
        <v>602</v>
      </c>
      <c r="K218" s="228"/>
      <c r="L218" s="229"/>
      <c r="M218" s="227" t="s">
        <v>602</v>
      </c>
      <c r="N218" s="230"/>
      <c r="O218" s="57"/>
      <c r="P218" s="16"/>
      <c r="Q218" s="16"/>
      <c r="R218" s="94" t="s">
        <v>754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15">
        <v>135</v>
      </c>
      <c r="B219" s="198">
        <v>43285</v>
      </c>
      <c r="C219" s="198"/>
      <c r="D219" s="202" t="s">
        <v>49</v>
      </c>
      <c r="E219" s="199" t="s">
        <v>624</v>
      </c>
      <c r="F219" s="197">
        <f>127.5-5.53</f>
        <v>121.97</v>
      </c>
      <c r="G219" s="199"/>
      <c r="H219" s="199"/>
      <c r="I219" s="226">
        <v>170</v>
      </c>
      <c r="J219" s="238" t="s">
        <v>602</v>
      </c>
      <c r="K219" s="228"/>
      <c r="L219" s="229"/>
      <c r="M219" s="227" t="s">
        <v>602</v>
      </c>
      <c r="N219" s="230"/>
      <c r="O219" s="57"/>
      <c r="P219" s="16"/>
      <c r="Q219" s="16"/>
      <c r="R219" s="342" t="s">
        <v>754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69">
        <v>136</v>
      </c>
      <c r="B220" s="164">
        <v>43294</v>
      </c>
      <c r="C220" s="164"/>
      <c r="D220" s="165" t="s">
        <v>243</v>
      </c>
      <c r="E220" s="166" t="s">
        <v>624</v>
      </c>
      <c r="F220" s="167">
        <v>46.5</v>
      </c>
      <c r="G220" s="166"/>
      <c r="H220" s="166">
        <v>17</v>
      </c>
      <c r="I220" s="186">
        <v>59</v>
      </c>
      <c r="J220" s="385" t="s">
        <v>3461</v>
      </c>
      <c r="K220" s="134">
        <f t="shared" ref="K220" si="56">H220-F220</f>
        <v>-29.5</v>
      </c>
      <c r="L220" s="135">
        <f t="shared" ref="L220" si="57">K220/F220</f>
        <v>-0.63440860215053763</v>
      </c>
      <c r="M220" s="136" t="s">
        <v>664</v>
      </c>
      <c r="N220" s="137">
        <v>43887</v>
      </c>
      <c r="O220" s="57"/>
      <c r="P220" s="16"/>
      <c r="Q220" s="16"/>
      <c r="R220" s="17" t="s">
        <v>752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71">
        <v>137</v>
      </c>
      <c r="B221" s="195">
        <v>43396</v>
      </c>
      <c r="C221" s="195"/>
      <c r="D221" s="202" t="s">
        <v>425</v>
      </c>
      <c r="E221" s="199" t="s">
        <v>624</v>
      </c>
      <c r="F221" s="200">
        <v>156.5</v>
      </c>
      <c r="G221" s="199"/>
      <c r="H221" s="199"/>
      <c r="I221" s="226">
        <v>191</v>
      </c>
      <c r="J221" s="238" t="s">
        <v>602</v>
      </c>
      <c r="K221" s="228"/>
      <c r="L221" s="229"/>
      <c r="M221" s="227" t="s">
        <v>602</v>
      </c>
      <c r="N221" s="230"/>
      <c r="O221" s="57"/>
      <c r="P221" s="16"/>
      <c r="Q221" s="16"/>
      <c r="R221" s="344" t="s">
        <v>752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71">
        <v>138</v>
      </c>
      <c r="B222" s="195">
        <v>43439</v>
      </c>
      <c r="C222" s="195"/>
      <c r="D222" s="202" t="s">
        <v>330</v>
      </c>
      <c r="E222" s="199" t="s">
        <v>624</v>
      </c>
      <c r="F222" s="200">
        <v>259.5</v>
      </c>
      <c r="G222" s="199"/>
      <c r="H222" s="199"/>
      <c r="I222" s="226">
        <v>321</v>
      </c>
      <c r="J222" s="238" t="s">
        <v>602</v>
      </c>
      <c r="K222" s="228"/>
      <c r="L222" s="229"/>
      <c r="M222" s="227" t="s">
        <v>602</v>
      </c>
      <c r="N222" s="230"/>
      <c r="O222" s="16"/>
      <c r="P222" s="16"/>
      <c r="Q222" s="16"/>
      <c r="R222" s="342" t="s">
        <v>754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69">
        <v>139</v>
      </c>
      <c r="B223" s="164">
        <v>43439</v>
      </c>
      <c r="C223" s="164"/>
      <c r="D223" s="165" t="s">
        <v>776</v>
      </c>
      <c r="E223" s="166" t="s">
        <v>624</v>
      </c>
      <c r="F223" s="166">
        <v>715</v>
      </c>
      <c r="G223" s="166"/>
      <c r="H223" s="166">
        <v>445</v>
      </c>
      <c r="I223" s="186">
        <v>840</v>
      </c>
      <c r="J223" s="138" t="s">
        <v>2995</v>
      </c>
      <c r="K223" s="134">
        <f t="shared" ref="K223:K226" si="58">H223-F223</f>
        <v>-270</v>
      </c>
      <c r="L223" s="135">
        <f t="shared" ref="L223:L226" si="59">K223/F223</f>
        <v>-0.3776223776223776</v>
      </c>
      <c r="M223" s="136" t="s">
        <v>664</v>
      </c>
      <c r="N223" s="137">
        <v>43800</v>
      </c>
      <c r="O223" s="57"/>
      <c r="P223" s="16"/>
      <c r="Q223" s="16"/>
      <c r="R223" s="17" t="s">
        <v>752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6">
        <v>140</v>
      </c>
      <c r="B224" s="207">
        <v>43469</v>
      </c>
      <c r="C224" s="207"/>
      <c r="D224" s="155" t="s">
        <v>145</v>
      </c>
      <c r="E224" s="208" t="s">
        <v>624</v>
      </c>
      <c r="F224" s="208">
        <v>875</v>
      </c>
      <c r="G224" s="208"/>
      <c r="H224" s="208">
        <v>1165</v>
      </c>
      <c r="I224" s="232">
        <v>1185</v>
      </c>
      <c r="J224" s="141" t="s">
        <v>3490</v>
      </c>
      <c r="K224" s="128">
        <f t="shared" si="58"/>
        <v>290</v>
      </c>
      <c r="L224" s="129">
        <f t="shared" si="59"/>
        <v>0.33142857142857141</v>
      </c>
      <c r="M224" s="130" t="s">
        <v>600</v>
      </c>
      <c r="N224" s="362">
        <v>43847</v>
      </c>
      <c r="O224" s="57"/>
      <c r="P224" s="16"/>
      <c r="Q224" s="16"/>
      <c r="R224" s="17" t="s">
        <v>752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6">
        <v>141</v>
      </c>
      <c r="B225" s="207">
        <v>43559</v>
      </c>
      <c r="C225" s="207"/>
      <c r="D225" s="414" t="s">
        <v>345</v>
      </c>
      <c r="E225" s="208" t="s">
        <v>624</v>
      </c>
      <c r="F225" s="208">
        <f>387-14.63</f>
        <v>372.37</v>
      </c>
      <c r="G225" s="208"/>
      <c r="H225" s="208">
        <v>490</v>
      </c>
      <c r="I225" s="232">
        <v>490</v>
      </c>
      <c r="J225" s="141" t="s">
        <v>683</v>
      </c>
      <c r="K225" s="128">
        <f t="shared" si="58"/>
        <v>117.63</v>
      </c>
      <c r="L225" s="129">
        <f t="shared" si="59"/>
        <v>0.31589548030185027</v>
      </c>
      <c r="M225" s="130" t="s">
        <v>600</v>
      </c>
      <c r="N225" s="362">
        <v>43850</v>
      </c>
      <c r="O225" s="57"/>
      <c r="P225" s="16"/>
      <c r="Q225" s="16"/>
      <c r="R225" s="17" t="s">
        <v>752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69">
        <v>142</v>
      </c>
      <c r="B226" s="164">
        <v>43578</v>
      </c>
      <c r="C226" s="164"/>
      <c r="D226" s="165" t="s">
        <v>777</v>
      </c>
      <c r="E226" s="166" t="s">
        <v>601</v>
      </c>
      <c r="F226" s="166">
        <v>220</v>
      </c>
      <c r="G226" s="166"/>
      <c r="H226" s="166">
        <v>127.5</v>
      </c>
      <c r="I226" s="186">
        <v>284</v>
      </c>
      <c r="J226" s="385" t="s">
        <v>3484</v>
      </c>
      <c r="K226" s="134">
        <f t="shared" si="58"/>
        <v>-92.5</v>
      </c>
      <c r="L226" s="135">
        <f t="shared" si="59"/>
        <v>-0.42045454545454547</v>
      </c>
      <c r="M226" s="136" t="s">
        <v>664</v>
      </c>
      <c r="N226" s="137">
        <v>43896</v>
      </c>
      <c r="O226" s="57"/>
      <c r="P226" s="16"/>
      <c r="Q226" s="16"/>
      <c r="R226" s="17" t="s">
        <v>752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6">
        <v>143</v>
      </c>
      <c r="B227" s="207">
        <v>43622</v>
      </c>
      <c r="C227" s="207"/>
      <c r="D227" s="414" t="s">
        <v>496</v>
      </c>
      <c r="E227" s="208" t="s">
        <v>601</v>
      </c>
      <c r="F227" s="208">
        <v>332.8</v>
      </c>
      <c r="G227" s="208"/>
      <c r="H227" s="208">
        <v>405</v>
      </c>
      <c r="I227" s="232">
        <v>419</v>
      </c>
      <c r="J227" s="141" t="s">
        <v>3491</v>
      </c>
      <c r="K227" s="128">
        <f t="shared" ref="K227" si="60">H227-F227</f>
        <v>72.199999999999989</v>
      </c>
      <c r="L227" s="129">
        <f t="shared" ref="L227" si="61">K227/F227</f>
        <v>0.21694711538461534</v>
      </c>
      <c r="M227" s="130" t="s">
        <v>600</v>
      </c>
      <c r="N227" s="362">
        <v>43860</v>
      </c>
      <c r="O227" s="57"/>
      <c r="P227" s="16"/>
      <c r="Q227" s="16"/>
      <c r="R227" s="17" t="s">
        <v>752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144">
        <v>144</v>
      </c>
      <c r="B228" s="143">
        <v>43641</v>
      </c>
      <c r="C228" s="143"/>
      <c r="D228" s="144" t="s">
        <v>139</v>
      </c>
      <c r="E228" s="145" t="s">
        <v>624</v>
      </c>
      <c r="F228" s="146">
        <v>386</v>
      </c>
      <c r="G228" s="147"/>
      <c r="H228" s="147">
        <v>395</v>
      </c>
      <c r="I228" s="147">
        <v>452</v>
      </c>
      <c r="J228" s="170" t="s">
        <v>3406</v>
      </c>
      <c r="K228" s="171">
        <f t="shared" ref="K228" si="62">H228-F228</f>
        <v>9</v>
      </c>
      <c r="L228" s="172">
        <f t="shared" ref="L228" si="63">K228/F228</f>
        <v>2.3316062176165803E-2</v>
      </c>
      <c r="M228" s="173" t="s">
        <v>709</v>
      </c>
      <c r="N228" s="174">
        <v>43868</v>
      </c>
      <c r="O228" s="16"/>
      <c r="P228" s="16"/>
      <c r="Q228" s="16"/>
      <c r="R228" s="344" t="s">
        <v>752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72">
        <v>145</v>
      </c>
      <c r="B229" s="195">
        <v>43707</v>
      </c>
      <c r="C229" s="195"/>
      <c r="D229" s="202" t="s">
        <v>260</v>
      </c>
      <c r="E229" s="199" t="s">
        <v>624</v>
      </c>
      <c r="F229" s="199" t="s">
        <v>756</v>
      </c>
      <c r="G229" s="199"/>
      <c r="H229" s="199"/>
      <c r="I229" s="226">
        <v>190</v>
      </c>
      <c r="J229" s="238" t="s">
        <v>602</v>
      </c>
      <c r="K229" s="228"/>
      <c r="L229" s="229"/>
      <c r="M229" s="358" t="s">
        <v>602</v>
      </c>
      <c r="N229" s="230"/>
      <c r="O229" s="16"/>
      <c r="P229" s="16"/>
      <c r="Q229" s="16"/>
      <c r="R229" s="344" t="s">
        <v>752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6">
        <v>146</v>
      </c>
      <c r="B230" s="207">
        <v>43731</v>
      </c>
      <c r="C230" s="207"/>
      <c r="D230" s="155" t="s">
        <v>440</v>
      </c>
      <c r="E230" s="208" t="s">
        <v>624</v>
      </c>
      <c r="F230" s="208">
        <v>235</v>
      </c>
      <c r="G230" s="208"/>
      <c r="H230" s="208">
        <v>295</v>
      </c>
      <c r="I230" s="232">
        <v>296</v>
      </c>
      <c r="J230" s="141" t="s">
        <v>3148</v>
      </c>
      <c r="K230" s="128">
        <f t="shared" ref="K230" si="64">H230-F230</f>
        <v>60</v>
      </c>
      <c r="L230" s="129">
        <f t="shared" ref="L230" si="65">K230/F230</f>
        <v>0.25531914893617019</v>
      </c>
      <c r="M230" s="130" t="s">
        <v>600</v>
      </c>
      <c r="N230" s="362">
        <v>43844</v>
      </c>
      <c r="O230" s="57"/>
      <c r="P230" s="16"/>
      <c r="Q230" s="16"/>
      <c r="R230" s="17" t="s">
        <v>752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6">
        <v>147</v>
      </c>
      <c r="B231" s="207">
        <v>43752</v>
      </c>
      <c r="C231" s="207"/>
      <c r="D231" s="155" t="s">
        <v>2978</v>
      </c>
      <c r="E231" s="208" t="s">
        <v>624</v>
      </c>
      <c r="F231" s="208">
        <v>277.5</v>
      </c>
      <c r="G231" s="208"/>
      <c r="H231" s="208">
        <v>333</v>
      </c>
      <c r="I231" s="232">
        <v>333</v>
      </c>
      <c r="J231" s="141" t="s">
        <v>3149</v>
      </c>
      <c r="K231" s="128">
        <f t="shared" ref="K231" si="66">H231-F231</f>
        <v>55.5</v>
      </c>
      <c r="L231" s="129">
        <f t="shared" ref="L231" si="67">K231/F231</f>
        <v>0.2</v>
      </c>
      <c r="M231" s="130" t="s">
        <v>600</v>
      </c>
      <c r="N231" s="362">
        <v>43846</v>
      </c>
      <c r="O231" s="57"/>
      <c r="P231" s="16"/>
      <c r="Q231" s="16"/>
      <c r="R231" s="17" t="s">
        <v>754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6">
        <v>148</v>
      </c>
      <c r="B232" s="207">
        <v>43752</v>
      </c>
      <c r="C232" s="207"/>
      <c r="D232" s="155" t="s">
        <v>2977</v>
      </c>
      <c r="E232" s="208" t="s">
        <v>624</v>
      </c>
      <c r="F232" s="208">
        <v>930</v>
      </c>
      <c r="G232" s="208"/>
      <c r="H232" s="208">
        <v>1165</v>
      </c>
      <c r="I232" s="232">
        <v>1200</v>
      </c>
      <c r="J232" s="141" t="s">
        <v>3151</v>
      </c>
      <c r="K232" s="128">
        <f t="shared" ref="K232" si="68">H232-F232</f>
        <v>235</v>
      </c>
      <c r="L232" s="129">
        <f t="shared" ref="L232" si="69">K232/F232</f>
        <v>0.25268817204301075</v>
      </c>
      <c r="M232" s="130" t="s">
        <v>600</v>
      </c>
      <c r="N232" s="362">
        <v>43847</v>
      </c>
      <c r="O232" s="57"/>
      <c r="P232" s="16"/>
      <c r="Q232" s="16"/>
      <c r="R232" s="17" t="s">
        <v>754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71">
        <v>149</v>
      </c>
      <c r="B233" s="347">
        <v>43753</v>
      </c>
      <c r="C233" s="212"/>
      <c r="D233" s="373" t="s">
        <v>2976</v>
      </c>
      <c r="E233" s="350" t="s">
        <v>624</v>
      </c>
      <c r="F233" s="353">
        <v>111</v>
      </c>
      <c r="G233" s="350"/>
      <c r="H233" s="350"/>
      <c r="I233" s="356">
        <v>141</v>
      </c>
      <c r="J233" s="238" t="s">
        <v>602</v>
      </c>
      <c r="K233" s="238"/>
      <c r="L233" s="123"/>
      <c r="M233" s="361" t="s">
        <v>602</v>
      </c>
      <c r="N233" s="240"/>
      <c r="O233" s="16"/>
      <c r="P233" s="16"/>
      <c r="Q233" s="16"/>
      <c r="R233" s="344" t="s">
        <v>752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6">
        <v>150</v>
      </c>
      <c r="B234" s="207">
        <v>43753</v>
      </c>
      <c r="C234" s="207"/>
      <c r="D234" s="155" t="s">
        <v>2975</v>
      </c>
      <c r="E234" s="208" t="s">
        <v>624</v>
      </c>
      <c r="F234" s="209">
        <v>296</v>
      </c>
      <c r="G234" s="208"/>
      <c r="H234" s="208">
        <v>370</v>
      </c>
      <c r="I234" s="232">
        <v>370</v>
      </c>
      <c r="J234" s="141" t="s">
        <v>683</v>
      </c>
      <c r="K234" s="128">
        <f t="shared" ref="K234" si="70">H234-F234</f>
        <v>74</v>
      </c>
      <c r="L234" s="129">
        <f t="shared" ref="L234" si="71">K234/F234</f>
        <v>0.25</v>
      </c>
      <c r="M234" s="130" t="s">
        <v>600</v>
      </c>
      <c r="N234" s="362">
        <v>43853</v>
      </c>
      <c r="O234" s="57"/>
      <c r="P234" s="16"/>
      <c r="Q234" s="16"/>
      <c r="R234" s="17" t="s">
        <v>754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72">
        <v>151</v>
      </c>
      <c r="B235" s="211">
        <v>43754</v>
      </c>
      <c r="C235" s="211"/>
      <c r="D235" s="192" t="s">
        <v>2974</v>
      </c>
      <c r="E235" s="349" t="s">
        <v>624</v>
      </c>
      <c r="F235" s="352" t="s">
        <v>2940</v>
      </c>
      <c r="G235" s="349"/>
      <c r="H235" s="349"/>
      <c r="I235" s="355">
        <v>344</v>
      </c>
      <c r="J235" s="238" t="s">
        <v>602</v>
      </c>
      <c r="K235" s="241"/>
      <c r="L235" s="360"/>
      <c r="M235" s="343" t="s">
        <v>602</v>
      </c>
      <c r="N235" s="363"/>
      <c r="O235" s="16"/>
      <c r="P235" s="16"/>
      <c r="Q235" s="16"/>
      <c r="R235" s="344" t="s">
        <v>752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46">
        <v>152</v>
      </c>
      <c r="B236" s="212">
        <v>43832</v>
      </c>
      <c r="C236" s="212"/>
      <c r="D236" s="216" t="s">
        <v>2254</v>
      </c>
      <c r="E236" s="213" t="s">
        <v>624</v>
      </c>
      <c r="F236" s="214" t="s">
        <v>3136</v>
      </c>
      <c r="G236" s="213"/>
      <c r="H236" s="213"/>
      <c r="I236" s="237">
        <v>590</v>
      </c>
      <c r="J236" s="238" t="s">
        <v>602</v>
      </c>
      <c r="K236" s="238"/>
      <c r="L236" s="123"/>
      <c r="M236" s="343" t="s">
        <v>602</v>
      </c>
      <c r="N236" s="240"/>
      <c r="O236" s="16"/>
      <c r="P236" s="16"/>
      <c r="Q236" s="16"/>
      <c r="R236" s="344" t="s">
        <v>754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6">
        <v>153</v>
      </c>
      <c r="B237" s="207">
        <v>43966</v>
      </c>
      <c r="C237" s="207"/>
      <c r="D237" s="155" t="s">
        <v>65</v>
      </c>
      <c r="E237" s="208" t="s">
        <v>624</v>
      </c>
      <c r="F237" s="209">
        <v>67.5</v>
      </c>
      <c r="G237" s="208"/>
      <c r="H237" s="208">
        <v>86</v>
      </c>
      <c r="I237" s="232">
        <v>86</v>
      </c>
      <c r="J237" s="141" t="s">
        <v>3629</v>
      </c>
      <c r="K237" s="128">
        <f t="shared" ref="K237" si="72">H237-F237</f>
        <v>18.5</v>
      </c>
      <c r="L237" s="129">
        <f t="shared" ref="L237" si="73">K237/F237</f>
        <v>0.27407407407407408</v>
      </c>
      <c r="M237" s="130" t="s">
        <v>600</v>
      </c>
      <c r="N237" s="362">
        <v>44008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10">
        <v>154</v>
      </c>
      <c r="B238" s="3">
        <v>44035</v>
      </c>
      <c r="C238" s="212"/>
      <c r="D238" s="216" t="s">
        <v>495</v>
      </c>
      <c r="E238" s="213" t="s">
        <v>624</v>
      </c>
      <c r="F238" s="214" t="s">
        <v>3641</v>
      </c>
      <c r="G238" s="213"/>
      <c r="H238" s="213"/>
      <c r="I238" s="237">
        <v>296</v>
      </c>
      <c r="J238" s="238" t="s">
        <v>602</v>
      </c>
      <c r="K238" s="238"/>
      <c r="L238" s="123"/>
      <c r="M238" s="239"/>
      <c r="N238" s="240"/>
      <c r="O238" s="16"/>
      <c r="P238" s="16"/>
      <c r="Q238" s="16"/>
      <c r="R238" s="344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10"/>
      <c r="B239" s="212"/>
      <c r="C239" s="212"/>
      <c r="D239" s="216"/>
      <c r="E239" s="213"/>
      <c r="F239" s="214"/>
      <c r="G239" s="213"/>
      <c r="H239" s="213"/>
      <c r="I239" s="237"/>
      <c r="J239" s="238"/>
      <c r="K239" s="238"/>
      <c r="L239" s="123"/>
      <c r="M239" s="239"/>
      <c r="N239" s="240"/>
      <c r="O239" s="16"/>
      <c r="P239" s="16"/>
      <c r="Q239" s="16"/>
      <c r="R239" s="344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10"/>
      <c r="B240" s="212"/>
      <c r="C240" s="212"/>
      <c r="D240" s="216"/>
      <c r="E240" s="213"/>
      <c r="F240" s="214"/>
      <c r="G240" s="213"/>
      <c r="H240" s="213"/>
      <c r="I240" s="237"/>
      <c r="J240" s="238"/>
      <c r="K240" s="238"/>
      <c r="L240" s="123"/>
      <c r="M240" s="239"/>
      <c r="N240" s="240"/>
      <c r="O240" s="16"/>
      <c r="P240" s="16"/>
      <c r="Q240" s="16"/>
      <c r="R240" s="344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10"/>
      <c r="B241" s="212"/>
      <c r="C241" s="212"/>
      <c r="D241" s="216"/>
      <c r="E241" s="213"/>
      <c r="F241" s="214"/>
      <c r="G241" s="213"/>
      <c r="H241" s="213"/>
      <c r="I241" s="237"/>
      <c r="J241" s="238"/>
      <c r="K241" s="238"/>
      <c r="L241" s="123"/>
      <c r="M241" s="239"/>
      <c r="N241" s="240"/>
      <c r="O241" s="16"/>
      <c r="P241" s="16"/>
      <c r="Q241" s="16"/>
      <c r="R241" s="344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10"/>
      <c r="B242" s="212"/>
      <c r="C242" s="212"/>
      <c r="D242" s="216"/>
      <c r="E242" s="213"/>
      <c r="F242" s="214"/>
      <c r="G242" s="213"/>
      <c r="H242" s="213"/>
      <c r="I242" s="237"/>
      <c r="J242" s="238"/>
      <c r="K242" s="238"/>
      <c r="L242" s="123"/>
      <c r="M242" s="239"/>
      <c r="N242" s="240"/>
      <c r="O242" s="16"/>
      <c r="P242" s="16"/>
      <c r="Q242" s="16"/>
      <c r="R242" s="344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10"/>
      <c r="B243" s="212"/>
      <c r="C243" s="212"/>
      <c r="D243" s="216"/>
      <c r="E243" s="213"/>
      <c r="F243" s="214"/>
      <c r="G243" s="213"/>
      <c r="H243" s="213"/>
      <c r="I243" s="237"/>
      <c r="J243" s="238"/>
      <c r="K243" s="238"/>
      <c r="L243" s="123"/>
      <c r="M243" s="239"/>
      <c r="N243" s="240"/>
      <c r="O243" s="16"/>
      <c r="P243" s="16"/>
      <c r="Q243" s="16"/>
      <c r="R243" s="344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10"/>
      <c r="B244" s="212"/>
      <c r="C244" s="212"/>
      <c r="D244" s="216"/>
      <c r="E244" s="213"/>
      <c r="F244" s="214"/>
      <c r="G244" s="213"/>
      <c r="H244" s="213"/>
      <c r="I244" s="237"/>
      <c r="J244" s="238"/>
      <c r="K244" s="238"/>
      <c r="L244" s="123"/>
      <c r="M244" s="239"/>
      <c r="N244" s="240"/>
      <c r="O244" s="16"/>
      <c r="P244" s="16"/>
      <c r="Q244" s="16"/>
      <c r="R244" s="344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10"/>
      <c r="B245" s="212"/>
      <c r="C245" s="212"/>
      <c r="D245" s="216"/>
      <c r="E245" s="213"/>
      <c r="F245" s="214"/>
      <c r="G245" s="213"/>
      <c r="H245" s="213"/>
      <c r="I245" s="237"/>
      <c r="J245" s="238"/>
      <c r="K245" s="238"/>
      <c r="L245" s="123"/>
      <c r="M245" s="239"/>
      <c r="N245" s="240"/>
      <c r="O245" s="16"/>
      <c r="P245" s="16"/>
      <c r="Q245" s="16"/>
      <c r="R245" s="344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0"/>
      <c r="B246" s="212"/>
      <c r="C246" s="212"/>
      <c r="D246" s="216"/>
      <c r="E246" s="213"/>
      <c r="F246" s="214"/>
      <c r="G246" s="213"/>
      <c r="H246" s="213"/>
      <c r="I246" s="237"/>
      <c r="J246" s="238"/>
      <c r="K246" s="238"/>
      <c r="L246" s="123"/>
      <c r="M246" s="239"/>
      <c r="N246" s="240"/>
      <c r="O246" s="16"/>
      <c r="P246" s="16"/>
      <c r="R246" s="344"/>
    </row>
    <row r="247" spans="1:26">
      <c r="A247" s="210"/>
      <c r="B247" s="212"/>
      <c r="C247" s="212"/>
      <c r="D247" s="216"/>
      <c r="E247" s="213"/>
      <c r="F247" s="214"/>
      <c r="G247" s="213"/>
      <c r="H247" s="213"/>
      <c r="I247" s="237"/>
      <c r="J247" s="238"/>
      <c r="K247" s="238"/>
      <c r="L247" s="123"/>
      <c r="M247" s="239"/>
      <c r="N247" s="240"/>
      <c r="O247" s="16"/>
      <c r="P247" s="16"/>
      <c r="R247" s="344"/>
    </row>
    <row r="248" spans="1:26">
      <c r="A248" s="210"/>
      <c r="B248" s="212"/>
      <c r="C248" s="212"/>
      <c r="D248" s="216"/>
      <c r="E248" s="213"/>
      <c r="F248" s="214"/>
      <c r="G248" s="213"/>
      <c r="H248" s="213"/>
      <c r="I248" s="237"/>
      <c r="J248" s="238"/>
      <c r="K248" s="238"/>
      <c r="L248" s="123"/>
      <c r="M248" s="239"/>
      <c r="N248" s="240"/>
      <c r="O248" s="16"/>
      <c r="P248" s="16"/>
      <c r="R248" s="344"/>
    </row>
    <row r="249" spans="1:26">
      <c r="A249" s="210"/>
      <c r="B249" s="212"/>
      <c r="C249" s="212"/>
      <c r="D249" s="216"/>
      <c r="E249" s="213"/>
      <c r="F249" s="214"/>
      <c r="G249" s="213"/>
      <c r="H249" s="213"/>
      <c r="I249" s="237"/>
      <c r="J249" s="238"/>
      <c r="K249" s="238"/>
      <c r="L249" s="123"/>
      <c r="M249" s="239"/>
      <c r="N249" s="240"/>
      <c r="O249" s="16"/>
      <c r="P249" s="16"/>
      <c r="R249" s="344"/>
    </row>
    <row r="250" spans="1:26">
      <c r="A250" s="210"/>
      <c r="B250" s="200" t="s">
        <v>2981</v>
      </c>
      <c r="O250" s="16"/>
      <c r="P250" s="16"/>
      <c r="R250" s="344"/>
    </row>
    <row r="251" spans="1:26">
      <c r="R251" s="242"/>
    </row>
    <row r="252" spans="1:26">
      <c r="R252" s="242"/>
    </row>
    <row r="253" spans="1:26">
      <c r="R253" s="242"/>
    </row>
    <row r="254" spans="1:26">
      <c r="R254" s="242"/>
    </row>
    <row r="255" spans="1:26">
      <c r="R255" s="242"/>
    </row>
    <row r="256" spans="1:26">
      <c r="R256" s="242"/>
    </row>
    <row r="257" spans="1:18">
      <c r="R257" s="242"/>
    </row>
    <row r="258" spans="1:18">
      <c r="R258" s="242"/>
    </row>
    <row r="259" spans="1:18">
      <c r="R259" s="242"/>
    </row>
    <row r="260" spans="1:18">
      <c r="R260" s="242"/>
    </row>
    <row r="261" spans="1:18">
      <c r="R261" s="242"/>
    </row>
    <row r="267" spans="1:18">
      <c r="A267" s="217"/>
    </row>
    <row r="268" spans="1:18">
      <c r="A268" s="217"/>
    </row>
    <row r="269" spans="1:18">
      <c r="A269" s="213"/>
    </row>
  </sheetData>
  <autoFilter ref="R1:R269"/>
  <mergeCells count="2">
    <mergeCell ref="A70:A71"/>
    <mergeCell ref="B70:B7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2020-08-12T02:33:47Z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