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6" l="1"/>
  <c r="K42" i="6"/>
  <c r="M42" i="6" s="1"/>
  <c r="K101" i="6"/>
  <c r="M101" i="6" s="1"/>
  <c r="P24" i="6"/>
  <c r="L24" i="6"/>
  <c r="K24" i="6"/>
  <c r="M24" i="6" s="1"/>
  <c r="L69" i="6"/>
  <c r="K69" i="6"/>
  <c r="K100" i="6"/>
  <c r="M100" i="6" s="1"/>
  <c r="K102" i="6"/>
  <c r="M102" i="6" s="1"/>
  <c r="K99" i="6"/>
  <c r="M99" i="6" s="1"/>
  <c r="K74" i="6"/>
  <c r="M74" i="6" s="1"/>
  <c r="K75" i="6"/>
  <c r="M75" i="6" s="1"/>
  <c r="M69" i="6" l="1"/>
  <c r="P25" i="6"/>
  <c r="P22" i="6"/>
  <c r="P23" i="6"/>
  <c r="K79" i="6"/>
  <c r="M79" i="6" s="1"/>
  <c r="K96" i="6"/>
  <c r="M96" i="6" s="1"/>
  <c r="K95" i="6"/>
  <c r="M95" i="6" s="1"/>
  <c r="K94" i="6"/>
  <c r="M94" i="6" s="1"/>
  <c r="K93" i="6"/>
  <c r="M93" i="6" s="1"/>
  <c r="K92" i="6"/>
  <c r="M92" i="6" s="1"/>
  <c r="K89" i="6"/>
  <c r="M89" i="6" s="1"/>
  <c r="K86" i="6"/>
  <c r="M86" i="6" s="1"/>
  <c r="L47" i="6"/>
  <c r="K47" i="6"/>
  <c r="K98" i="6"/>
  <c r="M98" i="6" s="1"/>
  <c r="L68" i="6"/>
  <c r="K68" i="6"/>
  <c r="L67" i="6"/>
  <c r="K67" i="6"/>
  <c r="K97" i="6"/>
  <c r="M97" i="6" s="1"/>
  <c r="P17" i="6"/>
  <c r="L17" i="6"/>
  <c r="K17" i="6"/>
  <c r="M17" i="6" s="1"/>
  <c r="P10" i="6"/>
  <c r="L10" i="6"/>
  <c r="K10" i="6"/>
  <c r="M67" i="6" l="1"/>
  <c r="M68" i="6"/>
  <c r="M47" i="6"/>
  <c r="M10" i="6"/>
  <c r="K88" i="6"/>
  <c r="M88" i="6" s="1"/>
  <c r="K87" i="6"/>
  <c r="M87" i="6" s="1"/>
  <c r="K91" i="6"/>
  <c r="M91" i="6" s="1"/>
  <c r="L43" i="6"/>
  <c r="K43" i="6"/>
  <c r="M43" i="6" l="1"/>
  <c r="P18" i="6"/>
  <c r="P19" i="6"/>
  <c r="P20" i="6"/>
  <c r="P21" i="6"/>
  <c r="L66" i="6" l="1"/>
  <c r="K66" i="6"/>
  <c r="K90" i="6"/>
  <c r="M90" i="6" s="1"/>
  <c r="P16" i="6"/>
  <c r="L16" i="6"/>
  <c r="K16" i="6"/>
  <c r="M16" i="6" l="1"/>
  <c r="M66" i="6"/>
  <c r="L64" i="6"/>
  <c r="K64" i="6"/>
  <c r="K63" i="6"/>
  <c r="L63" i="6"/>
  <c r="M64" i="6" l="1"/>
  <c r="M63" i="6"/>
  <c r="K65" i="6"/>
  <c r="L58" i="6"/>
  <c r="K58" i="6"/>
  <c r="K85" i="6"/>
  <c r="M85" i="6" s="1"/>
  <c r="K83" i="6"/>
  <c r="M83" i="6" s="1"/>
  <c r="K84" i="6"/>
  <c r="M84" i="6" s="1"/>
  <c r="L65" i="6"/>
  <c r="K82" i="6"/>
  <c r="M82" i="6" s="1"/>
  <c r="K81" i="6"/>
  <c r="M81" i="6" s="1"/>
  <c r="P12" i="6"/>
  <c r="L12" i="6"/>
  <c r="K12" i="6"/>
  <c r="M65" i="6" l="1"/>
  <c r="M58" i="6"/>
  <c r="M12" i="6"/>
  <c r="K59" i="6"/>
  <c r="L59" i="6"/>
  <c r="K60" i="6"/>
  <c r="L60" i="6"/>
  <c r="K61" i="6"/>
  <c r="L61" i="6"/>
  <c r="K62" i="6"/>
  <c r="L62" i="6"/>
  <c r="M62" i="6" l="1"/>
  <c r="M61" i="6"/>
  <c r="M60" i="6"/>
  <c r="M59" i="6"/>
  <c r="K76" i="6"/>
  <c r="M76" i="6" s="1"/>
  <c r="K80" i="6" l="1"/>
  <c r="M80" i="6" s="1"/>
  <c r="K78" i="6"/>
  <c r="M78" i="6" s="1"/>
  <c r="P15" i="6"/>
  <c r="L15" i="6"/>
  <c r="K15" i="6"/>
  <c r="K77" i="6"/>
  <c r="M77" i="6" s="1"/>
  <c r="M15" i="6" l="1"/>
  <c r="K300" i="6" l="1"/>
  <c r="L300" i="6" s="1"/>
  <c r="P13" i="6" l="1"/>
  <c r="P14" i="6"/>
  <c r="K304" i="6" l="1"/>
  <c r="L304" i="6" s="1"/>
  <c r="K299" i="6"/>
  <c r="L299" i="6" s="1"/>
  <c r="K298" i="6"/>
  <c r="L298" i="6" s="1"/>
  <c r="K296" i="6"/>
  <c r="L296" i="6" s="1"/>
  <c r="H294" i="6"/>
  <c r="K294" i="6" s="1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<sst xmlns="http://schemas.openxmlformats.org/spreadsheetml/2006/main" count="2986" uniqueCount="1167">
  <si>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</si>
  <si>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</si>
  <si>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</si>
  <si>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</si>
  <si>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</si>
  <si>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</si>
  <si>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</si>
  <si>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</si>
  <si>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</si>
  <si>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</si>
  <si>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</si>
  <si>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</si>
  <si>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</si>
  <si>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</si>
  <si>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</si>
  <si>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</si>
  <si>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</si>
  <si>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</si>
  <si>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</si>
  <si>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</si>
  <si>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</si>
  <si>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</si>
  <si>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</si>
  <si>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</si>
  <si>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</si>
  <si>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</si>
  <si>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</si>
  <si>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</si>
  <si>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</si>
  <si>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</si>
  <si>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</si>
  <si>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</si>
  <si>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</si>
  <si>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</si>
  <si>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</si>
  <si>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</si>
  <si>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</si>
  <si>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</si>
  <si>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</si>
  <si>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</si>
  <si>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</si>
  <si>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</si>
  <si>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</si>
  <si>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</si>
  <si>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</si>
  <si>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</si>
  <si>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</si>
  <si>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</si>
  <si>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</si>
  <si>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</si>
  <si>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</si>
  <si>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</si>
  <si>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</si>
  <si>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</si>
  <si>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</si>
  <si>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</si>
  <si>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</si>
  <si>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</si>
  <si>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</si>
  <si>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</si>
  <si>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</si>
  <si>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</si>
  <si>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</si>
  <si>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</si>
  <si>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</si>
  <si>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</si>
  <si>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</si>
  <si>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</si>
  <si>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</si>
  <si>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</si>
  <si>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</si>
  <si>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</si>
  <si>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</si>
  <si>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</si>
  <si>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</si>
  <si>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</si>
  <si>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</si>
  <si>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</si>
  <si>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</si>
  <si>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</si>
  <si>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</si>
  <si>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</si>
  <si>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</si>
  <si>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</si>
  <si>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</si>
  <si>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</si>
  <si>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</si>
  <si>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</si>
  <si>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</si>
  <si>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</si>
  <si>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</si>
  <si>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</si>
  <si>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</si>
  <si>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</si>
  <si>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</si>
  <si>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</si>
  <si>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</si>
  <si>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</si>
  <si>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</si>
  <si>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</si>
  <si>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</si>
  <si>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</si>
  <si>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</si>
  <si>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</si>
  <si>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</si>
  <si>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</si>
  <si>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</si>
  <si>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</si>
  <si>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</si>
  <si>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</si>
  <si>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</si>
  <si>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</si>
  <si>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</si>
  <si>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</si>
  <si>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</si>
  <si>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</si>
  <si>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</si>
  <si>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</si>
  <si>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</si>
  <si>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</si>
  <si>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</si>
  <si>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</si>
  <si>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</si>
  <si>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</si>
  <si>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</si>
  <si>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</si>
  <si>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</si>
  <si>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</si>
  <si>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</si>
  <si>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</si>
  <si>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</si>
  <si>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</si>
  <si>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</si>
  <si>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</si>
  <si>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</si>
  <si>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</si>
  <si>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</si>
  <si>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</si>
  <si>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</si>
  <si>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</si>
  <si>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</si>
  <si>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</si>
  <si>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</si>
  <si>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</si>
  <si>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</si>
  <si>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</si>
  <si>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</si>
  <si>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</si>
  <si>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</si>
  <si>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</si>
  <si>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</si>
  <si>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</si>
  <si>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</si>
  <si>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</si>
  <si>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</si>
  <si>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</si>
  <si>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</si>
  <si>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</si>
  <si>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</si>
  <si>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</si>
  <si>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</si>
  <si>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</si>
  <si>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</si>
  <si>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</si>
  <si>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</si>
  <si>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</si>
  <si>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</si>
  <si>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</si>
  <si>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</si>
  <si>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</si>
  <si>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</si>
  <si>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</si>
  <si>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</si>
  <si>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</si>
  <si>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</si>
  <si>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</si>
  <si>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</si>
  <si>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</si>
  <si>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</si>
  <si>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</si>
  <si>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</si>
  <si>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</si>
  <si>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</si>
  <si>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</si>
  <si>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</si>
  <si>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</si>
  <si>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</si>
  <si>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</si>
  <si>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</si>
  <si>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</si>
  <si>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</si>
  <si>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</si>
  <si>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</si>
  <si>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</si>
  <si>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</si>
  <si>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</si>
  <si>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</si>
  <si>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</si>
  <si>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</si>
  <si>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</si>
  <si>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</si>
  <si>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</si>
  <si>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</si>
  <si>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</si>
  <si>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</si>
  <si>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</si>
  <si>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</si>
  <si>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</si>
  <si>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</si>
  <si>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</si>
  <si>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</si>
  <si>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</si>
  <si>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</si>
  <si>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</si>
  <si>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</si>
  <si>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</si>
  <si>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</si>
  <si>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</si>
  <si>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</si>
  <si>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</si>
  <si>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</si>
  <si>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</si>
  <si>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</si>
  <si>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</si>
  <si>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</si>
  <si>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</si>
  <si>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</si>
  <si>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</si>
  <si>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</si>
  <si>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</si>
  <si>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</si>
  <si>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</si>
  <si>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</si>
  <si>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</si>
  <si>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</si>
  <si>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</si>
  <si>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</si>
  <si>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</si>
  <si>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</si>
  <si>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</si>
  <si>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</si>
  <si>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</si>
  <si>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</si>
  <si>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</si>
  <si>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</si>
  <si>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</si>
  <si>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</si>
  <si>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</si>
  <si>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</si>
  <si>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</si>
  <si>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</si>
  <si>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</si>
  <si>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</si>
  <si>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</si>
  <si>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</si>
  <si>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</si>
  <si>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</si>
  <si>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</si>
  <si>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</si>
  <si>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</si>
  <si>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</si>
  <si>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</si>
  <si>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</si>
  <si>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</si>
  <si>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</si>
  <si>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</si>
  <si>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</si>
  <si>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</si>
  <si>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</si>
  <si>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</si>
  <si>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</si>
  <si>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</si>
  <si>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</si>
  <si>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</si>
  <si>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</si>
  <si>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</si>
  <si>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</si>
  <si>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</si>
  <si>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</si>
  <si>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</si>
  <si>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</si>
  <si>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</si>
  <si>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</si>
  <si>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</si>
  <si>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</si>
  <si>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</si>
  <si>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</si>
  <si>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</si>
  <si>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</si>
  <si>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</si>
  <si>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</si>
  <si>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</si>
  <si>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</si>
  <si>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</si>
  <si>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</si>
  <si>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</si>
  <si>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</si>
  <si>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</si>
  <si>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</si>
  <si>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</si>
  <si>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</si>
  <si>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</si>
  <si>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</si>
  <si>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</si>
  <si>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</si>
  <si>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</si>
  <si>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</si>
  <si>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</si>
  <si>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</si>
  <si>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</si>
  <si>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</si>
  <si>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</si>
  <si>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</si>
  <si>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</si>
  <si>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</si>
  <si>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</si>
  <si>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</si>
  <si>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</si>
  <si>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</si>
  <si>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</si>
  <si>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</si>
  <si>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</si>
  <si>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</si>
  <si>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</si>
  <si>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</si>
  <si>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</si>
  <si>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</si>
  <si>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</si>
  <si>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</si>
  <si>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</si>
  <si>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</si>
  <si>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</si>
  <si>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</si>
  <si>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</si>
  <si>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</si>
  <si>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</si>
  <si>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</si>
  <si>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</si>
  <si>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</si>
  <si>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</si>
  <si>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</si>
  <si>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</si>
  <si>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</si>
  <si>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</si>
  <si>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</si>
  <si>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</si>
  <si>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</si>
  <si>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</si>
  <si>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</si>
  <si>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</si>
  <si>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</si>
  <si>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</si>
  <si>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</si>
  <si>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</si>
  <si>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</si>
  <si>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</si>
  <si>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</si>
  <si>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</si>
  <si>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</si>
  <si>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</si>
  <si>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</si>
  <si>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</si>
  <si>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</si>
  <si>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</si>
  <si>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</si>
  <si>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</si>
  <si>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</si>
  <si>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</si>
  <si>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</si>
  <si>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</si>
  <si>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</si>
  <si>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</si>
  <si>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</si>
  <si>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</si>
  <si>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</si>
  <si>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</si>
  <si>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</si>
  <si>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</si>
  <si>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</si>
  <si>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</si>
  <si>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</si>
  <si>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</si>
  <si>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</si>
  <si>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</si>
  <si>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</si>
  <si>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</si>
  <si>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</si>
  <si>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</si>
  <si>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</si>
  <si>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</si>
  <si>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</si>
  <si>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</si>
  <si>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</si>
  <si>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</si>
  <si>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</si>
  <si>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</si>
  <si>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</si>
  <si>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</si>
  <si>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</si>
  <si>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</si>
  <si>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</si>
  <si>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</si>
  <si>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</si>
  <si>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</si>
  <si>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</si>
  <si>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</si>
  <si>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</si>
  <si>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</si>
  <si>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</si>
  <si>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</si>
  <si>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</si>
  <si>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</si>
  <si>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</si>
  <si>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</si>
  <si>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</si>
  <si>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</si>
  <si>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</si>
  <si>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</si>
  <si>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</si>
  <si>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</si>
  <si>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</si>
  <si>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</si>
  <si>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</si>
  <si>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</si>
  <si>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</si>
  <si>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</si>
  <si>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</si>
  <si>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</si>
  <si>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</si>
  <si>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</si>
  <si>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</si>
  <si>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</si>
  <si>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</si>
  <si>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</si>
  <si>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</si>
  <si>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</si>
  <si>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</si>
  <si>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</si>
  <si>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</si>
  <si>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</si>
  <si>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</si>
  <si>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</si>
  <si>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</si>
  <si>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</si>
  <si>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</si>
  <si>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</si>
  <si>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</si>
  <si>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</si>
  <si>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</si>
  <si>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</si>
  <si>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</si>
  <si>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</si>
  <si>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</si>
  <si>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</si>
  <si>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</si>
  <si>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</si>
  <si>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</si>
  <si>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</si>
  <si>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</si>
  <si>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</si>
  <si>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</si>
  <si>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</si>
  <si>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</si>
  <si>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</si>
  <si>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</si>
  <si>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</si>
  <si>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</si>
  <si>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</si>
  <si>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</si>
  <si>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</si>
  <si>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</si>
  <si>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</si>
  <si>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</si>
  <si>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</si>
  <si>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</si>
  <si>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</si>
  <si>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</si>
  <si>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</si>
  <si>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</si>
  <si>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</si>
  <si>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</si>
  <si>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</si>
  <si>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</si>
  <si>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</si>
  <si>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</si>
  <si>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</si>
  <si>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</si>
  <si>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</si>
  <si>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</si>
  <si>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</si>
  <si>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</si>
  <si>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</si>
  <si>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</si>
  <si>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</si>
  <si>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</si>
  <si>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</si>
  <si>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</si>
  <si>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</si>
  <si>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</si>
  <si>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</si>
  <si>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</si>
  <si>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</si>
  <si>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</si>
  <si>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</si>
  <si>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</si>
  <si>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</si>
  <si>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</si>
  <si>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</si>
  <si>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</si>
  <si>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</si>
  <si>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</si>
  <si>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</si>
  <si>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</si>
  <si>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</si>
  <si>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</si>
  <si>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</si>
  <si>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</si>
  <si>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</si>
  <si>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</si>
  <si>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</si>
  <si>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</si>
  <si>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</si>
  <si>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</si>
  <si>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</si>
  <si>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</si>
  <si>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</si>
  <si>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</si>
  <si>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</si>
  <si>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</si>
  <si>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</si>
  <si>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</si>
  <si>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</si>
  <si>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</si>
  <si>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</si>
  <si>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</si>
  <si>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</si>
  <si>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</si>
  <si>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</si>
  <si>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</si>
  <si>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</si>
  <si>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</si>
  <si>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</si>
  <si>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</si>
  <si>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</si>
  <si>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</si>
  <si>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</si>
  <si>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</si>
  <si>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</si>
  <si>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</si>
  <si>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</si>
  <si>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</si>
  <si>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</si>
  <si>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</si>
  <si>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</si>
  <si>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</si>
  <si>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</si>
  <si>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</si>
  <si>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</si>
  <si>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</si>
  <si>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</si>
  <si>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</si>
  <si>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</si>
  <si>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</si>
  <si>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</si>
  <si>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</si>
  <si>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</si>
  <si>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</si>
  <si>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</si>
  <si>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</si>
  <si>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</si>
  <si>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</si>
  <si>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</si>
  <si>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</si>
  <si>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</si>
  <si>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</si>
  <si>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</si>
  <si>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</si>
  <si>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</si>
  <si>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</si>
  <si>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</si>
  <si>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</si>
  <si>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</si>
  <si>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</si>
  <si>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</si>
  <si>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</si>
  <si>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</si>
  <si>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</si>
  <si>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</si>
  <si>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</si>
  <si>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</si>
  <si>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</si>
  <si>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</si>
  <si>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</si>
  <si>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</si>
  <si>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</si>
  <si>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</si>
  <si>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</si>
  <si>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</si>
  <si>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</si>
  <si>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</si>
  <si>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</si>
  <si>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</si>
  <si>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</si>
  <si>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</si>
  <si>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</si>
  <si>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</si>
  <si>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</si>
  <si>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</si>
  <si>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</si>
  <si>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</si>
  <si>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</si>
  <si>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</si>
  <si>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</si>
  <si>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</si>
  <si>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</si>
  <si>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</si>
  <si>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</si>
  <si>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</si>
  <si>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</si>
  <si>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</si>
  <si>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</si>
  <si>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</si>
  <si>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</si>
  <si>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</si>
  <si>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</si>
  <si>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</si>
  <si>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</si>
  <si>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</si>
  <si>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</si>
  <si>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</si>
  <si>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</si>
  <si>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</si>
  <si>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</si>
  <si>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</si>
  <si>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</si>
  <si>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</si>
  <si>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</si>
  <si>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</si>
  <si>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</si>
  <si>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</si>
  <si>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</si>
  <si>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</si>
  <si>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</si>
  <si>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</si>
  <si>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</si>
  <si>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</si>
  <si>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</si>
  <si>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</si>
  <si>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</si>
  <si>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</si>
  <si>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</si>
  <si>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</si>
  <si>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</si>
  <si>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</si>
  <si>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</si>
  <si>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</si>
  <si>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</si>
  <si>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</si>
  <si>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</si>
  <si>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</si>
  <si>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</si>
  <si>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</si>
  <si>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</si>
  <si>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</si>
  <si>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</si>
  <si>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</si>
  <si>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</si>
  <si>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</si>
  <si>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</si>
  <si>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</si>
  <si>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</si>
  <si>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</si>
  <si>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</si>
  <si>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</si>
  <si>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</si>
  <si>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</si>
  <si>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</si>
  <si>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</si>
  <si>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</si>
  <si>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</si>
  <si>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</si>
  <si>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</si>
  <si>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</si>
  <si>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</si>
  <si>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</si>
  <si>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</si>
  <si>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</si>
  <si>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</si>
  <si>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</si>
  <si>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</si>
  <si>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</si>
  <si>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</si>
  <si>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</si>
  <si>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</si>
  <si>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</si>
  <si>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</si>
  <si>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</si>
  <si>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</si>
  <si>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</si>
  <si>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</si>
  <si>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</si>
  <si>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</si>
  <si>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</si>
  <si>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</si>
  <si>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</si>
  <si>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</si>
  <si>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</si>
  <si>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</si>
  <si>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</si>
  <si>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</si>
  <si>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</si>
  <si>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</si>
  <si>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</si>
  <si>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</si>
  <si>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</si>
  <si>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</si>
  <si>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</si>
  <si>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</si>
  <si>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</si>
  <si>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</si>
  <si>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</si>
  <si>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</si>
  <si>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</si>
  <si>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</si>
  <si>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</si>
  <si>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</si>
  <si>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</si>
  <si>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</si>
  <si>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</si>
  <si>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</si>
  <si>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</si>
  <si>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</si>
  <si>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</si>
  <si>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</si>
  <si>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</si>
  <si>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</si>
  <si>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</si>
  <si>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</si>
  <si>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</si>
  <si>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</si>
  <si>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</si>
  <si>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</si>
  <si>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</si>
  <si>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</si>
  <si>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</si>
  <si>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</si>
  <si>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</si>
  <si>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</si>
  <si>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</si>
  <si>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</si>
  <si>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</si>
  <si>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</si>
  <si>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</si>
  <si>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</si>
  <si>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</si>
  <si>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</si>
  <si>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</si>
  <si>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</si>
  <si>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</si>
  <si>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</si>
  <si>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</si>
  <si>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</si>
  <si>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</si>
  <si>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</si>
  <si>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</si>
  <si>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</si>
  <si>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</si>
  <si>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</si>
  <si>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</si>
  <si>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</si>
  <si>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</si>
  <si>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</si>
  <si>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</si>
  <si>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</si>
  <si>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</si>
  <si>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</si>
  <si>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</si>
  <si>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</si>
  <si>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</si>
  <si>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</si>
  <si>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</si>
  <si>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</si>
  <si>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</si>
  <si>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</si>
  <si>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</si>
  <si>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</si>
  <si>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</si>
  <si>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</si>
  <si>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</si>
  <si>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</si>
  <si>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</si>
  <si>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</si>
  <si>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</si>
  <si>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</si>
  <si>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</si>
  <si>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</si>
  <si>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</si>
  <si>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</si>
  <si>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</si>
  <si>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</si>
  <si>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</si>
  <si>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</si>
  <si>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</si>
  <si>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</si>
  <si>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</si>
  <si>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</si>
  <si>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</si>
  <si>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</si>
  <si>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</si>
  <si>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</si>
  <si>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</si>
  <si>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</si>
  <si>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</si>
  <si>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</si>
  <si>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</si>
  <si>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</si>
  <si>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</si>
  <si>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</si>
  <si>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</si>
  <si>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</si>
  <si>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</si>
  <si>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</si>
  <si>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</si>
  <si>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</si>
  <si>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</si>
  <si>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</si>
  <si>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</si>
  <si>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</si>
  <si>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</si>
  <si>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</si>
  <si>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</si>
  <si>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</si>
  <si>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</si>
  <si>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</si>
  <si>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</si>
  <si>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</si>
  <si>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</si>
  <si>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</si>
  <si>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</si>
  <si>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</si>
  <si>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</si>
  <si>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</si>
  <si>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</si>
  <si>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</si>
  <si>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</si>
  <si>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</si>
  <si>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</si>
  <si>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</si>
  <si>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</si>
  <si>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</si>
  <si>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</si>
  <si>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</si>
  <si>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</si>
  <si>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</si>
  <si>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</si>
  <si>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</si>
  <si>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</si>
  <si>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</si>
  <si>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</si>
  <si>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</si>
  <si>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</si>
  <si>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</si>
  <si>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</si>
  <si>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</si>
  <si>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</si>
  <si>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</si>
  <si>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</si>
  <si>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</si>
  <si>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</si>
  <si>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</si>
  <si>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</si>
  <si>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</si>
  <si>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</si>
  <si>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</si>
  <si>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</si>
  <si>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</si>
  <si>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</si>
  <si>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</si>
  <si>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</si>
  <si>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</si>
  <si>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</si>
  <si>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</si>
  <si>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</si>
  <si>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</si>
  <si>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</si>
  <si>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</si>
  <si>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</si>
  <si>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</si>
  <si>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</si>
  <si>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</si>
  <si>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</si>
  <si>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</si>
  <si>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</si>
  <si>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</si>
  <si>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</si>
  <si>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</si>
  <si>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</si>
  <si>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</si>
  <si>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</si>
  <si>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</si>
  <si>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</si>
  <si>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</si>
  <si>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</si>
  <si>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</si>
  <si>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</si>
  <si>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</si>
  <si>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</si>
  <si>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</si>
  <si>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</si>
  <si>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</si>
  <si>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</si>
  <si>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</si>
  <si>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</si>
  <si>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</si>
  <si>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</si>
  <si>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</si>
  <si>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</si>
  <si>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</si>
  <si>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</si>
  <si>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</si>
  <si>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</si>
  <si>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</si>
  <si>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</si>
  <si>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</si>
  <si>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</si>
  <si>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</si>
  <si>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</si>
  <si>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</si>
  <si>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</si>
  <si>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</si>
  <si>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</si>
  <si>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</si>
  <si>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</si>
  <si>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</si>
  <si>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</si>
  <si>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</si>
  <si>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</si>
  <si>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</si>
  <si>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</si>
  <si>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</si>
  <si>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</si>
  <si>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</si>
  <si>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</si>
  <si>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</si>
  <si>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</si>
  <si>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</si>
  <si>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</si>
  <si>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</si>
  <si>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</si>
  <si>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</si>
  <si>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</si>
  <si>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</si>
  <si>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</si>
  <si>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</si>
  <si>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</si>
  <si>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</si>
  <si>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</si>
  <si>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</si>
  <si>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</si>
  <si>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</si>
  <si>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</si>
  <si>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</si>
  <si>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</si>
  <si>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</si>
  <si>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</si>
  <si>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</si>
  <si>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</si>
  <si>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1440-1490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</si>
  <si>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</si>
  <si>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</si>
  <si>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</si>
  <si>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</si>
  <si>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</si>
  <si>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</si>
  <si>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</si>
  <si>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</si>
  <si>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</si>
  <si>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1350-1430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</si>
  <si>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</si>
  <si>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</si>
  <si>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</si>
  <si>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</si>
  <si>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</si>
  <si>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</si>
  <si>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</si>
  <si>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</si>
  <si>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</si>
  <si>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</si>
  <si>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</si>
  <si>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</si>
  <si>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</si>
  <si>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</si>
  <si>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ESFL</t>
  </si>
  <si>
    <t>Essen Speciality Films L</t>
  </si>
  <si>
    <t>SABAR</t>
  </si>
  <si>
    <t>Sabar Flex India Limited</t>
  </si>
  <si>
    <t>KSHITIJPOL</t>
  </si>
  <si>
    <t>Kshitij Polyline Limited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</si>
  <si>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</si>
  <si>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</si>
  <si>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</si>
  <si>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</si>
  <si>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</si>
  <si>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</si>
  <si>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</si>
  <si>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</si>
  <si>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</si>
  <si>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</si>
  <si>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</si>
  <si>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</si>
  <si>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</si>
  <si>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</si>
  <si>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DHYAANI</t>
  </si>
  <si>
    <t>SOMANI VENTURES AND INNOVATIONS LIMITED</t>
  </si>
  <si>
    <t>NATURAL</t>
  </si>
  <si>
    <t>SANJAY DHAKED</t>
  </si>
  <si>
    <t>VIJAYKUMAR JAYANTILAL THAKKAR</t>
  </si>
  <si>
    <t>SONALIS</t>
  </si>
  <si>
    <t>AJIAM CAPITAL PRIVATE LIMITED .</t>
  </si>
  <si>
    <t>CELLPOINT</t>
  </si>
  <si>
    <t>Cell Point (India) Ltd</t>
  </si>
  <si>
    <t>MALTI  SALVI</t>
  </si>
  <si>
    <t>AJAY  SALVI</t>
  </si>
  <si>
    <t>SMC GLOBAL SECURITIES LIMITED</t>
  </si>
  <si>
    <t>QE SECURITIES</t>
  </si>
  <si>
    <t>ANANT AGGARWAL</t>
  </si>
  <si>
    <t>TIMETECHNO</t>
  </si>
  <si>
    <t>Time Technoplast Limited</t>
  </si>
  <si>
    <t>CRONY VYAPAR PVT LTD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</si>
  <si>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</si>
  <si>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</si>
  <si>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</si>
  <si>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</si>
  <si>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</si>
  <si>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</si>
  <si>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</si>
  <si>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</si>
  <si>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</si>
  <si>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</si>
  <si>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</si>
  <si>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</si>
  <si>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312-315</t>
  </si>
  <si>
    <t>330-335</t>
  </si>
  <si>
    <t>80.5-81.5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</si>
  <si>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</si>
  <si>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</si>
  <si>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</si>
  <si>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</si>
  <si>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</si>
  <si>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</si>
  <si>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</si>
  <si>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</si>
  <si>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</si>
  <si>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</si>
  <si>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</si>
  <si>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</si>
  <si>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</si>
  <si>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AARTECH</t>
  </si>
  <si>
    <t>VEENA RAJESH SHAH</t>
  </si>
  <si>
    <t>ALFATRAN</t>
  </si>
  <si>
    <t>CHANDRA MEHTA</t>
  </si>
  <si>
    <t>AMARSEC</t>
  </si>
  <si>
    <t>BNP ENTERPRISES</t>
  </si>
  <si>
    <t>GOPAIST</t>
  </si>
  <si>
    <t>MISTERKAPOORKESHRI</t>
  </si>
  <si>
    <t>NIKSTECH</t>
  </si>
  <si>
    <t>ANAMIKA ANAND</t>
  </si>
  <si>
    <t>SHRADDHA</t>
  </si>
  <si>
    <t>SOFCOM</t>
  </si>
  <si>
    <t>SOUTH GUJARAT SHARES AND SHAREBROKERS LIMITED</t>
  </si>
  <si>
    <t>Aartech Solonics Limited</t>
  </si>
  <si>
    <t>MOHTA SARITA</t>
  </si>
  <si>
    <t>CYIENTDLM</t>
  </si>
  <si>
    <t>Cyient DLM Limited</t>
  </si>
  <si>
    <t>GLOBALPET</t>
  </si>
  <si>
    <t>Global Pet Industries Ltd</t>
  </si>
  <si>
    <t>BP EQUITIES PRIVATE LIMITED</t>
  </si>
  <si>
    <t>XCHANGING</t>
  </si>
  <si>
    <t>Xchanging Solutions Ltd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</si>
  <si>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</si>
  <si>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</si>
  <si>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</si>
  <si>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</si>
  <si>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</si>
  <si>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</si>
  <si>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</si>
  <si>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</si>
  <si>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</si>
  <si>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</si>
  <si>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</si>
  <si>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</si>
  <si>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</si>
  <si>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</si>
  <si>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</si>
  <si>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</si>
  <si>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</si>
  <si>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</si>
  <si>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RAHULGUPTA</t>
  </si>
  <si>
    <t>GARIMA SUHAS KHABIYA</t>
  </si>
  <si>
    <t>KALIDAS VIJAY MAGAR</t>
  </si>
  <si>
    <t>SAMAR SHAHAJI RANSING</t>
  </si>
  <si>
    <t>BCPL</t>
  </si>
  <si>
    <t>AMITMAURYA</t>
  </si>
  <si>
    <t>CLARA</t>
  </si>
  <si>
    <t>BSEL INFRASTRUCTURE REALTY LIMITED</t>
  </si>
  <si>
    <t>SHERWOOD SECURITIES PVT LTD</t>
  </si>
  <si>
    <t>EARUM</t>
  </si>
  <si>
    <t>VICKY R JHAVERI HUF</t>
  </si>
  <si>
    <t>GMPL</t>
  </si>
  <si>
    <t>GEMZAR ENTERPRISES PRIVATE LIMITED</t>
  </si>
  <si>
    <t>INDRENEW</t>
  </si>
  <si>
    <t>SEEMA RAGHUNATH AGGARWAL</t>
  </si>
  <si>
    <t>SHRENI CONSTRUCTION PRIVATE LIMITED .</t>
  </si>
  <si>
    <t>JUMBO</t>
  </si>
  <si>
    <t>SKA ASSET SOLUTIONS LLP</t>
  </si>
  <si>
    <t>LAKPRE</t>
  </si>
  <si>
    <t>NALIN GOYAL</t>
  </si>
  <si>
    <t>SHYAMA GOYAL</t>
  </si>
  <si>
    <t>ANINDYA KUMAR PAL</t>
  </si>
  <si>
    <t>MEHUL SEVINTILAL PARIKH</t>
  </si>
  <si>
    <t>MRADUL PASTOR</t>
  </si>
  <si>
    <t>RAJENDRA KUMAR AGARWAL</t>
  </si>
  <si>
    <t>SIMMOND</t>
  </si>
  <si>
    <t>PRANAV RAM GANDHI</t>
  </si>
  <si>
    <t>RIAZ BATLIVALA</t>
  </si>
  <si>
    <t>YUGA STOCKS AND COMMODITIES PRIVATE LIMITED .</t>
  </si>
  <si>
    <t>SUNSHIEL</t>
  </si>
  <si>
    <t>HABROK INDIA MASTER LP</t>
  </si>
  <si>
    <t>VEERHEALTH</t>
  </si>
  <si>
    <t>RAHUL YASHVANTRAY SHAH</t>
  </si>
  <si>
    <t>CAPACITE</t>
  </si>
  <si>
    <t>Capacite Infraproject Ltd</t>
  </si>
  <si>
    <t>MUKUL AVANISH VARMA</t>
  </si>
  <si>
    <t>Cochin Shipyard Limited</t>
  </si>
  <si>
    <t>E2E</t>
  </si>
  <si>
    <t>E2E Networks Limited</t>
  </si>
  <si>
    <t>INDIA EQUITY FUND 1</t>
  </si>
  <si>
    <t>AEGIS INVESTMENT FUND</t>
  </si>
  <si>
    <t>VARSHABEN BHARATBHAI SHAH</t>
  </si>
  <si>
    <t>Garden Reach Ship</t>
  </si>
  <si>
    <t>IDEAFORGE</t>
  </si>
  <si>
    <t>Ideaforge Techno Ltd</t>
  </si>
  <si>
    <t>JALAN</t>
  </si>
  <si>
    <t>Jalan Transolu. India Ltd</t>
  </si>
  <si>
    <t>RAVI SHOBANA</t>
  </si>
  <si>
    <t>LRRPL</t>
  </si>
  <si>
    <t>Lead Rec And Rub Prod Ltd</t>
  </si>
  <si>
    <t>DARSHAN PRADIP DOSHI</t>
  </si>
  <si>
    <t>MIRCELECTR</t>
  </si>
  <si>
    <t>Mirc Electronics Ltd.</t>
  </si>
  <si>
    <t>SAUMIK KETAN DOSHI</t>
  </si>
  <si>
    <t>PARAS</t>
  </si>
  <si>
    <t>Paras Def and Spce Tech L</t>
  </si>
  <si>
    <t>PCBL LIMITED</t>
  </si>
  <si>
    <t>ZENTEC</t>
  </si>
  <si>
    <t>Zen Technologies Limited</t>
  </si>
  <si>
    <t>CYBERMEDIA</t>
  </si>
  <si>
    <t>Cyber Media (India) Limit</t>
  </si>
  <si>
    <t>KESAV SINGH SHAKYWAR</t>
  </si>
  <si>
    <t>BLUME VENTURES FUND I</t>
  </si>
  <si>
    <t>TIRUPATIFL</t>
  </si>
  <si>
    <t>Tirupati Forge Limited</t>
  </si>
  <si>
    <t>BALAJI SECURITIES</t>
  </si>
  <si>
    <t>FINSTOCK INVESTMENT</t>
  </si>
  <si>
    <t>Profit of Rs.28/-</t>
  </si>
  <si>
    <t>5040-5080</t>
  </si>
  <si>
    <t>LTIM&lt;&gt;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</si>
</sst>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4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7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38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6" t="s">
        <v>20</v>
      </c>
      <c r="F9" s="26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6"/>
      <c r="N9" s="27"/>
      <c r="O9" s="27"/>
      <c r="P9" s="27"/>
    </row>
    <row r="10" spans="1:16" ht="38.25">
      <c r="A10" s="395"/>
      <c r="B10" s="397"/>
      <c r="C10" s="397"/>
      <c r="D10" s="39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937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19500.849999999999</v>
      </c>
      <c r="F11" s="35">
        <v>19499.866666666665</v>
      </c>
      <c r="G11" s="36">
        <v>19437.23333333333</v>
      </c>
      <c r="H11" s="36">
        <v>19373.616666666665</v>
      </c>
      <c r="I11" s="36">
        <v>19310.98333333333</v>
      </c>
      <c r="J11" s="36">
        <v>19563.48333333333</v>
      </c>
      <c r="K11" s="36">
        <v>19626.116666666669</v>
      </c>
      <c r="L11" s="36">
        <v>19689.73333333333</v>
      </c>
      <c r="M11" s="37">
        <v>19562.5</v>
      </c>
      <c r="N11" s="37">
        <v>19436.25</v>
      </c>
      <c r="O11" s="307">
        <v>11687650</v>
      </c>
      <c r="P11" s="309">
        <v>-7.7763864422607555E-3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44871.45</v>
      </c>
      <c r="F12" s="38">
        <v>44946</v>
      </c>
      <c r="G12" s="39">
        <v>44712</v>
      </c>
      <c r="H12" s="39">
        <v>44552.55</v>
      </c>
      <c r="I12" s="39">
        <v>44318.55</v>
      </c>
      <c r="J12" s="39">
        <v>45105.45</v>
      </c>
      <c r="K12" s="39">
        <v>45339.45</v>
      </c>
      <c r="L12" s="39">
        <v>45498.899999999994</v>
      </c>
      <c r="M12" s="31">
        <v>45180</v>
      </c>
      <c r="N12" s="31">
        <v>44786.55</v>
      </c>
      <c r="O12" s="308">
        <v>3009420</v>
      </c>
      <c r="P12" s="309">
        <v>4.0389534622806622E-4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20037.05</v>
      </c>
      <c r="F13" s="38">
        <v>20090.383333333335</v>
      </c>
      <c r="G13" s="39">
        <v>19952.76666666667</v>
      </c>
      <c r="H13" s="39">
        <v>19868.483333333334</v>
      </c>
      <c r="I13" s="39">
        <v>19730.866666666669</v>
      </c>
      <c r="J13" s="39">
        <v>20174.666666666672</v>
      </c>
      <c r="K13" s="39">
        <v>20312.283333333333</v>
      </c>
      <c r="L13" s="39">
        <v>20396.566666666673</v>
      </c>
      <c r="M13" s="31">
        <v>20228</v>
      </c>
      <c r="N13" s="31">
        <v>20006.099999999999</v>
      </c>
      <c r="O13" s="308">
        <v>94120</v>
      </c>
      <c r="P13" s="310">
        <v>0.2535961640916356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8287.9500000000007</v>
      </c>
      <c r="F14" s="38">
        <v>8277.6833333333343</v>
      </c>
      <c r="G14" s="39">
        <v>8235.2666666666682</v>
      </c>
      <c r="H14" s="39">
        <v>8182.5833333333339</v>
      </c>
      <c r="I14" s="39">
        <v>8140.1666666666679</v>
      </c>
      <c r="J14" s="39">
        <v>8330.3666666666686</v>
      </c>
      <c r="K14" s="39">
        <v>8372.7833333333328</v>
      </c>
      <c r="L14" s="39">
        <v>8425.466666666669</v>
      </c>
      <c r="M14" s="31">
        <v>8320.1</v>
      </c>
      <c r="N14" s="31">
        <v>8225</v>
      </c>
      <c r="O14" s="308">
        <v>9525</v>
      </c>
      <c r="P14" s="310">
        <v>-0.27840909090909088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451.05</v>
      </c>
      <c r="F15" s="38">
        <v>453.51666666666665</v>
      </c>
      <c r="G15" s="39">
        <v>447.5333333333333</v>
      </c>
      <c r="H15" s="39">
        <v>444.01666666666665</v>
      </c>
      <c r="I15" s="39">
        <v>438.0333333333333</v>
      </c>
      <c r="J15" s="39">
        <v>457.0333333333333</v>
      </c>
      <c r="K15" s="39">
        <v>463.01666666666665</v>
      </c>
      <c r="L15" s="39">
        <v>466.5333333333333</v>
      </c>
      <c r="M15" s="31">
        <v>459.5</v>
      </c>
      <c r="N15" s="31">
        <v>450</v>
      </c>
      <c r="O15" s="308">
        <v>12639000</v>
      </c>
      <c r="P15" s="309">
        <v>3.9647939458748047E-2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4511.1000000000004</v>
      </c>
      <c r="F16" s="38">
        <v>4482.3499999999995</v>
      </c>
      <c r="G16" s="39">
        <v>4436.6999999999989</v>
      </c>
      <c r="H16" s="39">
        <v>4362.2999999999993</v>
      </c>
      <c r="I16" s="39">
        <v>4316.6499999999987</v>
      </c>
      <c r="J16" s="39">
        <v>4556.7499999999991</v>
      </c>
      <c r="K16" s="39">
        <v>4602.3999999999987</v>
      </c>
      <c r="L16" s="39">
        <v>4676.7999999999993</v>
      </c>
      <c r="M16" s="31">
        <v>4528</v>
      </c>
      <c r="N16" s="31">
        <v>4407.95</v>
      </c>
      <c r="O16" s="308">
        <v>1337250</v>
      </c>
      <c r="P16" s="309">
        <v>9.0075402486244141E-2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23413.599999999999</v>
      </c>
      <c r="F17" s="38">
        <v>23336.016666666666</v>
      </c>
      <c r="G17" s="39">
        <v>23167.033333333333</v>
      </c>
      <c r="H17" s="39">
        <v>22920.466666666667</v>
      </c>
      <c r="I17" s="39">
        <v>22751.483333333334</v>
      </c>
      <c r="J17" s="39">
        <v>23582.583333333332</v>
      </c>
      <c r="K17" s="39">
        <v>23751.566666666662</v>
      </c>
      <c r="L17" s="39">
        <v>23998.133333333331</v>
      </c>
      <c r="M17" s="31">
        <v>23505</v>
      </c>
      <c r="N17" s="31">
        <v>23089.45</v>
      </c>
      <c r="O17" s="308">
        <v>57200</v>
      </c>
      <c r="P17" s="309">
        <v>-6.9444444444444441E-3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184.35</v>
      </c>
      <c r="F18" s="38">
        <v>185.43333333333331</v>
      </c>
      <c r="G18" s="39">
        <v>182.41666666666663</v>
      </c>
      <c r="H18" s="39">
        <v>180.48333333333332</v>
      </c>
      <c r="I18" s="39">
        <v>177.46666666666664</v>
      </c>
      <c r="J18" s="39">
        <v>187.36666666666662</v>
      </c>
      <c r="K18" s="39">
        <v>190.38333333333333</v>
      </c>
      <c r="L18" s="39">
        <v>192.31666666666661</v>
      </c>
      <c r="M18" s="31">
        <v>188.45</v>
      </c>
      <c r="N18" s="31">
        <v>183.5</v>
      </c>
      <c r="O18" s="308">
        <v>27637200</v>
      </c>
      <c r="P18" s="309">
        <v>2.4624624624624624E-2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218.4</v>
      </c>
      <c r="F19" s="38">
        <v>218.76666666666668</v>
      </c>
      <c r="G19" s="39">
        <v>215.73333333333335</v>
      </c>
      <c r="H19" s="39">
        <v>213.06666666666666</v>
      </c>
      <c r="I19" s="39">
        <v>210.03333333333333</v>
      </c>
      <c r="J19" s="39">
        <v>221.43333333333337</v>
      </c>
      <c r="K19" s="39">
        <v>224.46666666666673</v>
      </c>
      <c r="L19" s="39">
        <v>227.13333333333338</v>
      </c>
      <c r="M19" s="31">
        <v>221.8</v>
      </c>
      <c r="N19" s="31">
        <v>216.1</v>
      </c>
      <c r="O19" s="308">
        <v>29525600</v>
      </c>
      <c r="P19" s="309">
        <v>-2.6239067055393587E-2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1788.4</v>
      </c>
      <c r="F20" s="38">
        <v>1790.8500000000001</v>
      </c>
      <c r="G20" s="39">
        <v>1779.0500000000002</v>
      </c>
      <c r="H20" s="39">
        <v>1769.7</v>
      </c>
      <c r="I20" s="39">
        <v>1757.9</v>
      </c>
      <c r="J20" s="39">
        <v>1800.2000000000003</v>
      </c>
      <c r="K20" s="39">
        <v>1812</v>
      </c>
      <c r="L20" s="39">
        <v>1821.3500000000004</v>
      </c>
      <c r="M20" s="31">
        <v>1802.65</v>
      </c>
      <c r="N20" s="31">
        <v>1781.5</v>
      </c>
      <c r="O20" s="308">
        <v>4365600</v>
      </c>
      <c r="P20" s="309">
        <v>-2.0858565468981294E-2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2431.75</v>
      </c>
      <c r="F21" s="38">
        <v>2428.7333333333331</v>
      </c>
      <c r="G21" s="39">
        <v>2400.0166666666664</v>
      </c>
      <c r="H21" s="39">
        <v>2368.2833333333333</v>
      </c>
      <c r="I21" s="39">
        <v>2339.5666666666666</v>
      </c>
      <c r="J21" s="39">
        <v>2460.4666666666662</v>
      </c>
      <c r="K21" s="39">
        <v>2489.1833333333325</v>
      </c>
      <c r="L21" s="39">
        <v>2520.9166666666661</v>
      </c>
      <c r="M21" s="31">
        <v>2457.4499999999998</v>
      </c>
      <c r="N21" s="31">
        <v>2397</v>
      </c>
      <c r="O21" s="308">
        <v>10911900</v>
      </c>
      <c r="P21" s="309">
        <v>-3.0079197888056318E-2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729.7</v>
      </c>
      <c r="F22" s="38">
        <v>727.31666666666672</v>
      </c>
      <c r="G22" s="39">
        <v>721.28333333333342</v>
      </c>
      <c r="H22" s="39">
        <v>712.86666666666667</v>
      </c>
      <c r="I22" s="39">
        <v>706.83333333333337</v>
      </c>
      <c r="J22" s="39">
        <v>735.73333333333346</v>
      </c>
      <c r="K22" s="39">
        <v>741.76666666666677</v>
      </c>
      <c r="L22" s="39">
        <v>750.18333333333351</v>
      </c>
      <c r="M22" s="31">
        <v>733.35</v>
      </c>
      <c r="N22" s="31">
        <v>718.9</v>
      </c>
      <c r="O22" s="308">
        <v>31539200</v>
      </c>
      <c r="P22" s="309">
        <v>-1.2681021583098735E-4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3520.95</v>
      </c>
      <c r="F23" s="38">
        <v>3520.65</v>
      </c>
      <c r="G23" s="39">
        <v>3502.3</v>
      </c>
      <c r="H23" s="39">
        <v>3483.65</v>
      </c>
      <c r="I23" s="39">
        <v>3465.3</v>
      </c>
      <c r="J23" s="39">
        <v>3539.3</v>
      </c>
      <c r="K23" s="39">
        <v>3557.6499999999996</v>
      </c>
      <c r="L23" s="39">
        <v>3576.3</v>
      </c>
      <c r="M23" s="31">
        <v>3539</v>
      </c>
      <c r="N23" s="31">
        <v>3502</v>
      </c>
      <c r="O23" s="308">
        <v>832800</v>
      </c>
      <c r="P23" s="309">
        <v>-2.1567217828900071E-3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420.8</v>
      </c>
      <c r="F24" s="38">
        <v>421.16666666666669</v>
      </c>
      <c r="G24" s="39">
        <v>418.98333333333335</v>
      </c>
      <c r="H24" s="39">
        <v>417.16666666666669</v>
      </c>
      <c r="I24" s="39">
        <v>414.98333333333335</v>
      </c>
      <c r="J24" s="39">
        <v>422.98333333333335</v>
      </c>
      <c r="K24" s="39">
        <v>425.16666666666663</v>
      </c>
      <c r="L24" s="39">
        <v>426.98333333333335</v>
      </c>
      <c r="M24" s="31">
        <v>423.35</v>
      </c>
      <c r="N24" s="31">
        <v>419.35</v>
      </c>
      <c r="O24" s="308">
        <v>58420800</v>
      </c>
      <c r="P24" s="309">
        <v>-2.0107481432280659E-2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5269.05</v>
      </c>
      <c r="F25" s="38">
        <v>5240.666666666667</v>
      </c>
      <c r="G25" s="39">
        <v>5201.1333333333341</v>
      </c>
      <c r="H25" s="39">
        <v>5133.2166666666672</v>
      </c>
      <c r="I25" s="39">
        <v>5093.6833333333343</v>
      </c>
      <c r="J25" s="39">
        <v>5308.5833333333339</v>
      </c>
      <c r="K25" s="39">
        <v>5348.1166666666668</v>
      </c>
      <c r="L25" s="39">
        <v>5416.0333333333338</v>
      </c>
      <c r="M25" s="31">
        <v>5280.2</v>
      </c>
      <c r="N25" s="31">
        <v>5172.75</v>
      </c>
      <c r="O25" s="308">
        <v>1896000</v>
      </c>
      <c r="P25" s="309">
        <v>-1.6916196772311879E-2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428.8</v>
      </c>
      <c r="F26" s="38">
        <v>427</v>
      </c>
      <c r="G26" s="39">
        <v>424.35</v>
      </c>
      <c r="H26" s="39">
        <v>419.90000000000003</v>
      </c>
      <c r="I26" s="39">
        <v>417.25000000000006</v>
      </c>
      <c r="J26" s="39">
        <v>431.45</v>
      </c>
      <c r="K26" s="39">
        <v>434.09999999999997</v>
      </c>
      <c r="L26" s="39">
        <v>438.54999999999995</v>
      </c>
      <c r="M26" s="31">
        <v>429.65</v>
      </c>
      <c r="N26" s="31">
        <v>422.55</v>
      </c>
      <c r="O26" s="308">
        <v>11971400</v>
      </c>
      <c r="P26" s="309">
        <v>-2.4082731265051708E-3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167.45</v>
      </c>
      <c r="F27" s="38">
        <v>166.23333333333335</v>
      </c>
      <c r="G27" s="39">
        <v>164.06666666666669</v>
      </c>
      <c r="H27" s="39">
        <v>160.68333333333334</v>
      </c>
      <c r="I27" s="39">
        <v>158.51666666666668</v>
      </c>
      <c r="J27" s="39">
        <v>169.6166666666667</v>
      </c>
      <c r="K27" s="39">
        <v>171.78333333333333</v>
      </c>
      <c r="L27" s="39">
        <v>175.16666666666671</v>
      </c>
      <c r="M27" s="31">
        <v>168.4</v>
      </c>
      <c r="N27" s="31">
        <v>162.85</v>
      </c>
      <c r="O27" s="308">
        <v>71865000</v>
      </c>
      <c r="P27" s="309">
        <v>4.5613269314709735E-2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3396.8</v>
      </c>
      <c r="F28" s="38">
        <v>3388.85</v>
      </c>
      <c r="G28" s="39">
        <v>3368.7</v>
      </c>
      <c r="H28" s="39">
        <v>3340.6</v>
      </c>
      <c r="I28" s="39">
        <v>3320.45</v>
      </c>
      <c r="J28" s="39">
        <v>3416.95</v>
      </c>
      <c r="K28" s="39">
        <v>3437.1000000000004</v>
      </c>
      <c r="L28" s="39">
        <v>3465.2</v>
      </c>
      <c r="M28" s="31">
        <v>3409</v>
      </c>
      <c r="N28" s="31">
        <v>3360.75</v>
      </c>
      <c r="O28" s="308">
        <v>4444000</v>
      </c>
      <c r="P28" s="309">
        <v>-2.4283142317656874E-2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1787.25</v>
      </c>
      <c r="F29" s="38">
        <v>1795.95</v>
      </c>
      <c r="G29" s="39">
        <v>1772.45</v>
      </c>
      <c r="H29" s="39">
        <v>1757.65</v>
      </c>
      <c r="I29" s="39">
        <v>1734.15</v>
      </c>
      <c r="J29" s="39">
        <v>1810.75</v>
      </c>
      <c r="K29" s="39">
        <v>1834.25</v>
      </c>
      <c r="L29" s="39">
        <v>1849.05</v>
      </c>
      <c r="M29" s="31">
        <v>1819.45</v>
      </c>
      <c r="N29" s="31">
        <v>1781.15</v>
      </c>
      <c r="O29" s="308">
        <v>2517987</v>
      </c>
      <c r="P29" s="309">
        <v>3.8039502560351132E-3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6435.05</v>
      </c>
      <c r="F30" s="38">
        <v>6485.5166666666664</v>
      </c>
      <c r="G30" s="39">
        <v>6365.5333333333328</v>
      </c>
      <c r="H30" s="39">
        <v>6296.0166666666664</v>
      </c>
      <c r="I30" s="39">
        <v>6176.0333333333328</v>
      </c>
      <c r="J30" s="39">
        <v>6555.0333333333328</v>
      </c>
      <c r="K30" s="39">
        <v>6675.0166666666664</v>
      </c>
      <c r="L30" s="39">
        <v>6744.5333333333328</v>
      </c>
      <c r="M30" s="31">
        <v>6605.5</v>
      </c>
      <c r="N30" s="31">
        <v>6416</v>
      </c>
      <c r="O30" s="308">
        <v>544725</v>
      </c>
      <c r="P30" s="309">
        <v>0.13537595748006878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762.25</v>
      </c>
      <c r="F31" s="38">
        <v>764.36666666666667</v>
      </c>
      <c r="G31" s="39">
        <v>757.43333333333339</v>
      </c>
      <c r="H31" s="39">
        <v>752.61666666666667</v>
      </c>
      <c r="I31" s="39">
        <v>745.68333333333339</v>
      </c>
      <c r="J31" s="39">
        <v>769.18333333333339</v>
      </c>
      <c r="K31" s="39">
        <v>776.11666666666656</v>
      </c>
      <c r="L31" s="39">
        <v>780.93333333333339</v>
      </c>
      <c r="M31" s="31">
        <v>771.3</v>
      </c>
      <c r="N31" s="31">
        <v>759.55</v>
      </c>
      <c r="O31" s="308">
        <v>12621000</v>
      </c>
      <c r="P31" s="309">
        <v>-8.7960417811984611E-3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740.35</v>
      </c>
      <c r="F32" s="38">
        <v>741.86666666666679</v>
      </c>
      <c r="G32" s="39">
        <v>737.03333333333353</v>
      </c>
      <c r="H32" s="39">
        <v>733.7166666666667</v>
      </c>
      <c r="I32" s="39">
        <v>728.88333333333344</v>
      </c>
      <c r="J32" s="39">
        <v>745.18333333333362</v>
      </c>
      <c r="K32" s="39">
        <v>750.01666666666688</v>
      </c>
      <c r="L32" s="39">
        <v>753.33333333333371</v>
      </c>
      <c r="M32" s="31">
        <v>746.7</v>
      </c>
      <c r="N32" s="31">
        <v>738.55</v>
      </c>
      <c r="O32" s="308">
        <v>13665300</v>
      </c>
      <c r="P32" s="309">
        <v>6.1553413784725033E-3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957.65</v>
      </c>
      <c r="F33" s="38">
        <v>962.68333333333339</v>
      </c>
      <c r="G33" s="39">
        <v>950.46666666666681</v>
      </c>
      <c r="H33" s="39">
        <v>943.28333333333342</v>
      </c>
      <c r="I33" s="39">
        <v>931.06666666666683</v>
      </c>
      <c r="J33" s="39">
        <v>969.86666666666679</v>
      </c>
      <c r="K33" s="39">
        <v>982.08333333333348</v>
      </c>
      <c r="L33" s="39">
        <v>989.26666666666677</v>
      </c>
      <c r="M33" s="31">
        <v>974.9</v>
      </c>
      <c r="N33" s="31">
        <v>955.5</v>
      </c>
      <c r="O33" s="308">
        <v>55410000</v>
      </c>
      <c r="P33" s="309">
        <v>3.84061281141291E-2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4929.8999999999996</v>
      </c>
      <c r="F34" s="38">
        <v>4939.6333333333332</v>
      </c>
      <c r="G34" s="39">
        <v>4914.2666666666664</v>
      </c>
      <c r="H34" s="39">
        <v>4898.6333333333332</v>
      </c>
      <c r="I34" s="39">
        <v>4873.2666666666664</v>
      </c>
      <c r="J34" s="39">
        <v>4955.2666666666664</v>
      </c>
      <c r="K34" s="39">
        <v>4980.6333333333332</v>
      </c>
      <c r="L34" s="39">
        <v>4996.2666666666664</v>
      </c>
      <c r="M34" s="31">
        <v>4965</v>
      </c>
      <c r="N34" s="31">
        <v>4924</v>
      </c>
      <c r="O34" s="308">
        <v>2627000</v>
      </c>
      <c r="P34" s="309">
        <v>-2.4779582366589326E-2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1600.05</v>
      </c>
      <c r="F35" s="38">
        <v>1610.7333333333333</v>
      </c>
      <c r="G35" s="39">
        <v>1585.3666666666668</v>
      </c>
      <c r="H35" s="39">
        <v>1570.6833333333334</v>
      </c>
      <c r="I35" s="39">
        <v>1545.3166666666668</v>
      </c>
      <c r="J35" s="39">
        <v>1625.4166666666667</v>
      </c>
      <c r="K35" s="39">
        <v>1650.7833333333331</v>
      </c>
      <c r="L35" s="39">
        <v>1665.4666666666667</v>
      </c>
      <c r="M35" s="31">
        <v>1636.1</v>
      </c>
      <c r="N35" s="31">
        <v>1596.05</v>
      </c>
      <c r="O35" s="308">
        <v>7705500</v>
      </c>
      <c r="P35" s="309">
        <v>4.3045685279187819E-2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7471.3</v>
      </c>
      <c r="F36" s="38">
        <v>7532.416666666667</v>
      </c>
      <c r="G36" s="39">
        <v>7356.8833333333341</v>
      </c>
      <c r="H36" s="39">
        <v>7242.4666666666672</v>
      </c>
      <c r="I36" s="39">
        <v>7066.9333333333343</v>
      </c>
      <c r="J36" s="39">
        <v>7646.8333333333339</v>
      </c>
      <c r="K36" s="39">
        <v>7822.3666666666668</v>
      </c>
      <c r="L36" s="39">
        <v>7936.7833333333338</v>
      </c>
      <c r="M36" s="31">
        <v>7707.95</v>
      </c>
      <c r="N36" s="31">
        <v>7418</v>
      </c>
      <c r="O36" s="308">
        <v>4311000</v>
      </c>
      <c r="P36" s="309">
        <v>7.0856362168540021E-2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2352.4499999999998</v>
      </c>
      <c r="F37" s="38">
        <v>2330.3333333333335</v>
      </c>
      <c r="G37" s="39">
        <v>2304.7666666666669</v>
      </c>
      <c r="H37" s="39">
        <v>2257.0833333333335</v>
      </c>
      <c r="I37" s="39">
        <v>2231.5166666666669</v>
      </c>
      <c r="J37" s="39">
        <v>2378.0166666666669</v>
      </c>
      <c r="K37" s="39">
        <v>2403.5833333333335</v>
      </c>
      <c r="L37" s="39">
        <v>2451.2666666666669</v>
      </c>
      <c r="M37" s="31">
        <v>2355.9</v>
      </c>
      <c r="N37" s="31">
        <v>2282.65</v>
      </c>
      <c r="O37" s="308">
        <v>1691700</v>
      </c>
      <c r="P37" s="309">
        <v>-3.6891545687446625E-2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384.25</v>
      </c>
      <c r="F38" s="38">
        <v>383.9666666666667</v>
      </c>
      <c r="G38" s="39">
        <v>381.78333333333342</v>
      </c>
      <c r="H38" s="39">
        <v>379.31666666666672</v>
      </c>
      <c r="I38" s="39">
        <v>377.13333333333344</v>
      </c>
      <c r="J38" s="39">
        <v>386.43333333333339</v>
      </c>
      <c r="K38" s="39">
        <v>388.61666666666667</v>
      </c>
      <c r="L38" s="39">
        <v>391.08333333333337</v>
      </c>
      <c r="M38" s="31">
        <v>386.15</v>
      </c>
      <c r="N38" s="31">
        <v>381.5</v>
      </c>
      <c r="O38" s="308">
        <v>11198400</v>
      </c>
      <c r="P38" s="309">
        <v>-1.311336717428088E-2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223.3</v>
      </c>
      <c r="F39" s="38">
        <v>225.70000000000002</v>
      </c>
      <c r="G39" s="39">
        <v>220.20000000000005</v>
      </c>
      <c r="H39" s="39">
        <v>217.10000000000002</v>
      </c>
      <c r="I39" s="39">
        <v>211.60000000000005</v>
      </c>
      <c r="J39" s="39">
        <v>228.80000000000004</v>
      </c>
      <c r="K39" s="39">
        <v>234.29999999999998</v>
      </c>
      <c r="L39" s="39">
        <v>237.40000000000003</v>
      </c>
      <c r="M39" s="31">
        <v>231.2</v>
      </c>
      <c r="N39" s="31">
        <v>222.6</v>
      </c>
      <c r="O39" s="308">
        <v>54247500</v>
      </c>
      <c r="P39" s="309">
        <v>0.10669658795328199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205.45</v>
      </c>
      <c r="F40" s="38">
        <v>205.51666666666665</v>
      </c>
      <c r="G40" s="39">
        <v>203.6333333333333</v>
      </c>
      <c r="H40" s="39">
        <v>201.81666666666663</v>
      </c>
      <c r="I40" s="39">
        <v>199.93333333333328</v>
      </c>
      <c r="J40" s="39">
        <v>207.33333333333331</v>
      </c>
      <c r="K40" s="39">
        <v>209.21666666666664</v>
      </c>
      <c r="L40" s="39">
        <v>211.03333333333333</v>
      </c>
      <c r="M40" s="31">
        <v>207.4</v>
      </c>
      <c r="N40" s="31">
        <v>203.7</v>
      </c>
      <c r="O40" s="308">
        <v>89698050</v>
      </c>
      <c r="P40" s="309">
        <v>-5.4485308425763768E-3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1698.9</v>
      </c>
      <c r="F41" s="38">
        <v>1690.8833333333332</v>
      </c>
      <c r="G41" s="39">
        <v>1678.9666666666665</v>
      </c>
      <c r="H41" s="39">
        <v>1659.0333333333333</v>
      </c>
      <c r="I41" s="39">
        <v>1647.1166666666666</v>
      </c>
      <c r="J41" s="39">
        <v>1710.8166666666664</v>
      </c>
      <c r="K41" s="39">
        <v>1722.7333333333333</v>
      </c>
      <c r="L41" s="39">
        <v>1742.6666666666663</v>
      </c>
      <c r="M41" s="31">
        <v>1702.8</v>
      </c>
      <c r="N41" s="31">
        <v>1670.95</v>
      </c>
      <c r="O41" s="308">
        <v>1445250</v>
      </c>
      <c r="P41" s="309">
        <v>-3.9381854436689928E-2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128.1</v>
      </c>
      <c r="F42" s="38">
        <v>127.13333333333333</v>
      </c>
      <c r="G42" s="39">
        <v>124.96666666666664</v>
      </c>
      <c r="H42" s="39">
        <v>121.83333333333331</v>
      </c>
      <c r="I42" s="39">
        <v>119.66666666666663</v>
      </c>
      <c r="J42" s="39">
        <v>130.26666666666665</v>
      </c>
      <c r="K42" s="39">
        <v>132.43333333333334</v>
      </c>
      <c r="L42" s="39">
        <v>135.56666666666666</v>
      </c>
      <c r="M42" s="31">
        <v>129.30000000000001</v>
      </c>
      <c r="N42" s="31">
        <v>124</v>
      </c>
      <c r="O42" s="308">
        <v>88674900</v>
      </c>
      <c r="P42" s="309">
        <v>7.7205373217005949E-2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672</v>
      </c>
      <c r="F43" s="38">
        <v>673.80000000000007</v>
      </c>
      <c r="G43" s="39">
        <v>667.20000000000016</v>
      </c>
      <c r="H43" s="39">
        <v>662.40000000000009</v>
      </c>
      <c r="I43" s="39">
        <v>655.80000000000018</v>
      </c>
      <c r="J43" s="39">
        <v>678.60000000000014</v>
      </c>
      <c r="K43" s="39">
        <v>685.2</v>
      </c>
      <c r="L43" s="39">
        <v>690.00000000000011</v>
      </c>
      <c r="M43" s="31">
        <v>680.4</v>
      </c>
      <c r="N43" s="31">
        <v>669</v>
      </c>
      <c r="O43" s="308">
        <v>7330400</v>
      </c>
      <c r="P43" s="309">
        <v>-3.6158518947063928E-2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854.75</v>
      </c>
      <c r="F44" s="38">
        <v>857.51666666666677</v>
      </c>
      <c r="G44" s="39">
        <v>850.23333333333358</v>
      </c>
      <c r="H44" s="39">
        <v>845.71666666666681</v>
      </c>
      <c r="I44" s="39">
        <v>838.43333333333362</v>
      </c>
      <c r="J44" s="39">
        <v>862.03333333333353</v>
      </c>
      <c r="K44" s="39">
        <v>869.31666666666661</v>
      </c>
      <c r="L44" s="39">
        <v>873.83333333333348</v>
      </c>
      <c r="M44" s="31">
        <v>864.8</v>
      </c>
      <c r="N44" s="31">
        <v>853</v>
      </c>
      <c r="O44" s="308">
        <v>8257000</v>
      </c>
      <c r="P44" s="309">
        <v>-8.1681681681681686E-3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890.95</v>
      </c>
      <c r="F45" s="38">
        <v>890.18333333333339</v>
      </c>
      <c r="G45" s="39">
        <v>887.46666666666681</v>
      </c>
      <c r="H45" s="39">
        <v>883.98333333333346</v>
      </c>
      <c r="I45" s="39">
        <v>881.26666666666688</v>
      </c>
      <c r="J45" s="39">
        <v>893.66666666666674</v>
      </c>
      <c r="K45" s="39">
        <v>896.38333333333344</v>
      </c>
      <c r="L45" s="39">
        <v>899.86666666666667</v>
      </c>
      <c r="M45" s="31">
        <v>892.9</v>
      </c>
      <c r="N45" s="31">
        <v>886.7</v>
      </c>
      <c r="O45" s="308">
        <v>40205900</v>
      </c>
      <c r="P45" s="309">
        <v>4.9151133800308675E-3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94.1</v>
      </c>
      <c r="F46" s="38">
        <v>93.483333333333334</v>
      </c>
      <c r="G46" s="39">
        <v>92.366666666666674</v>
      </c>
      <c r="H46" s="39">
        <v>90.63333333333334</v>
      </c>
      <c r="I46" s="39">
        <v>89.51666666666668</v>
      </c>
      <c r="J46" s="39">
        <v>95.216666666666669</v>
      </c>
      <c r="K46" s="39">
        <v>96.333333333333314</v>
      </c>
      <c r="L46" s="39">
        <v>98.066666666666663</v>
      </c>
      <c r="M46" s="31">
        <v>94.6</v>
      </c>
      <c r="N46" s="31">
        <v>91.75</v>
      </c>
      <c r="O46" s="308">
        <v>107877000</v>
      </c>
      <c r="P46" s="309">
        <v>-4.87037037037037E-2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254.8</v>
      </c>
      <c r="F47" s="38">
        <v>255.16666666666666</v>
      </c>
      <c r="G47" s="39">
        <v>253.13333333333333</v>
      </c>
      <c r="H47" s="39">
        <v>251.46666666666667</v>
      </c>
      <c r="I47" s="39">
        <v>249.43333333333334</v>
      </c>
      <c r="J47" s="39">
        <v>256.83333333333331</v>
      </c>
      <c r="K47" s="39">
        <v>258.86666666666667</v>
      </c>
      <c r="L47" s="39">
        <v>260.5333333333333</v>
      </c>
      <c r="M47" s="31">
        <v>257.2</v>
      </c>
      <c r="N47" s="31">
        <v>253.5</v>
      </c>
      <c r="O47" s="308">
        <v>33115000</v>
      </c>
      <c r="P47" s="309">
        <v>4.3217833042687084E-3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19104.150000000001</v>
      </c>
      <c r="F48" s="38">
        <v>19093.483333333334</v>
      </c>
      <c r="G48" s="39">
        <v>18943.666666666668</v>
      </c>
      <c r="H48" s="39">
        <v>18783.183333333334</v>
      </c>
      <c r="I48" s="39">
        <v>18633.366666666669</v>
      </c>
      <c r="J48" s="39">
        <v>19253.966666666667</v>
      </c>
      <c r="K48" s="39">
        <v>19403.783333333333</v>
      </c>
      <c r="L48" s="39">
        <v>19564.266666666666</v>
      </c>
      <c r="M48" s="31">
        <v>19243.3</v>
      </c>
      <c r="N48" s="31">
        <v>18933</v>
      </c>
      <c r="O48" s="308">
        <v>210150</v>
      </c>
      <c r="P48" s="309">
        <v>1.8662142510906445E-2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391.8</v>
      </c>
      <c r="F49" s="38">
        <v>390.51666666666665</v>
      </c>
      <c r="G49" s="39">
        <v>388.2833333333333</v>
      </c>
      <c r="H49" s="39">
        <v>384.76666666666665</v>
      </c>
      <c r="I49" s="39">
        <v>382.5333333333333</v>
      </c>
      <c r="J49" s="39">
        <v>394.0333333333333</v>
      </c>
      <c r="K49" s="39">
        <v>396.26666666666665</v>
      </c>
      <c r="L49" s="39">
        <v>399.7833333333333</v>
      </c>
      <c r="M49" s="31">
        <v>392.75</v>
      </c>
      <c r="N49" s="31">
        <v>387</v>
      </c>
      <c r="O49" s="308">
        <v>23382000</v>
      </c>
      <c r="P49" s="309">
        <v>-1.7843641312566157E-2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5112.55</v>
      </c>
      <c r="F50" s="38">
        <v>5118.833333333333</v>
      </c>
      <c r="G50" s="39">
        <v>5071.7166666666662</v>
      </c>
      <c r="H50" s="39">
        <v>5030.8833333333332</v>
      </c>
      <c r="I50" s="39">
        <v>4983.7666666666664</v>
      </c>
      <c r="J50" s="39">
        <v>5159.6666666666661</v>
      </c>
      <c r="K50" s="39">
        <v>5206.7833333333328</v>
      </c>
      <c r="L50" s="39">
        <v>5247.6166666666659</v>
      </c>
      <c r="M50" s="31">
        <v>5165.95</v>
      </c>
      <c r="N50" s="31">
        <v>5078</v>
      </c>
      <c r="O50" s="308">
        <v>1482200</v>
      </c>
      <c r="P50" s="309">
        <v>6.9562707461394147E-2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353.85</v>
      </c>
      <c r="F51" s="38">
        <v>351.2</v>
      </c>
      <c r="G51" s="39">
        <v>347.4</v>
      </c>
      <c r="H51" s="39">
        <v>340.95</v>
      </c>
      <c r="I51" s="39">
        <v>337.15</v>
      </c>
      <c r="J51" s="39">
        <v>357.65</v>
      </c>
      <c r="K51" s="39">
        <v>361.45000000000005</v>
      </c>
      <c r="L51" s="39">
        <v>367.9</v>
      </c>
      <c r="M51" s="31">
        <v>355</v>
      </c>
      <c r="N51" s="31">
        <v>344.75</v>
      </c>
      <c r="O51" s="308">
        <v>8034000</v>
      </c>
      <c r="P51" s="309">
        <v>-4.3571428571428573E-2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333.95</v>
      </c>
      <c r="F52" s="38">
        <v>334.36666666666662</v>
      </c>
      <c r="G52" s="39">
        <v>330.88333333333321</v>
      </c>
      <c r="H52" s="39">
        <v>327.81666666666661</v>
      </c>
      <c r="I52" s="39">
        <v>324.3333333333332</v>
      </c>
      <c r="J52" s="39">
        <v>337.43333333333322</v>
      </c>
      <c r="K52" s="39">
        <v>340.91666666666669</v>
      </c>
      <c r="L52" s="39">
        <v>343.98333333333323</v>
      </c>
      <c r="M52" s="31">
        <v>337.85</v>
      </c>
      <c r="N52" s="31">
        <v>331.3</v>
      </c>
      <c r="O52" s="308">
        <v>52976700</v>
      </c>
      <c r="P52" s="309">
        <v>-1.7806267806267807E-3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786.15</v>
      </c>
      <c r="F53" s="38">
        <v>787.66666666666663</v>
      </c>
      <c r="G53" s="39">
        <v>780.43333333333328</v>
      </c>
      <c r="H53" s="39">
        <v>774.7166666666667</v>
      </c>
      <c r="I53" s="39">
        <v>767.48333333333335</v>
      </c>
      <c r="J53" s="39">
        <v>793.38333333333321</v>
      </c>
      <c r="K53" s="39">
        <v>800.61666666666656</v>
      </c>
      <c r="L53" s="39">
        <v>806.33333333333314</v>
      </c>
      <c r="M53" s="31">
        <v>794.9</v>
      </c>
      <c r="N53" s="31">
        <v>781.95</v>
      </c>
      <c r="O53" s="308">
        <v>2581800</v>
      </c>
      <c r="P53" s="309">
        <v>-5.2932761087267528E-2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273.5</v>
      </c>
      <c r="F54" s="38">
        <v>274.31666666666666</v>
      </c>
      <c r="G54" s="39">
        <v>271.93333333333334</v>
      </c>
      <c r="H54" s="39">
        <v>270.36666666666667</v>
      </c>
      <c r="I54" s="39">
        <v>267.98333333333335</v>
      </c>
      <c r="J54" s="39">
        <v>275.88333333333333</v>
      </c>
      <c r="K54" s="39">
        <v>278.26666666666665</v>
      </c>
      <c r="L54" s="39">
        <v>279.83333333333331</v>
      </c>
      <c r="M54" s="31">
        <v>276.7</v>
      </c>
      <c r="N54" s="31">
        <v>272.75</v>
      </c>
      <c r="O54" s="308">
        <v>10269500</v>
      </c>
      <c r="P54" s="309">
        <v>1.7507530120481927E-2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1136.8</v>
      </c>
      <c r="F55" s="38">
        <v>1149.6333333333332</v>
      </c>
      <c r="G55" s="39">
        <v>1121.4666666666665</v>
      </c>
      <c r="H55" s="39">
        <v>1106.1333333333332</v>
      </c>
      <c r="I55" s="39">
        <v>1077.9666666666665</v>
      </c>
      <c r="J55" s="39">
        <v>1164.9666666666665</v>
      </c>
      <c r="K55" s="39">
        <v>1193.1333333333334</v>
      </c>
      <c r="L55" s="39">
        <v>1208.4666666666665</v>
      </c>
      <c r="M55" s="31">
        <v>1177.8</v>
      </c>
      <c r="N55" s="31">
        <v>1134.3</v>
      </c>
      <c r="O55" s="308">
        <v>12336250</v>
      </c>
      <c r="P55" s="309">
        <v>1.0143016533116949E-3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1022.2</v>
      </c>
      <c r="F56" s="38">
        <v>1022.9</v>
      </c>
      <c r="G56" s="39">
        <v>1015.25</v>
      </c>
      <c r="H56" s="39">
        <v>1008.3000000000001</v>
      </c>
      <c r="I56" s="39">
        <v>1000.6500000000001</v>
      </c>
      <c r="J56" s="39">
        <v>1029.8499999999999</v>
      </c>
      <c r="K56" s="39">
        <v>1037.4999999999998</v>
      </c>
      <c r="L56" s="39">
        <v>1044.4499999999998</v>
      </c>
      <c r="M56" s="31">
        <v>1030.55</v>
      </c>
      <c r="N56" s="31">
        <v>1015.95</v>
      </c>
      <c r="O56" s="308">
        <v>11290500</v>
      </c>
      <c r="P56" s="309">
        <v>1.7515084060687715E-2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235.25</v>
      </c>
      <c r="F57" s="38">
        <v>235.58333333333334</v>
      </c>
      <c r="G57" s="39">
        <v>234.41666666666669</v>
      </c>
      <c r="H57" s="39">
        <v>233.58333333333334</v>
      </c>
      <c r="I57" s="39">
        <v>232.41666666666669</v>
      </c>
      <c r="J57" s="39">
        <v>236.41666666666669</v>
      </c>
      <c r="K57" s="39">
        <v>237.58333333333337</v>
      </c>
      <c r="L57" s="39">
        <v>238.41666666666669</v>
      </c>
      <c r="M57" s="31">
        <v>236.75</v>
      </c>
      <c r="N57" s="31">
        <v>234.75</v>
      </c>
      <c r="O57" s="308">
        <v>50996400</v>
      </c>
      <c r="P57" s="309">
        <v>1.5217391304347827E-2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4702.3999999999996</v>
      </c>
      <c r="F58" s="38">
        <v>4665.5</v>
      </c>
      <c r="G58" s="39">
        <v>4617.6000000000004</v>
      </c>
      <c r="H58" s="39">
        <v>4532.8</v>
      </c>
      <c r="I58" s="39">
        <v>4484.9000000000005</v>
      </c>
      <c r="J58" s="39">
        <v>4750.3</v>
      </c>
      <c r="K58" s="39">
        <v>4798.2</v>
      </c>
      <c r="L58" s="39">
        <v>4883</v>
      </c>
      <c r="M58" s="31">
        <v>4713.3999999999996</v>
      </c>
      <c r="N58" s="31">
        <v>4580.7</v>
      </c>
      <c r="O58" s="308">
        <v>498000</v>
      </c>
      <c r="P58" s="309">
        <v>-3.1787693205016038E-2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1806.1</v>
      </c>
      <c r="F59" s="38">
        <v>1792.7333333333333</v>
      </c>
      <c r="G59" s="39">
        <v>1771.4666666666667</v>
      </c>
      <c r="H59" s="39">
        <v>1736.8333333333333</v>
      </c>
      <c r="I59" s="39">
        <v>1715.5666666666666</v>
      </c>
      <c r="J59" s="39">
        <v>1827.3666666666668</v>
      </c>
      <c r="K59" s="39">
        <v>1848.6333333333337</v>
      </c>
      <c r="L59" s="39">
        <v>1883.2666666666669</v>
      </c>
      <c r="M59" s="31">
        <v>1814</v>
      </c>
      <c r="N59" s="31">
        <v>1758.1</v>
      </c>
      <c r="O59" s="308">
        <v>3686550</v>
      </c>
      <c r="P59" s="309">
        <v>4.4111816019032517E-2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678.6</v>
      </c>
      <c r="F60" s="38">
        <v>677.18333333333339</v>
      </c>
      <c r="G60" s="39">
        <v>670.81666666666683</v>
      </c>
      <c r="H60" s="39">
        <v>663.03333333333342</v>
      </c>
      <c r="I60" s="39">
        <v>656.66666666666686</v>
      </c>
      <c r="J60" s="39">
        <v>684.96666666666681</v>
      </c>
      <c r="K60" s="39">
        <v>691.33333333333337</v>
      </c>
      <c r="L60" s="39">
        <v>699.11666666666679</v>
      </c>
      <c r="M60" s="31">
        <v>683.55</v>
      </c>
      <c r="N60" s="31">
        <v>669.4</v>
      </c>
      <c r="O60" s="308">
        <v>5383000</v>
      </c>
      <c r="P60" s="309">
        <v>-3.9950062421972535E-2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961.75</v>
      </c>
      <c r="F61" s="38">
        <v>959.85</v>
      </c>
      <c r="G61" s="39">
        <v>955</v>
      </c>
      <c r="H61" s="39">
        <v>948.25</v>
      </c>
      <c r="I61" s="39">
        <v>943.4</v>
      </c>
      <c r="J61" s="39">
        <v>966.6</v>
      </c>
      <c r="K61" s="39">
        <v>971.45000000000016</v>
      </c>
      <c r="L61" s="39">
        <v>978.2</v>
      </c>
      <c r="M61" s="31">
        <v>964.7</v>
      </c>
      <c r="N61" s="31">
        <v>953.1</v>
      </c>
      <c r="O61" s="308">
        <v>2204300</v>
      </c>
      <c r="P61" s="309">
        <v>5.0717384050717386E-2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298</v>
      </c>
      <c r="F62" s="38">
        <v>296</v>
      </c>
      <c r="G62" s="39">
        <v>292.3</v>
      </c>
      <c r="H62" s="39">
        <v>286.60000000000002</v>
      </c>
      <c r="I62" s="39">
        <v>282.90000000000003</v>
      </c>
      <c r="J62" s="39">
        <v>301.7</v>
      </c>
      <c r="K62" s="39">
        <v>305.40000000000003</v>
      </c>
      <c r="L62" s="39">
        <v>311.09999999999997</v>
      </c>
      <c r="M62" s="31">
        <v>299.7</v>
      </c>
      <c r="N62" s="31">
        <v>290.3</v>
      </c>
      <c r="O62" s="308">
        <v>15381000</v>
      </c>
      <c r="P62" s="309">
        <v>1.1716461628588166E-3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129.30000000000001</v>
      </c>
      <c r="F63" s="38">
        <v>129.63333333333333</v>
      </c>
      <c r="G63" s="39">
        <v>128.66666666666666</v>
      </c>
      <c r="H63" s="39">
        <v>128.03333333333333</v>
      </c>
      <c r="I63" s="39">
        <v>127.06666666666666</v>
      </c>
      <c r="J63" s="39">
        <v>130.26666666666665</v>
      </c>
      <c r="K63" s="39">
        <v>131.23333333333335</v>
      </c>
      <c r="L63" s="39">
        <v>131.86666666666665</v>
      </c>
      <c r="M63" s="31">
        <v>130.6</v>
      </c>
      <c r="N63" s="31">
        <v>129</v>
      </c>
      <c r="O63" s="308">
        <v>34275000</v>
      </c>
      <c r="P63" s="309">
        <v>-8.9634234494723151E-3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1885.75</v>
      </c>
      <c r="F64" s="38">
        <v>1893.9166666666667</v>
      </c>
      <c r="G64" s="39">
        <v>1863.8833333333334</v>
      </c>
      <c r="H64" s="39">
        <v>1842.0166666666667</v>
      </c>
      <c r="I64" s="39">
        <v>1811.9833333333333</v>
      </c>
      <c r="J64" s="39">
        <v>1915.7833333333335</v>
      </c>
      <c r="K64" s="39">
        <v>1945.8166666666668</v>
      </c>
      <c r="L64" s="39">
        <v>1967.6833333333336</v>
      </c>
      <c r="M64" s="31">
        <v>1923.95</v>
      </c>
      <c r="N64" s="31">
        <v>1872.05</v>
      </c>
      <c r="O64" s="308">
        <v>2901600</v>
      </c>
      <c r="P64" s="309">
        <v>3.0031948881789138E-2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580.45000000000005</v>
      </c>
      <c r="F65" s="38">
        <v>578.53333333333342</v>
      </c>
      <c r="G65" s="39">
        <v>575.36666666666679</v>
      </c>
      <c r="H65" s="39">
        <v>570.28333333333342</v>
      </c>
      <c r="I65" s="39">
        <v>567.11666666666679</v>
      </c>
      <c r="J65" s="39">
        <v>583.61666666666679</v>
      </c>
      <c r="K65" s="39">
        <v>586.78333333333353</v>
      </c>
      <c r="L65" s="39">
        <v>591.86666666666679</v>
      </c>
      <c r="M65" s="31">
        <v>581.70000000000005</v>
      </c>
      <c r="N65" s="31">
        <v>573.45000000000005</v>
      </c>
      <c r="O65" s="308">
        <v>14328750</v>
      </c>
      <c r="P65" s="309">
        <v>-3.9708469464689623E-2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2077.6999999999998</v>
      </c>
      <c r="F66" s="38">
        <v>2086.2166666666667</v>
      </c>
      <c r="G66" s="39">
        <v>2048.9333333333334</v>
      </c>
      <c r="H66" s="39">
        <v>2020.1666666666665</v>
      </c>
      <c r="I66" s="39">
        <v>1982.8833333333332</v>
      </c>
      <c r="J66" s="39">
        <v>2114.9833333333336</v>
      </c>
      <c r="K66" s="39">
        <v>2152.2666666666673</v>
      </c>
      <c r="L66" s="39">
        <v>2181.0333333333338</v>
      </c>
      <c r="M66" s="31">
        <v>2123.5</v>
      </c>
      <c r="N66" s="31">
        <v>2057.4499999999998</v>
      </c>
      <c r="O66" s="308">
        <v>1972500</v>
      </c>
      <c r="P66" s="309">
        <v>6.2769396551724144E-2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1928.75</v>
      </c>
      <c r="F67" s="38">
        <v>1945.9333333333334</v>
      </c>
      <c r="G67" s="39">
        <v>1905.3666666666668</v>
      </c>
      <c r="H67" s="39">
        <v>1881.9833333333333</v>
      </c>
      <c r="I67" s="39">
        <v>1841.4166666666667</v>
      </c>
      <c r="J67" s="39">
        <v>1969.3166666666668</v>
      </c>
      <c r="K67" s="39">
        <v>2009.8833333333334</v>
      </c>
      <c r="L67" s="39">
        <v>2033.2666666666669</v>
      </c>
      <c r="M67" s="31">
        <v>1986.5</v>
      </c>
      <c r="N67" s="31">
        <v>1922.55</v>
      </c>
      <c r="O67" s="308">
        <v>2950800</v>
      </c>
      <c r="P67" s="309">
        <v>0.1294063612355035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247.15</v>
      </c>
      <c r="F68" s="38">
        <v>246.51666666666665</v>
      </c>
      <c r="G68" s="39">
        <v>244.2833333333333</v>
      </c>
      <c r="H68" s="39">
        <v>241.41666666666666</v>
      </c>
      <c r="I68" s="39">
        <v>239.18333333333331</v>
      </c>
      <c r="J68" s="39">
        <v>249.3833333333333</v>
      </c>
      <c r="K68" s="39">
        <v>251.61666666666665</v>
      </c>
      <c r="L68" s="39">
        <v>254.48333333333329</v>
      </c>
      <c r="M68" s="31">
        <v>248.75</v>
      </c>
      <c r="N68" s="31">
        <v>243.65</v>
      </c>
      <c r="O68" s="308">
        <v>22008000</v>
      </c>
      <c r="P68" s="309">
        <v>-1.5037593984962405E-2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3657.05</v>
      </c>
      <c r="F69" s="38">
        <v>3669.3166666666671</v>
      </c>
      <c r="G69" s="39">
        <v>3629.6333333333341</v>
      </c>
      <c r="H69" s="39">
        <v>3602.2166666666672</v>
      </c>
      <c r="I69" s="39">
        <v>3562.5333333333342</v>
      </c>
      <c r="J69" s="39">
        <v>3696.733333333334</v>
      </c>
      <c r="K69" s="39">
        <v>3736.4166666666674</v>
      </c>
      <c r="L69" s="39">
        <v>3763.8333333333339</v>
      </c>
      <c r="M69" s="31">
        <v>3709</v>
      </c>
      <c r="N69" s="31">
        <v>3641.9</v>
      </c>
      <c r="O69" s="308">
        <v>3004200</v>
      </c>
      <c r="P69" s="309">
        <v>1.3289260658391797E-2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4401.6000000000004</v>
      </c>
      <c r="F70" s="38">
        <v>4358.8</v>
      </c>
      <c r="G70" s="39">
        <v>4305.25</v>
      </c>
      <c r="H70" s="39">
        <v>4208.8999999999996</v>
      </c>
      <c r="I70" s="39">
        <v>4155.3499999999995</v>
      </c>
      <c r="J70" s="39">
        <v>4455.1500000000005</v>
      </c>
      <c r="K70" s="39">
        <v>4508.7000000000016</v>
      </c>
      <c r="L70" s="39">
        <v>4605.0500000000011</v>
      </c>
      <c r="M70" s="31">
        <v>4412.3500000000004</v>
      </c>
      <c r="N70" s="31">
        <v>4262.45</v>
      </c>
      <c r="O70" s="308">
        <v>837600</v>
      </c>
      <c r="P70" s="309">
        <v>-2.05799812909261E-2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502.05</v>
      </c>
      <c r="F71" s="38">
        <v>503.23333333333335</v>
      </c>
      <c r="G71" s="39">
        <v>499.61666666666667</v>
      </c>
      <c r="H71" s="39">
        <v>497.18333333333334</v>
      </c>
      <c r="I71" s="39">
        <v>493.56666666666666</v>
      </c>
      <c r="J71" s="39">
        <v>505.66666666666669</v>
      </c>
      <c r="K71" s="39">
        <v>509.28333333333336</v>
      </c>
      <c r="L71" s="39">
        <v>511.7166666666667</v>
      </c>
      <c r="M71" s="31">
        <v>506.85</v>
      </c>
      <c r="N71" s="31">
        <v>500.8</v>
      </c>
      <c r="O71" s="308">
        <v>32034750</v>
      </c>
      <c r="P71" s="309">
        <v>1.8304835833420748E-2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5185.1000000000004</v>
      </c>
      <c r="F72" s="38">
        <v>5180.3166666666666</v>
      </c>
      <c r="G72" s="39">
        <v>5135.6333333333332</v>
      </c>
      <c r="H72" s="39">
        <v>5086.166666666667</v>
      </c>
      <c r="I72" s="39">
        <v>5041.4833333333336</v>
      </c>
      <c r="J72" s="39">
        <v>5229.7833333333328</v>
      </c>
      <c r="K72" s="39">
        <v>5274.4666666666653</v>
      </c>
      <c r="L72" s="39">
        <v>5323.9333333333325</v>
      </c>
      <c r="M72" s="31">
        <v>5225</v>
      </c>
      <c r="N72" s="31">
        <v>5130.8500000000004</v>
      </c>
      <c r="O72" s="308">
        <v>2662750</v>
      </c>
      <c r="P72" s="309">
        <v>6.1064399455117667E-4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3264.3</v>
      </c>
      <c r="F73" s="38">
        <v>3244.3166666666671</v>
      </c>
      <c r="G73" s="39">
        <v>3218.6333333333341</v>
      </c>
      <c r="H73" s="39">
        <v>3172.9666666666672</v>
      </c>
      <c r="I73" s="39">
        <v>3147.2833333333342</v>
      </c>
      <c r="J73" s="39">
        <v>3289.983333333334</v>
      </c>
      <c r="K73" s="39">
        <v>3315.6666666666674</v>
      </c>
      <c r="L73" s="39">
        <v>3361.3333333333339</v>
      </c>
      <c r="M73" s="31">
        <v>3270</v>
      </c>
      <c r="N73" s="31">
        <v>3198.65</v>
      </c>
      <c r="O73" s="308">
        <v>6218450</v>
      </c>
      <c r="P73" s="309">
        <v>-5.2275030671574116E-2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2307.5</v>
      </c>
      <c r="F74" s="38">
        <v>2316.85</v>
      </c>
      <c r="G74" s="39">
        <v>2291.6999999999998</v>
      </c>
      <c r="H74" s="39">
        <v>2275.9</v>
      </c>
      <c r="I74" s="39">
        <v>2250.75</v>
      </c>
      <c r="J74" s="39">
        <v>2332.6499999999996</v>
      </c>
      <c r="K74" s="39">
        <v>2357.8000000000002</v>
      </c>
      <c r="L74" s="39">
        <v>2373.5999999999995</v>
      </c>
      <c r="M74" s="31">
        <v>2342</v>
      </c>
      <c r="N74" s="31">
        <v>2301.0500000000002</v>
      </c>
      <c r="O74" s="308">
        <v>1890075</v>
      </c>
      <c r="P74" s="309">
        <v>2.4903071875932003E-2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253.15</v>
      </c>
      <c r="F75" s="38">
        <v>252.53333333333333</v>
      </c>
      <c r="G75" s="39">
        <v>251.51666666666665</v>
      </c>
      <c r="H75" s="39">
        <v>249.88333333333333</v>
      </c>
      <c r="I75" s="39">
        <v>248.86666666666665</v>
      </c>
      <c r="J75" s="39">
        <v>254.16666666666666</v>
      </c>
      <c r="K75" s="39">
        <v>255.18333333333337</v>
      </c>
      <c r="L75" s="39">
        <v>256.81666666666666</v>
      </c>
      <c r="M75" s="31">
        <v>253.55</v>
      </c>
      <c r="N75" s="31">
        <v>250.9</v>
      </c>
      <c r="O75" s="308">
        <v>21290400</v>
      </c>
      <c r="P75" s="309">
        <v>1.493049596704994E-2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135.65</v>
      </c>
      <c r="F76" s="38">
        <v>135.25000000000003</v>
      </c>
      <c r="G76" s="39">
        <v>134.45000000000005</v>
      </c>
      <c r="H76" s="39">
        <v>133.25000000000003</v>
      </c>
      <c r="I76" s="39">
        <v>132.45000000000005</v>
      </c>
      <c r="J76" s="39">
        <v>136.45000000000005</v>
      </c>
      <c r="K76" s="39">
        <v>137.25000000000006</v>
      </c>
      <c r="L76" s="39">
        <v>138.45000000000005</v>
      </c>
      <c r="M76" s="31">
        <v>136.05000000000001</v>
      </c>
      <c r="N76" s="31">
        <v>134.05000000000001</v>
      </c>
      <c r="O76" s="308">
        <v>121680000</v>
      </c>
      <c r="P76" s="309">
        <v>-2.2958346999016072E-3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109.75</v>
      </c>
      <c r="F77" s="38">
        <v>109.3</v>
      </c>
      <c r="G77" s="39">
        <v>108.64999999999999</v>
      </c>
      <c r="H77" s="39">
        <v>107.55</v>
      </c>
      <c r="I77" s="39">
        <v>106.89999999999999</v>
      </c>
      <c r="J77" s="39">
        <v>110.39999999999999</v>
      </c>
      <c r="K77" s="39">
        <v>111.05</v>
      </c>
      <c r="L77" s="39">
        <v>112.14999999999999</v>
      </c>
      <c r="M77" s="31">
        <v>109.95</v>
      </c>
      <c r="N77" s="31">
        <v>108.2</v>
      </c>
      <c r="O77" s="308">
        <v>99268350</v>
      </c>
      <c r="P77" s="309">
        <v>1.090197540067089E-2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673</v>
      </c>
      <c r="F78" s="38">
        <v>671.01666666666665</v>
      </c>
      <c r="G78" s="39">
        <v>664.73333333333335</v>
      </c>
      <c r="H78" s="39">
        <v>656.4666666666667</v>
      </c>
      <c r="I78" s="39">
        <v>650.18333333333339</v>
      </c>
      <c r="J78" s="39">
        <v>679.2833333333333</v>
      </c>
      <c r="K78" s="39">
        <v>685.56666666666661</v>
      </c>
      <c r="L78" s="39">
        <v>693.83333333333326</v>
      </c>
      <c r="M78" s="31">
        <v>677.3</v>
      </c>
      <c r="N78" s="31">
        <v>662.75</v>
      </c>
      <c r="O78" s="308">
        <v>7086150</v>
      </c>
      <c r="P78" s="309">
        <v>-6.5053872738361452E-3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44.9</v>
      </c>
      <c r="F79" s="38">
        <v>44.85</v>
      </c>
      <c r="G79" s="39">
        <v>44.45</v>
      </c>
      <c r="H79" s="39">
        <v>44</v>
      </c>
      <c r="I79" s="39">
        <v>43.6</v>
      </c>
      <c r="J79" s="39">
        <v>45.300000000000004</v>
      </c>
      <c r="K79" s="39">
        <v>45.699999999999996</v>
      </c>
      <c r="L79" s="39">
        <v>46.150000000000006</v>
      </c>
      <c r="M79" s="31">
        <v>45.25</v>
      </c>
      <c r="N79" s="31">
        <v>44.4</v>
      </c>
      <c r="O79" s="308">
        <v>126765000</v>
      </c>
      <c r="P79" s="309">
        <v>-1.3482752582735073E-2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602.1</v>
      </c>
      <c r="F80" s="38">
        <v>599.63333333333333</v>
      </c>
      <c r="G80" s="39">
        <v>594.01666666666665</v>
      </c>
      <c r="H80" s="39">
        <v>585.93333333333328</v>
      </c>
      <c r="I80" s="39">
        <v>580.31666666666661</v>
      </c>
      <c r="J80" s="39">
        <v>607.7166666666667</v>
      </c>
      <c r="K80" s="39">
        <v>613.33333333333326</v>
      </c>
      <c r="L80" s="39">
        <v>621.41666666666674</v>
      </c>
      <c r="M80" s="31">
        <v>605.25</v>
      </c>
      <c r="N80" s="31">
        <v>591.54999999999995</v>
      </c>
      <c r="O80" s="308">
        <v>7361900</v>
      </c>
      <c r="P80" s="309">
        <v>-2.0581113801452784E-2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1067.0999999999999</v>
      </c>
      <c r="F81" s="38">
        <v>1068.6999999999998</v>
      </c>
      <c r="G81" s="39">
        <v>1057.5999999999997</v>
      </c>
      <c r="H81" s="39">
        <v>1048.0999999999999</v>
      </c>
      <c r="I81" s="39">
        <v>1036.9999999999998</v>
      </c>
      <c r="J81" s="39">
        <v>1078.1999999999996</v>
      </c>
      <c r="K81" s="39">
        <v>1089.3</v>
      </c>
      <c r="L81" s="39">
        <v>1098.7999999999995</v>
      </c>
      <c r="M81" s="31">
        <v>1079.8</v>
      </c>
      <c r="N81" s="31">
        <v>1059.2</v>
      </c>
      <c r="O81" s="308">
        <v>5836000</v>
      </c>
      <c r="P81" s="309">
        <v>1.7611159546643419E-2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1602.05</v>
      </c>
      <c r="F82" s="38">
        <v>1596.5666666666668</v>
      </c>
      <c r="G82" s="39">
        <v>1583.1333333333337</v>
      </c>
      <c r="H82" s="39">
        <v>1564.2166666666669</v>
      </c>
      <c r="I82" s="39">
        <v>1550.7833333333338</v>
      </c>
      <c r="J82" s="39">
        <v>1615.4833333333336</v>
      </c>
      <c r="K82" s="39">
        <v>1628.9166666666665</v>
      </c>
      <c r="L82" s="39">
        <v>1647.8333333333335</v>
      </c>
      <c r="M82" s="31">
        <v>1610</v>
      </c>
      <c r="N82" s="31">
        <v>1577.65</v>
      </c>
      <c r="O82" s="308">
        <v>2985850</v>
      </c>
      <c r="P82" s="309">
        <v>-4.9591775022679169E-2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310.14999999999998</v>
      </c>
      <c r="F83" s="38">
        <v>310.13333333333333</v>
      </c>
      <c r="G83" s="39">
        <v>307.36666666666667</v>
      </c>
      <c r="H83" s="39">
        <v>304.58333333333337</v>
      </c>
      <c r="I83" s="39">
        <v>301.81666666666672</v>
      </c>
      <c r="J83" s="39">
        <v>312.91666666666663</v>
      </c>
      <c r="K83" s="39">
        <v>315.68333333333328</v>
      </c>
      <c r="L83" s="39">
        <v>318.46666666666658</v>
      </c>
      <c r="M83" s="31">
        <v>312.89999999999998</v>
      </c>
      <c r="N83" s="31">
        <v>307.35000000000002</v>
      </c>
      <c r="O83" s="308">
        <v>11564000</v>
      </c>
      <c r="P83" s="309">
        <v>-3.4563366171314079E-2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1771.25</v>
      </c>
      <c r="F84" s="38">
        <v>1767.2333333333333</v>
      </c>
      <c r="G84" s="39">
        <v>1757.1166666666668</v>
      </c>
      <c r="H84" s="39">
        <v>1742.9833333333333</v>
      </c>
      <c r="I84" s="39">
        <v>1732.8666666666668</v>
      </c>
      <c r="J84" s="39">
        <v>1781.3666666666668</v>
      </c>
      <c r="K84" s="39">
        <v>1791.4833333333331</v>
      </c>
      <c r="L84" s="39">
        <v>1805.6166666666668</v>
      </c>
      <c r="M84" s="31">
        <v>1777.35</v>
      </c>
      <c r="N84" s="31">
        <v>1753.1</v>
      </c>
      <c r="O84" s="308">
        <v>12905750</v>
      </c>
      <c r="P84" s="309">
        <v>1.3201073985680191E-2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481.95</v>
      </c>
      <c r="F85" s="38">
        <v>480.3</v>
      </c>
      <c r="G85" s="39">
        <v>477.8</v>
      </c>
      <c r="H85" s="39">
        <v>473.65</v>
      </c>
      <c r="I85" s="39">
        <v>471.15</v>
      </c>
      <c r="J85" s="39">
        <v>484.45000000000005</v>
      </c>
      <c r="K85" s="39">
        <v>486.95000000000005</v>
      </c>
      <c r="L85" s="39">
        <v>491.10000000000008</v>
      </c>
      <c r="M85" s="31">
        <v>482.8</v>
      </c>
      <c r="N85" s="31">
        <v>476.15</v>
      </c>
      <c r="O85" s="308">
        <v>7497500</v>
      </c>
      <c r="P85" s="309">
        <v>-2.8978468512222761E-2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3939.15</v>
      </c>
      <c r="F86" s="38">
        <v>3903.9500000000003</v>
      </c>
      <c r="G86" s="39">
        <v>3841.5500000000006</v>
      </c>
      <c r="H86" s="39">
        <v>3743.9500000000003</v>
      </c>
      <c r="I86" s="39">
        <v>3681.5500000000006</v>
      </c>
      <c r="J86" s="39">
        <v>4001.5500000000006</v>
      </c>
      <c r="K86" s="39">
        <v>4063.9500000000003</v>
      </c>
      <c r="L86" s="39">
        <v>4161.5500000000011</v>
      </c>
      <c r="M86" s="31">
        <v>3966.35</v>
      </c>
      <c r="N86" s="31">
        <v>3806.35</v>
      </c>
      <c r="O86" s="308">
        <v>4177200</v>
      </c>
      <c r="P86" s="309">
        <v>5.6529326959556869E-2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1314.5</v>
      </c>
      <c r="F87" s="38">
        <v>1311.0333333333335</v>
      </c>
      <c r="G87" s="39">
        <v>1299.916666666667</v>
      </c>
      <c r="H87" s="39">
        <v>1285.3333333333335</v>
      </c>
      <c r="I87" s="39">
        <v>1274.2166666666669</v>
      </c>
      <c r="J87" s="39">
        <v>1325.616666666667</v>
      </c>
      <c r="K87" s="39">
        <v>1336.7333333333333</v>
      </c>
      <c r="L87" s="39">
        <v>1351.3166666666671</v>
      </c>
      <c r="M87" s="31">
        <v>1322.15</v>
      </c>
      <c r="N87" s="31">
        <v>1296.45</v>
      </c>
      <c r="O87" s="308">
        <v>7378000</v>
      </c>
      <c r="P87" s="309">
        <v>4.5634920634920632E-2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1110.05</v>
      </c>
      <c r="F88" s="38">
        <v>1113.8333333333333</v>
      </c>
      <c r="G88" s="39">
        <v>1103.4666666666665</v>
      </c>
      <c r="H88" s="39">
        <v>1096.8833333333332</v>
      </c>
      <c r="I88" s="39">
        <v>1086.5166666666664</v>
      </c>
      <c r="J88" s="39">
        <v>1120.4166666666665</v>
      </c>
      <c r="K88" s="39">
        <v>1130.7833333333333</v>
      </c>
      <c r="L88" s="39">
        <v>1137.3666666666666</v>
      </c>
      <c r="M88" s="31">
        <v>1124.2</v>
      </c>
      <c r="N88" s="31">
        <v>1107.25</v>
      </c>
      <c r="O88" s="308">
        <v>14018200</v>
      </c>
      <c r="P88" s="309">
        <v>0.11428889383485422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2749.9</v>
      </c>
      <c r="F89" s="38">
        <v>2763.2999999999997</v>
      </c>
      <c r="G89" s="39">
        <v>2731.6999999999994</v>
      </c>
      <c r="H89" s="39">
        <v>2713.4999999999995</v>
      </c>
      <c r="I89" s="39">
        <v>2681.8999999999992</v>
      </c>
      <c r="J89" s="39">
        <v>2781.4999999999995</v>
      </c>
      <c r="K89" s="39">
        <v>2813.1</v>
      </c>
      <c r="L89" s="39">
        <v>2831.2999999999997</v>
      </c>
      <c r="M89" s="31">
        <v>2794.9</v>
      </c>
      <c r="N89" s="31">
        <v>2745.1</v>
      </c>
      <c r="O89" s="308">
        <v>10739400</v>
      </c>
      <c r="P89" s="309">
        <v>-9.1075282467944649E-2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2284.15</v>
      </c>
      <c r="F90" s="38">
        <v>2278.1833333333334</v>
      </c>
      <c r="G90" s="39">
        <v>2258.9666666666667</v>
      </c>
      <c r="H90" s="39">
        <v>2233.7833333333333</v>
      </c>
      <c r="I90" s="39">
        <v>2214.5666666666666</v>
      </c>
      <c r="J90" s="39">
        <v>2303.3666666666668</v>
      </c>
      <c r="K90" s="39">
        <v>2322.5833333333339</v>
      </c>
      <c r="L90" s="39">
        <v>2347.7666666666669</v>
      </c>
      <c r="M90" s="31">
        <v>2297.4</v>
      </c>
      <c r="N90" s="31">
        <v>2253</v>
      </c>
      <c r="O90" s="308">
        <v>2301600</v>
      </c>
      <c r="P90" s="309">
        <v>3.8581291457966696E-2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1650.9</v>
      </c>
      <c r="F91" s="38">
        <v>1658.1833333333332</v>
      </c>
      <c r="G91" s="39">
        <v>1640.8166666666664</v>
      </c>
      <c r="H91" s="39">
        <v>1630.7333333333331</v>
      </c>
      <c r="I91" s="39">
        <v>1613.3666666666663</v>
      </c>
      <c r="J91" s="39">
        <v>1668.2666666666664</v>
      </c>
      <c r="K91" s="39">
        <v>1685.6333333333332</v>
      </c>
      <c r="L91" s="39">
        <v>1695.7166666666665</v>
      </c>
      <c r="M91" s="31">
        <v>1675.55</v>
      </c>
      <c r="N91" s="31">
        <v>1648.1</v>
      </c>
      <c r="O91" s="308">
        <v>105131400</v>
      </c>
      <c r="P91" s="309">
        <v>6.265948398072016E-2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674.5</v>
      </c>
      <c r="F92" s="38">
        <v>678.4</v>
      </c>
      <c r="G92" s="39">
        <v>669.3</v>
      </c>
      <c r="H92" s="39">
        <v>664.1</v>
      </c>
      <c r="I92" s="39">
        <v>655</v>
      </c>
      <c r="J92" s="39">
        <v>683.59999999999991</v>
      </c>
      <c r="K92" s="39">
        <v>692.7</v>
      </c>
      <c r="L92" s="39">
        <v>697.89999999999986</v>
      </c>
      <c r="M92" s="31">
        <v>687.5</v>
      </c>
      <c r="N92" s="31">
        <v>673.2</v>
      </c>
      <c r="O92" s="308">
        <v>22309100</v>
      </c>
      <c r="P92" s="309">
        <v>6.8510152410266598E-3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3073.65</v>
      </c>
      <c r="F93" s="38">
        <v>3078</v>
      </c>
      <c r="G93" s="39">
        <v>3054.45</v>
      </c>
      <c r="H93" s="39">
        <v>3035.25</v>
      </c>
      <c r="I93" s="39">
        <v>3011.7</v>
      </c>
      <c r="J93" s="39">
        <v>3097.2</v>
      </c>
      <c r="K93" s="39">
        <v>3120.75</v>
      </c>
      <c r="L93" s="39">
        <v>3139.95</v>
      </c>
      <c r="M93" s="31">
        <v>3101.55</v>
      </c>
      <c r="N93" s="31">
        <v>3058.8</v>
      </c>
      <c r="O93" s="308">
        <v>3726000</v>
      </c>
      <c r="P93" s="309">
        <v>7.5417785089618147E-2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426.4</v>
      </c>
      <c r="F94" s="38">
        <v>428.31666666666666</v>
      </c>
      <c r="G94" s="39">
        <v>423.63333333333333</v>
      </c>
      <c r="H94" s="39">
        <v>420.86666666666667</v>
      </c>
      <c r="I94" s="39">
        <v>416.18333333333334</v>
      </c>
      <c r="J94" s="39">
        <v>431.08333333333331</v>
      </c>
      <c r="K94" s="39">
        <v>435.76666666666659</v>
      </c>
      <c r="L94" s="39">
        <v>438.5333333333333</v>
      </c>
      <c r="M94" s="31">
        <v>433</v>
      </c>
      <c r="N94" s="31">
        <v>425.55</v>
      </c>
      <c r="O94" s="308">
        <v>32349800</v>
      </c>
      <c r="P94" s="309">
        <v>-1.1671133396732082E-3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119.4</v>
      </c>
      <c r="F95" s="38">
        <v>119.53333333333335</v>
      </c>
      <c r="G95" s="39">
        <v>118.76666666666669</v>
      </c>
      <c r="H95" s="39">
        <v>118.13333333333335</v>
      </c>
      <c r="I95" s="39">
        <v>117.3666666666667</v>
      </c>
      <c r="J95" s="39">
        <v>120.16666666666669</v>
      </c>
      <c r="K95" s="39">
        <v>120.93333333333334</v>
      </c>
      <c r="L95" s="39">
        <v>121.56666666666668</v>
      </c>
      <c r="M95" s="31">
        <v>120.3</v>
      </c>
      <c r="N95" s="31">
        <v>118.9</v>
      </c>
      <c r="O95" s="308">
        <v>30453800</v>
      </c>
      <c r="P95" s="309">
        <v>3.1424581005586594E-3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296.95</v>
      </c>
      <c r="F96" s="38">
        <v>297.83333333333331</v>
      </c>
      <c r="G96" s="39">
        <v>294.46666666666664</v>
      </c>
      <c r="H96" s="39">
        <v>291.98333333333335</v>
      </c>
      <c r="I96" s="39">
        <v>288.61666666666667</v>
      </c>
      <c r="J96" s="39">
        <v>300.31666666666661</v>
      </c>
      <c r="K96" s="39">
        <v>303.68333333333328</v>
      </c>
      <c r="L96" s="39">
        <v>306.16666666666657</v>
      </c>
      <c r="M96" s="31">
        <v>301.2</v>
      </c>
      <c r="N96" s="31">
        <v>295.35000000000002</v>
      </c>
      <c r="O96" s="308">
        <v>34187400</v>
      </c>
      <c r="P96" s="309">
        <v>7.3687780886966842E-2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2689.35</v>
      </c>
      <c r="F97" s="38">
        <v>2690.0333333333333</v>
      </c>
      <c r="G97" s="39">
        <v>2657.3666666666668</v>
      </c>
      <c r="H97" s="39">
        <v>2625.3833333333337</v>
      </c>
      <c r="I97" s="39">
        <v>2592.7166666666672</v>
      </c>
      <c r="J97" s="39">
        <v>2722.0166666666664</v>
      </c>
      <c r="K97" s="39">
        <v>2754.6833333333334</v>
      </c>
      <c r="L97" s="39">
        <v>2786.6666666666661</v>
      </c>
      <c r="M97" s="31">
        <v>2722.7</v>
      </c>
      <c r="N97" s="31">
        <v>2658.05</v>
      </c>
      <c r="O97" s="308">
        <v>10149900</v>
      </c>
      <c r="P97" s="309">
        <v>2.7421803826298208E-2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124.35</v>
      </c>
      <c r="F98" s="38">
        <v>125.38333333333333</v>
      </c>
      <c r="G98" s="39">
        <v>122.86666666666665</v>
      </c>
      <c r="H98" s="39">
        <v>121.38333333333333</v>
      </c>
      <c r="I98" s="39">
        <v>118.86666666666665</v>
      </c>
      <c r="J98" s="39">
        <v>126.86666666666665</v>
      </c>
      <c r="K98" s="39">
        <v>129.38333333333333</v>
      </c>
      <c r="L98" s="39">
        <v>130.86666666666665</v>
      </c>
      <c r="M98" s="31">
        <v>127.9</v>
      </c>
      <c r="N98" s="31">
        <v>123.9</v>
      </c>
      <c r="O98" s="308">
        <v>64244700</v>
      </c>
      <c r="P98" s="309">
        <v>-1.7547964436125409E-2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949.5</v>
      </c>
      <c r="F99" s="38">
        <v>950.69999999999993</v>
      </c>
      <c r="G99" s="39">
        <v>945.89999999999986</v>
      </c>
      <c r="H99" s="39">
        <v>942.3</v>
      </c>
      <c r="I99" s="39">
        <v>937.49999999999989</v>
      </c>
      <c r="J99" s="39">
        <v>954.29999999999984</v>
      </c>
      <c r="K99" s="39">
        <v>959.0999999999998</v>
      </c>
      <c r="L99" s="39">
        <v>962.69999999999982</v>
      </c>
      <c r="M99" s="31">
        <v>955.5</v>
      </c>
      <c r="N99" s="31">
        <v>947.1</v>
      </c>
      <c r="O99" s="308">
        <v>82369700</v>
      </c>
      <c r="P99" s="309">
        <v>-1.8287544947147995E-2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1349.3</v>
      </c>
      <c r="F100" s="38">
        <v>1350.3333333333333</v>
      </c>
      <c r="G100" s="39">
        <v>1335.9166666666665</v>
      </c>
      <c r="H100" s="39">
        <v>1322.5333333333333</v>
      </c>
      <c r="I100" s="39">
        <v>1308.1166666666666</v>
      </c>
      <c r="J100" s="39">
        <v>1363.7166666666665</v>
      </c>
      <c r="K100" s="39">
        <v>1378.133333333333</v>
      </c>
      <c r="L100" s="39">
        <v>1391.5166666666664</v>
      </c>
      <c r="M100" s="31">
        <v>1364.75</v>
      </c>
      <c r="N100" s="31">
        <v>1336.95</v>
      </c>
      <c r="O100" s="308">
        <v>4151000</v>
      </c>
      <c r="P100" s="309">
        <v>-6.818997487737768E-3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594.25</v>
      </c>
      <c r="F101" s="38">
        <v>596.56666666666672</v>
      </c>
      <c r="G101" s="39">
        <v>586.68333333333339</v>
      </c>
      <c r="H101" s="39">
        <v>579.11666666666667</v>
      </c>
      <c r="I101" s="39">
        <v>569.23333333333335</v>
      </c>
      <c r="J101" s="39">
        <v>604.13333333333344</v>
      </c>
      <c r="K101" s="39">
        <v>614.01666666666688</v>
      </c>
      <c r="L101" s="39">
        <v>621.58333333333348</v>
      </c>
      <c r="M101" s="31">
        <v>606.45000000000005</v>
      </c>
      <c r="N101" s="31">
        <v>589</v>
      </c>
      <c r="O101" s="308">
        <v>11592000</v>
      </c>
      <c r="P101" s="309">
        <v>-3.2912026029282941E-2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7.45</v>
      </c>
      <c r="F102" s="38">
        <v>7.45</v>
      </c>
      <c r="G102" s="39">
        <v>7.4</v>
      </c>
      <c r="H102" s="39">
        <v>7.3500000000000005</v>
      </c>
      <c r="I102" s="39">
        <v>7.3000000000000007</v>
      </c>
      <c r="J102" s="39">
        <v>7.5</v>
      </c>
      <c r="K102" s="39">
        <v>7.5499999999999989</v>
      </c>
      <c r="L102" s="39">
        <v>7.6</v>
      </c>
      <c r="M102" s="31">
        <v>7.5</v>
      </c>
      <c r="N102" s="31">
        <v>7.4</v>
      </c>
      <c r="O102" s="308">
        <v>673840000</v>
      </c>
      <c r="P102" s="309">
        <v>-1.8959592368764072E-3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115</v>
      </c>
      <c r="F103" s="38">
        <v>113.73333333333333</v>
      </c>
      <c r="G103" s="39">
        <v>112.26666666666667</v>
      </c>
      <c r="H103" s="39">
        <v>109.53333333333333</v>
      </c>
      <c r="I103" s="39">
        <v>108.06666666666666</v>
      </c>
      <c r="J103" s="39">
        <v>116.46666666666667</v>
      </c>
      <c r="K103" s="39">
        <v>117.93333333333334</v>
      </c>
      <c r="L103" s="39">
        <v>120.66666666666667</v>
      </c>
      <c r="M103" s="31">
        <v>115.2</v>
      </c>
      <c r="N103" s="31">
        <v>111</v>
      </c>
      <c r="O103" s="308">
        <v>152710000</v>
      </c>
      <c r="P103" s="309">
        <v>-6.828824141519251E-3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83.2</v>
      </c>
      <c r="F104" s="38">
        <v>82.13333333333334</v>
      </c>
      <c r="G104" s="39">
        <v>80.816666666666677</v>
      </c>
      <c r="H104" s="39">
        <v>78.433333333333337</v>
      </c>
      <c r="I104" s="39">
        <v>77.116666666666674</v>
      </c>
      <c r="J104" s="39">
        <v>84.51666666666668</v>
      </c>
      <c r="K104" s="39">
        <v>85.833333333333343</v>
      </c>
      <c r="L104" s="39">
        <v>88.216666666666683</v>
      </c>
      <c r="M104" s="31">
        <v>83.45</v>
      </c>
      <c r="N104" s="31">
        <v>79.75</v>
      </c>
      <c r="O104" s="308">
        <v>194490000</v>
      </c>
      <c r="P104" s="309">
        <v>4.9623573221079902E-2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124.55</v>
      </c>
      <c r="F105" s="38">
        <v>124.86666666666667</v>
      </c>
      <c r="G105" s="39">
        <v>123.93333333333335</v>
      </c>
      <c r="H105" s="39">
        <v>123.31666666666668</v>
      </c>
      <c r="I105" s="39">
        <v>122.38333333333335</v>
      </c>
      <c r="J105" s="39">
        <v>125.48333333333335</v>
      </c>
      <c r="K105" s="39">
        <v>126.41666666666669</v>
      </c>
      <c r="L105" s="39">
        <v>127.03333333333335</v>
      </c>
      <c r="M105" s="31">
        <v>125.8</v>
      </c>
      <c r="N105" s="31">
        <v>124.25</v>
      </c>
      <c r="O105" s="308">
        <v>55466250</v>
      </c>
      <c r="P105" s="309">
        <v>4.141208418194162E-3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489.2</v>
      </c>
      <c r="F106" s="38">
        <v>488.9666666666667</v>
      </c>
      <c r="G106" s="39">
        <v>483.93333333333339</v>
      </c>
      <c r="H106" s="39">
        <v>478.66666666666669</v>
      </c>
      <c r="I106" s="39">
        <v>473.63333333333338</v>
      </c>
      <c r="J106" s="39">
        <v>494.23333333333341</v>
      </c>
      <c r="K106" s="39">
        <v>499.26666666666671</v>
      </c>
      <c r="L106" s="39">
        <v>504.53333333333342</v>
      </c>
      <c r="M106" s="31">
        <v>494</v>
      </c>
      <c r="N106" s="31">
        <v>483.7</v>
      </c>
      <c r="O106" s="308">
        <v>7702750</v>
      </c>
      <c r="P106" s="309">
        <v>-1.8054338299737072E-2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392.65</v>
      </c>
      <c r="F107" s="38">
        <v>391.34999999999997</v>
      </c>
      <c r="G107" s="39">
        <v>387.24999999999994</v>
      </c>
      <c r="H107" s="39">
        <v>381.84999999999997</v>
      </c>
      <c r="I107" s="39">
        <v>377.74999999999994</v>
      </c>
      <c r="J107" s="39">
        <v>396.74999999999994</v>
      </c>
      <c r="K107" s="39">
        <v>400.84999999999997</v>
      </c>
      <c r="L107" s="39">
        <v>406.24999999999994</v>
      </c>
      <c r="M107" s="31">
        <v>395.45</v>
      </c>
      <c r="N107" s="31">
        <v>385.95</v>
      </c>
      <c r="O107" s="308">
        <v>19770000</v>
      </c>
      <c r="P107" s="309">
        <v>-3.2115930676588661E-2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209.25</v>
      </c>
      <c r="F108" s="38">
        <v>208.15</v>
      </c>
      <c r="G108" s="39">
        <v>206.65</v>
      </c>
      <c r="H108" s="39">
        <v>204.05</v>
      </c>
      <c r="I108" s="39">
        <v>202.55</v>
      </c>
      <c r="J108" s="39">
        <v>210.75</v>
      </c>
      <c r="K108" s="39">
        <v>212.25</v>
      </c>
      <c r="L108" s="39">
        <v>214.85</v>
      </c>
      <c r="M108" s="31">
        <v>209.65</v>
      </c>
      <c r="N108" s="31">
        <v>205.55</v>
      </c>
      <c r="O108" s="308">
        <v>19203800</v>
      </c>
      <c r="P108" s="309">
        <v>-1.2231503579952268E-2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2787.4</v>
      </c>
      <c r="F109" s="38">
        <v>2747.2666666666664</v>
      </c>
      <c r="G109" s="39">
        <v>2690.1333333333328</v>
      </c>
      <c r="H109" s="39">
        <v>2592.8666666666663</v>
      </c>
      <c r="I109" s="39">
        <v>2535.7333333333327</v>
      </c>
      <c r="J109" s="39">
        <v>2844.5333333333328</v>
      </c>
      <c r="K109" s="39">
        <v>2901.6666666666661</v>
      </c>
      <c r="L109" s="39">
        <v>2998.9333333333329</v>
      </c>
      <c r="M109" s="31">
        <v>2804.4</v>
      </c>
      <c r="N109" s="31">
        <v>2650</v>
      </c>
      <c r="O109" s="308">
        <v>638400</v>
      </c>
      <c r="P109" s="309">
        <v>0.25842696629213485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2711.15</v>
      </c>
      <c r="F110" s="38">
        <v>2702.7</v>
      </c>
      <c r="G110" s="39">
        <v>2684.3999999999996</v>
      </c>
      <c r="H110" s="39">
        <v>2657.6499999999996</v>
      </c>
      <c r="I110" s="39">
        <v>2639.3499999999995</v>
      </c>
      <c r="J110" s="39">
        <v>2729.45</v>
      </c>
      <c r="K110" s="39">
        <v>2747.75</v>
      </c>
      <c r="L110" s="39">
        <v>2774.5</v>
      </c>
      <c r="M110" s="31">
        <v>2721</v>
      </c>
      <c r="N110" s="31">
        <v>2675.95</v>
      </c>
      <c r="O110" s="308">
        <v>3724500</v>
      </c>
      <c r="P110" s="309">
        <v>-2.1670606776989756E-2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1385.3</v>
      </c>
      <c r="F111" s="38">
        <v>1382.5166666666664</v>
      </c>
      <c r="G111" s="39">
        <v>1377.1833333333329</v>
      </c>
      <c r="H111" s="39">
        <v>1369.0666666666666</v>
      </c>
      <c r="I111" s="39">
        <v>1363.7333333333331</v>
      </c>
      <c r="J111" s="39">
        <v>1390.6333333333328</v>
      </c>
      <c r="K111" s="39">
        <v>1395.9666666666662</v>
      </c>
      <c r="L111" s="39">
        <v>1404.0833333333326</v>
      </c>
      <c r="M111" s="31">
        <v>1387.85</v>
      </c>
      <c r="N111" s="31">
        <v>1374.4</v>
      </c>
      <c r="O111" s="308">
        <v>19960000</v>
      </c>
      <c r="P111" s="309">
        <v>-9.7732797539316369E-3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166</v>
      </c>
      <c r="F112" s="38">
        <v>166.15</v>
      </c>
      <c r="G112" s="39">
        <v>163.60000000000002</v>
      </c>
      <c r="H112" s="39">
        <v>161.20000000000002</v>
      </c>
      <c r="I112" s="39">
        <v>158.65000000000003</v>
      </c>
      <c r="J112" s="39">
        <v>168.55</v>
      </c>
      <c r="K112" s="39">
        <v>171.10000000000002</v>
      </c>
      <c r="L112" s="39">
        <v>173.5</v>
      </c>
      <c r="M112" s="31">
        <v>168.7</v>
      </c>
      <c r="N112" s="31">
        <v>163.75</v>
      </c>
      <c r="O112" s="308">
        <v>85652800</v>
      </c>
      <c r="P112" s="309">
        <v>-1.2388270346557942E-2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1352.7</v>
      </c>
      <c r="F113" s="38">
        <v>1346.7666666666667</v>
      </c>
      <c r="G113" s="39">
        <v>1338.5333333333333</v>
      </c>
      <c r="H113" s="39">
        <v>1324.3666666666666</v>
      </c>
      <c r="I113" s="39">
        <v>1316.1333333333332</v>
      </c>
      <c r="J113" s="39">
        <v>1360.9333333333334</v>
      </c>
      <c r="K113" s="39">
        <v>1369.1666666666665</v>
      </c>
      <c r="L113" s="39">
        <v>1383.3333333333335</v>
      </c>
      <c r="M113" s="31">
        <v>1355</v>
      </c>
      <c r="N113" s="31">
        <v>1332.6</v>
      </c>
      <c r="O113" s="308">
        <v>35722400</v>
      </c>
      <c r="P113" s="309">
        <v>-5.1006312031113853E-2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598.45000000000005</v>
      </c>
      <c r="F114" s="38">
        <v>594.58333333333337</v>
      </c>
      <c r="G114" s="39">
        <v>587.51666666666677</v>
      </c>
      <c r="H114" s="39">
        <v>576.58333333333337</v>
      </c>
      <c r="I114" s="39">
        <v>569.51666666666677</v>
      </c>
      <c r="J114" s="39">
        <v>605.51666666666677</v>
      </c>
      <c r="K114" s="39">
        <v>612.58333333333337</v>
      </c>
      <c r="L114" s="39">
        <v>623.51666666666677</v>
      </c>
      <c r="M114" s="31">
        <v>601.65</v>
      </c>
      <c r="N114" s="31">
        <v>583.65</v>
      </c>
      <c r="O114" s="308">
        <v>2527200</v>
      </c>
      <c r="P114" s="309">
        <v>-4.5186640471512773E-2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98.55</v>
      </c>
      <c r="F115" s="38">
        <v>98.366666666666674</v>
      </c>
      <c r="G115" s="39">
        <v>97.483333333333348</v>
      </c>
      <c r="H115" s="39">
        <v>96.416666666666671</v>
      </c>
      <c r="I115" s="39">
        <v>95.533333333333346</v>
      </c>
      <c r="J115" s="39">
        <v>99.433333333333351</v>
      </c>
      <c r="K115" s="39">
        <v>100.31666666666668</v>
      </c>
      <c r="L115" s="39">
        <v>101.38333333333335</v>
      </c>
      <c r="M115" s="31">
        <v>99.25</v>
      </c>
      <c r="N115" s="31">
        <v>97.3</v>
      </c>
      <c r="O115" s="308">
        <v>97353750</v>
      </c>
      <c r="P115" s="309">
        <v>2.8120919955809984E-3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766.65</v>
      </c>
      <c r="F116" s="38">
        <v>764</v>
      </c>
      <c r="G116" s="39">
        <v>756.35</v>
      </c>
      <c r="H116" s="39">
        <v>746.05000000000007</v>
      </c>
      <c r="I116" s="39">
        <v>738.40000000000009</v>
      </c>
      <c r="J116" s="39">
        <v>774.3</v>
      </c>
      <c r="K116" s="39">
        <v>781.95</v>
      </c>
      <c r="L116" s="39">
        <v>792.24999999999989</v>
      </c>
      <c r="M116" s="31">
        <v>771.65</v>
      </c>
      <c r="N116" s="31">
        <v>753.7</v>
      </c>
      <c r="O116" s="308">
        <v>3069300</v>
      </c>
      <c r="P116" s="309">
        <v>-3.4355828220858899E-2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622.15</v>
      </c>
      <c r="F117" s="38">
        <v>621.38333333333333</v>
      </c>
      <c r="G117" s="39">
        <v>616.4666666666667</v>
      </c>
      <c r="H117" s="39">
        <v>610.78333333333342</v>
      </c>
      <c r="I117" s="39">
        <v>605.86666666666679</v>
      </c>
      <c r="J117" s="39">
        <v>627.06666666666661</v>
      </c>
      <c r="K117" s="39">
        <v>631.98333333333335</v>
      </c>
      <c r="L117" s="39">
        <v>637.66666666666652</v>
      </c>
      <c r="M117" s="31">
        <v>626.29999999999995</v>
      </c>
      <c r="N117" s="31">
        <v>615.70000000000005</v>
      </c>
      <c r="O117" s="308">
        <v>14032375</v>
      </c>
      <c r="P117" s="309">
        <v>-1.6496994971176255E-2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475.65</v>
      </c>
      <c r="F118" s="38">
        <v>473.59999999999997</v>
      </c>
      <c r="G118" s="39">
        <v>470.29999999999995</v>
      </c>
      <c r="H118" s="39">
        <v>464.95</v>
      </c>
      <c r="I118" s="39">
        <v>461.65</v>
      </c>
      <c r="J118" s="39">
        <v>478.94999999999993</v>
      </c>
      <c r="K118" s="39">
        <v>482.25</v>
      </c>
      <c r="L118" s="39">
        <v>487.59999999999991</v>
      </c>
      <c r="M118" s="31">
        <v>476.9</v>
      </c>
      <c r="N118" s="31">
        <v>468.25</v>
      </c>
      <c r="O118" s="308">
        <v>72148800</v>
      </c>
      <c r="P118" s="309">
        <v>1.3485267345425123E-2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628</v>
      </c>
      <c r="F119" s="38">
        <v>629.66666666666663</v>
      </c>
      <c r="G119" s="39">
        <v>624.33333333333326</v>
      </c>
      <c r="H119" s="39">
        <v>620.66666666666663</v>
      </c>
      <c r="I119" s="39">
        <v>615.33333333333326</v>
      </c>
      <c r="J119" s="39">
        <v>633.33333333333326</v>
      </c>
      <c r="K119" s="39">
        <v>638.66666666666652</v>
      </c>
      <c r="L119" s="39">
        <v>642.33333333333326</v>
      </c>
      <c r="M119" s="31">
        <v>635</v>
      </c>
      <c r="N119" s="31">
        <v>626</v>
      </c>
      <c r="O119" s="308">
        <v>27088750</v>
      </c>
      <c r="P119" s="309">
        <v>-2.8990052872121159E-2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3327.25</v>
      </c>
      <c r="F120" s="38">
        <v>3317.3000000000006</v>
      </c>
      <c r="G120" s="39">
        <v>3295.0000000000014</v>
      </c>
      <c r="H120" s="39">
        <v>3262.7500000000009</v>
      </c>
      <c r="I120" s="39">
        <v>3240.4500000000016</v>
      </c>
      <c r="J120" s="39">
        <v>3349.5500000000011</v>
      </c>
      <c r="K120" s="39">
        <v>3371.8500000000004</v>
      </c>
      <c r="L120" s="39">
        <v>3404.1000000000008</v>
      </c>
      <c r="M120" s="31">
        <v>3339.6</v>
      </c>
      <c r="N120" s="31">
        <v>3285.05</v>
      </c>
      <c r="O120" s="308">
        <v>295250</v>
      </c>
      <c r="P120" s="309">
        <v>-1.9917012448132779E-2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797.6</v>
      </c>
      <c r="F121" s="38">
        <v>801.7166666666667</v>
      </c>
      <c r="G121" s="39">
        <v>789.28333333333342</v>
      </c>
      <c r="H121" s="39">
        <v>780.9666666666667</v>
      </c>
      <c r="I121" s="39">
        <v>768.53333333333342</v>
      </c>
      <c r="J121" s="39">
        <v>810.03333333333342</v>
      </c>
      <c r="K121" s="39">
        <v>822.46666666666681</v>
      </c>
      <c r="L121" s="39">
        <v>830.78333333333342</v>
      </c>
      <c r="M121" s="31">
        <v>814.15</v>
      </c>
      <c r="N121" s="31">
        <v>793.4</v>
      </c>
      <c r="O121" s="308">
        <v>29870100</v>
      </c>
      <c r="P121" s="309">
        <v>-3.104882855266039E-2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477.55</v>
      </c>
      <c r="F122" s="38">
        <v>477.34999999999997</v>
      </c>
      <c r="G122" s="39">
        <v>474.69999999999993</v>
      </c>
      <c r="H122" s="39">
        <v>471.84999999999997</v>
      </c>
      <c r="I122" s="39">
        <v>469.19999999999993</v>
      </c>
      <c r="J122" s="39">
        <v>480.19999999999993</v>
      </c>
      <c r="K122" s="39">
        <v>482.84999999999991</v>
      </c>
      <c r="L122" s="39">
        <v>485.69999999999993</v>
      </c>
      <c r="M122" s="31">
        <v>480</v>
      </c>
      <c r="N122" s="31">
        <v>474.5</v>
      </c>
      <c r="O122" s="308">
        <v>21358750</v>
      </c>
      <c r="P122" s="309">
        <v>1.951073985680191E-2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1875.65</v>
      </c>
      <c r="F123" s="38">
        <v>1880.8833333333334</v>
      </c>
      <c r="G123" s="39">
        <v>1865.8166666666668</v>
      </c>
      <c r="H123" s="39">
        <v>1855.9833333333333</v>
      </c>
      <c r="I123" s="39">
        <v>1840.9166666666667</v>
      </c>
      <c r="J123" s="39">
        <v>1890.7166666666669</v>
      </c>
      <c r="K123" s="39">
        <v>1905.7833333333335</v>
      </c>
      <c r="L123" s="39">
        <v>1915.616666666667</v>
      </c>
      <c r="M123" s="31">
        <v>1895.95</v>
      </c>
      <c r="N123" s="31">
        <v>1871.05</v>
      </c>
      <c r="O123" s="308">
        <v>25321200</v>
      </c>
      <c r="P123" s="309">
        <v>-1.7918644698873686E-2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131.69999999999999</v>
      </c>
      <c r="F124" s="38">
        <v>131.98333333333332</v>
      </c>
      <c r="G124" s="39">
        <v>130.61666666666665</v>
      </c>
      <c r="H124" s="39">
        <v>129.53333333333333</v>
      </c>
      <c r="I124" s="39">
        <v>128.16666666666666</v>
      </c>
      <c r="J124" s="39">
        <v>133.06666666666663</v>
      </c>
      <c r="K124" s="39">
        <v>134.43333333333331</v>
      </c>
      <c r="L124" s="39">
        <v>135.51666666666662</v>
      </c>
      <c r="M124" s="31">
        <v>133.35</v>
      </c>
      <c r="N124" s="31">
        <v>130.9</v>
      </c>
      <c r="O124" s="308">
        <v>85866728</v>
      </c>
      <c r="P124" s="309">
        <v>-6.4023130937629078E-3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2405</v>
      </c>
      <c r="F125" s="38">
        <v>2388.7833333333333</v>
      </c>
      <c r="G125" s="39">
        <v>2364.7666666666664</v>
      </c>
      <c r="H125" s="39">
        <v>2324.5333333333333</v>
      </c>
      <c r="I125" s="39">
        <v>2300.5166666666664</v>
      </c>
      <c r="J125" s="39">
        <v>2429.0166666666664</v>
      </c>
      <c r="K125" s="39">
        <v>2453.0333333333338</v>
      </c>
      <c r="L125" s="39">
        <v>2493.2666666666664</v>
      </c>
      <c r="M125" s="31">
        <v>2412.8000000000002</v>
      </c>
      <c r="N125" s="31">
        <v>2348.5500000000002</v>
      </c>
      <c r="O125" s="308">
        <v>833400</v>
      </c>
      <c r="P125" s="309">
        <v>-3.1042901988140914E-2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354</v>
      </c>
      <c r="F126" s="38">
        <v>354.7</v>
      </c>
      <c r="G126" s="39">
        <v>351.54999999999995</v>
      </c>
      <c r="H126" s="39">
        <v>349.09999999999997</v>
      </c>
      <c r="I126" s="39">
        <v>345.94999999999993</v>
      </c>
      <c r="J126" s="39">
        <v>357.15</v>
      </c>
      <c r="K126" s="39">
        <v>360.29999999999995</v>
      </c>
      <c r="L126" s="39">
        <v>362.75</v>
      </c>
      <c r="M126" s="31">
        <v>357.85</v>
      </c>
      <c r="N126" s="31">
        <v>352.25</v>
      </c>
      <c r="O126" s="308">
        <v>16046300</v>
      </c>
      <c r="P126" s="309">
        <v>2.4530554651036578E-2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394.3</v>
      </c>
      <c r="F127" s="38">
        <v>394.66666666666669</v>
      </c>
      <c r="G127" s="39">
        <v>390.93333333333339</v>
      </c>
      <c r="H127" s="39">
        <v>387.56666666666672</v>
      </c>
      <c r="I127" s="39">
        <v>383.83333333333343</v>
      </c>
      <c r="J127" s="39">
        <v>398.03333333333336</v>
      </c>
      <c r="K127" s="39">
        <v>401.76666666666659</v>
      </c>
      <c r="L127" s="39">
        <v>405.13333333333333</v>
      </c>
      <c r="M127" s="31">
        <v>398.4</v>
      </c>
      <c r="N127" s="31">
        <v>391.3</v>
      </c>
      <c r="O127" s="308">
        <v>22692000</v>
      </c>
      <c r="P127" s="309">
        <v>2.1150211502115022E-2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2487.8000000000002</v>
      </c>
      <c r="F128" s="38">
        <v>2480.3333333333335</v>
      </c>
      <c r="G128" s="39">
        <v>2468.666666666667</v>
      </c>
      <c r="H128" s="39">
        <v>2449.5333333333333</v>
      </c>
      <c r="I128" s="39">
        <v>2437.8666666666668</v>
      </c>
      <c r="J128" s="39">
        <v>2499.4666666666672</v>
      </c>
      <c r="K128" s="39">
        <v>2511.1333333333341</v>
      </c>
      <c r="L128" s="39">
        <v>2530.2666666666673</v>
      </c>
      <c r="M128" s="31">
        <v>2492</v>
      </c>
      <c r="N128" s="31">
        <v>2461.1999999999998</v>
      </c>
      <c r="O128" s="308">
        <v>10384500</v>
      </c>
      <c r="P128" s="309">
        <v>3.4766232213320578E-2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4921.1499999999996</v>
      </c>
      <c r="F129" s="38">
        <v>4938.7166666666662</v>
      </c>
      <c r="G129" s="39">
        <v>4878.4333333333325</v>
      </c>
      <c r="H129" s="39">
        <v>4835.7166666666662</v>
      </c>
      <c r="I129" s="39">
        <v>4775.4333333333325</v>
      </c>
      <c r="J129" s="39">
        <v>4981.4333333333325</v>
      </c>
      <c r="K129" s="39">
        <v>5041.7166666666672</v>
      </c>
      <c r="L129" s="39">
        <v>5084.4333333333325</v>
      </c>
      <c r="M129" s="31">
        <v>4999</v>
      </c>
      <c r="N129" s="31">
        <v>4896</v>
      </c>
      <c r="O129" s="308">
        <v>2497650</v>
      </c>
      <c r="P129" s="309">
        <v>4.4277202884916905E-2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3863.65</v>
      </c>
      <c r="F130" s="38">
        <v>3856.5499999999997</v>
      </c>
      <c r="G130" s="39">
        <v>3808.0999999999995</v>
      </c>
      <c r="H130" s="39">
        <v>3752.5499999999997</v>
      </c>
      <c r="I130" s="39">
        <v>3704.0999999999995</v>
      </c>
      <c r="J130" s="39">
        <v>3912.0999999999995</v>
      </c>
      <c r="K130" s="39">
        <v>3960.5499999999993</v>
      </c>
      <c r="L130" s="39">
        <v>4016.0999999999995</v>
      </c>
      <c r="M130" s="31">
        <v>3905</v>
      </c>
      <c r="N130" s="31">
        <v>3801</v>
      </c>
      <c r="O130" s="308">
        <v>1248200</v>
      </c>
      <c r="P130" s="309">
        <v>7.9197648279439731E-2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915.55</v>
      </c>
      <c r="F131" s="38">
        <v>913.63333333333333</v>
      </c>
      <c r="G131" s="39">
        <v>906.91666666666663</v>
      </c>
      <c r="H131" s="39">
        <v>898.2833333333333</v>
      </c>
      <c r="I131" s="39">
        <v>891.56666666666661</v>
      </c>
      <c r="J131" s="39">
        <v>922.26666666666665</v>
      </c>
      <c r="K131" s="39">
        <v>928.98333333333335</v>
      </c>
      <c r="L131" s="39">
        <v>937.61666666666667</v>
      </c>
      <c r="M131" s="31">
        <v>920.35</v>
      </c>
      <c r="N131" s="31">
        <v>905</v>
      </c>
      <c r="O131" s="308">
        <v>5452750</v>
      </c>
      <c r="P131" s="309">
        <v>4.3768304588350147E-2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1555.5</v>
      </c>
      <c r="F132" s="38">
        <v>1552.2833333333335</v>
      </c>
      <c r="G132" s="39">
        <v>1542.2166666666672</v>
      </c>
      <c r="H132" s="39">
        <v>1528.9333333333336</v>
      </c>
      <c r="I132" s="39">
        <v>1518.8666666666672</v>
      </c>
      <c r="J132" s="39">
        <v>1565.5666666666671</v>
      </c>
      <c r="K132" s="39">
        <v>1575.6333333333332</v>
      </c>
      <c r="L132" s="39">
        <v>1588.916666666667</v>
      </c>
      <c r="M132" s="31">
        <v>1562.35</v>
      </c>
      <c r="N132" s="31">
        <v>1539</v>
      </c>
      <c r="O132" s="308">
        <v>15804600</v>
      </c>
      <c r="P132" s="309">
        <v>9.7947135381725482E-3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323.05</v>
      </c>
      <c r="F133" s="38">
        <v>326.26666666666665</v>
      </c>
      <c r="G133" s="39">
        <v>318.23333333333329</v>
      </c>
      <c r="H133" s="39">
        <v>313.41666666666663</v>
      </c>
      <c r="I133" s="39">
        <v>305.38333333333327</v>
      </c>
      <c r="J133" s="39">
        <v>331.08333333333331</v>
      </c>
      <c r="K133" s="39">
        <v>339.11666666666662</v>
      </c>
      <c r="L133" s="39">
        <v>343.93333333333334</v>
      </c>
      <c r="M133" s="31">
        <v>334.3</v>
      </c>
      <c r="N133" s="31">
        <v>321.45</v>
      </c>
      <c r="O133" s="308">
        <v>31236000</v>
      </c>
      <c r="P133" s="309">
        <v>7.9038275528533916E-2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131.6</v>
      </c>
      <c r="F134" s="38">
        <v>132.48333333333332</v>
      </c>
      <c r="G134" s="39">
        <v>130.11666666666665</v>
      </c>
      <c r="H134" s="39">
        <v>128.63333333333333</v>
      </c>
      <c r="I134" s="39">
        <v>126.26666666666665</v>
      </c>
      <c r="J134" s="39">
        <v>133.96666666666664</v>
      </c>
      <c r="K134" s="39">
        <v>136.33333333333331</v>
      </c>
      <c r="L134" s="39">
        <v>137.81666666666663</v>
      </c>
      <c r="M134" s="31">
        <v>134.85</v>
      </c>
      <c r="N134" s="31">
        <v>131</v>
      </c>
      <c r="O134" s="308">
        <v>75318000</v>
      </c>
      <c r="P134" s="309">
        <v>6.0219594594594597E-2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534.1</v>
      </c>
      <c r="F135" s="38">
        <v>531.85</v>
      </c>
      <c r="G135" s="39">
        <v>526.95000000000005</v>
      </c>
      <c r="H135" s="39">
        <v>519.80000000000007</v>
      </c>
      <c r="I135" s="39">
        <v>514.90000000000009</v>
      </c>
      <c r="J135" s="39">
        <v>539</v>
      </c>
      <c r="K135" s="39">
        <v>543.89999999999986</v>
      </c>
      <c r="L135" s="39">
        <v>551.04999999999995</v>
      </c>
      <c r="M135" s="31">
        <v>536.75</v>
      </c>
      <c r="N135" s="31">
        <v>524.70000000000005</v>
      </c>
      <c r="O135" s="308">
        <v>10209600</v>
      </c>
      <c r="P135" s="309">
        <v>2.2596153846153846E-2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9938.2000000000007</v>
      </c>
      <c r="F136" s="38">
        <v>9905.75</v>
      </c>
      <c r="G136" s="39">
        <v>9812.5</v>
      </c>
      <c r="H136" s="39">
        <v>9686.7999999999993</v>
      </c>
      <c r="I136" s="39">
        <v>9593.5499999999993</v>
      </c>
      <c r="J136" s="39">
        <v>10031.450000000001</v>
      </c>
      <c r="K136" s="39">
        <v>10124.700000000001</v>
      </c>
      <c r="L136" s="39">
        <v>10250.400000000001</v>
      </c>
      <c r="M136" s="31">
        <v>9999</v>
      </c>
      <c r="N136" s="31">
        <v>9780.0499999999993</v>
      </c>
      <c r="O136" s="308">
        <v>2217400</v>
      </c>
      <c r="P136" s="309">
        <v>3.9325052730255446E-2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928.55</v>
      </c>
      <c r="F137" s="38">
        <v>924.86666666666667</v>
      </c>
      <c r="G137" s="39">
        <v>917.73333333333335</v>
      </c>
      <c r="H137" s="39">
        <v>906.91666666666663</v>
      </c>
      <c r="I137" s="39">
        <v>899.7833333333333</v>
      </c>
      <c r="J137" s="39">
        <v>935.68333333333339</v>
      </c>
      <c r="K137" s="39">
        <v>942.81666666666683</v>
      </c>
      <c r="L137" s="39">
        <v>953.63333333333344</v>
      </c>
      <c r="M137" s="31">
        <v>932</v>
      </c>
      <c r="N137" s="31">
        <v>914.05</v>
      </c>
      <c r="O137" s="308">
        <v>10058300</v>
      </c>
      <c r="P137" s="309">
        <v>4.825174825174825E-3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1586.65</v>
      </c>
      <c r="F138" s="38">
        <v>1588.55</v>
      </c>
      <c r="G138" s="39">
        <v>1575.1</v>
      </c>
      <c r="H138" s="39">
        <v>1563.55</v>
      </c>
      <c r="I138" s="39">
        <v>1550.1</v>
      </c>
      <c r="J138" s="39">
        <v>1600.1</v>
      </c>
      <c r="K138" s="39">
        <v>1613.5500000000002</v>
      </c>
      <c r="L138" s="39">
        <v>1625.1</v>
      </c>
      <c r="M138" s="31">
        <v>1602</v>
      </c>
      <c r="N138" s="31">
        <v>1577</v>
      </c>
      <c r="O138" s="308">
        <v>2070400</v>
      </c>
      <c r="P138" s="309">
        <v>1.589793915603533E-2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1459.5</v>
      </c>
      <c r="F139" s="38">
        <v>1462.8</v>
      </c>
      <c r="G139" s="39">
        <v>1450.6999999999998</v>
      </c>
      <c r="H139" s="39">
        <v>1441.8999999999999</v>
      </c>
      <c r="I139" s="39">
        <v>1429.7999999999997</v>
      </c>
      <c r="J139" s="39">
        <v>1471.6</v>
      </c>
      <c r="K139" s="39">
        <v>1483.6999999999998</v>
      </c>
      <c r="L139" s="39">
        <v>1492.5</v>
      </c>
      <c r="M139" s="31">
        <v>1474.9</v>
      </c>
      <c r="N139" s="31">
        <v>1454</v>
      </c>
      <c r="O139" s="308">
        <v>1487600</v>
      </c>
      <c r="P139" s="309">
        <v>-3.3272680010397709E-2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821.4</v>
      </c>
      <c r="F140" s="38">
        <v>823.48333333333323</v>
      </c>
      <c r="G140" s="39">
        <v>814.16666666666652</v>
      </c>
      <c r="H140" s="39">
        <v>806.93333333333328</v>
      </c>
      <c r="I140" s="39">
        <v>797.61666666666656</v>
      </c>
      <c r="J140" s="39">
        <v>830.71666666666647</v>
      </c>
      <c r="K140" s="39">
        <v>840.0333333333333</v>
      </c>
      <c r="L140" s="39">
        <v>847.26666666666642</v>
      </c>
      <c r="M140" s="31">
        <v>832.8</v>
      </c>
      <c r="N140" s="31">
        <v>816.25</v>
      </c>
      <c r="O140" s="308">
        <v>5234400</v>
      </c>
      <c r="P140" s="309">
        <v>-2.2119264683903753E-2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1116.8</v>
      </c>
      <c r="F141" s="38">
        <v>1112.9333333333332</v>
      </c>
      <c r="G141" s="39">
        <v>1105.2166666666662</v>
      </c>
      <c r="H141" s="39">
        <v>1093.633333333333</v>
      </c>
      <c r="I141" s="39">
        <v>1085.9166666666661</v>
      </c>
      <c r="J141" s="39">
        <v>1124.5166666666664</v>
      </c>
      <c r="K141" s="39">
        <v>1132.2333333333331</v>
      </c>
      <c r="L141" s="39">
        <v>1143.8166666666666</v>
      </c>
      <c r="M141" s="31">
        <v>1120.6500000000001</v>
      </c>
      <c r="N141" s="31">
        <v>1101.3499999999999</v>
      </c>
      <c r="O141" s="308">
        <v>2212000</v>
      </c>
      <c r="P141" s="309">
        <v>-2.3313316849169905E-2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92.85</v>
      </c>
      <c r="F142" s="38">
        <v>92.583333333333329</v>
      </c>
      <c r="G142" s="39">
        <v>91.416666666666657</v>
      </c>
      <c r="H142" s="39">
        <v>89.983333333333334</v>
      </c>
      <c r="I142" s="39">
        <v>88.816666666666663</v>
      </c>
      <c r="J142" s="39">
        <v>94.016666666666652</v>
      </c>
      <c r="K142" s="39">
        <v>95.183333333333309</v>
      </c>
      <c r="L142" s="39">
        <v>96.616666666666646</v>
      </c>
      <c r="M142" s="31">
        <v>93.75</v>
      </c>
      <c r="N142" s="31">
        <v>91.15</v>
      </c>
      <c r="O142" s="308">
        <v>72838900</v>
      </c>
      <c r="P142" s="309">
        <v>-8.3131947800869979E-3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1918.2</v>
      </c>
      <c r="F143" s="38">
        <v>1911.0833333333333</v>
      </c>
      <c r="G143" s="39">
        <v>1898.5166666666664</v>
      </c>
      <c r="H143" s="39">
        <v>1878.8333333333333</v>
      </c>
      <c r="I143" s="39">
        <v>1866.2666666666664</v>
      </c>
      <c r="J143" s="39">
        <v>1930.7666666666664</v>
      </c>
      <c r="K143" s="39">
        <v>1943.3333333333335</v>
      </c>
      <c r="L143" s="39">
        <v>1963.0166666666664</v>
      </c>
      <c r="M143" s="31">
        <v>1923.65</v>
      </c>
      <c r="N143" s="31">
        <v>1891.4</v>
      </c>
      <c r="O143" s="308">
        <v>2971650</v>
      </c>
      <c r="P143" s="309">
        <v>-3.7798469622937216E-3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102209.1</v>
      </c>
      <c r="F144" s="38">
        <v>101871.3</v>
      </c>
      <c r="G144" s="39">
        <v>101292.40000000001</v>
      </c>
      <c r="H144" s="39">
        <v>100375.70000000001</v>
      </c>
      <c r="I144" s="39">
        <v>99796.800000000017</v>
      </c>
      <c r="J144" s="39">
        <v>102788</v>
      </c>
      <c r="K144" s="39">
        <v>103366.9</v>
      </c>
      <c r="L144" s="39">
        <v>104283.59999999999</v>
      </c>
      <c r="M144" s="31">
        <v>102450.2</v>
      </c>
      <c r="N144" s="31">
        <v>100954.6</v>
      </c>
      <c r="O144" s="308">
        <v>55710</v>
      </c>
      <c r="P144" s="309">
        <v>7.2377285851780562E-2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1267.5999999999999</v>
      </c>
      <c r="F145" s="38">
        <v>1269.2833333333333</v>
      </c>
      <c r="G145" s="39">
        <v>1260.5666666666666</v>
      </c>
      <c r="H145" s="39">
        <v>1253.5333333333333</v>
      </c>
      <c r="I145" s="39">
        <v>1244.8166666666666</v>
      </c>
      <c r="J145" s="39">
        <v>1276.3166666666666</v>
      </c>
      <c r="K145" s="39">
        <v>1285.0333333333333</v>
      </c>
      <c r="L145" s="39">
        <v>1292.0666666666666</v>
      </c>
      <c r="M145" s="31">
        <v>1278</v>
      </c>
      <c r="N145" s="31">
        <v>1262.25</v>
      </c>
      <c r="O145" s="308">
        <v>4845500</v>
      </c>
      <c r="P145" s="309">
        <v>-7.3239436619718309E-3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83.95</v>
      </c>
      <c r="F146" s="38">
        <v>83.95</v>
      </c>
      <c r="G146" s="39">
        <v>83.4</v>
      </c>
      <c r="H146" s="39">
        <v>82.850000000000009</v>
      </c>
      <c r="I146" s="39">
        <v>82.300000000000011</v>
      </c>
      <c r="J146" s="39">
        <v>84.5</v>
      </c>
      <c r="K146" s="39">
        <v>85.049999999999983</v>
      </c>
      <c r="L146" s="39">
        <v>85.6</v>
      </c>
      <c r="M146" s="31">
        <v>84.5</v>
      </c>
      <c r="N146" s="31">
        <v>83.4</v>
      </c>
      <c r="O146" s="308">
        <v>52837500</v>
      </c>
      <c r="P146" s="309">
        <v>1.6447843024094647E-2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4425.8999999999996</v>
      </c>
      <c r="F147" s="38">
        <v>4419.6499999999996</v>
      </c>
      <c r="G147" s="39">
        <v>4384.3499999999995</v>
      </c>
      <c r="H147" s="39">
        <v>4342.8</v>
      </c>
      <c r="I147" s="39">
        <v>4307.5</v>
      </c>
      <c r="J147" s="39">
        <v>4461.1999999999989</v>
      </c>
      <c r="K147" s="39">
        <v>4496.4999999999982</v>
      </c>
      <c r="L147" s="39">
        <v>4538.0499999999984</v>
      </c>
      <c r="M147" s="31">
        <v>4454.95</v>
      </c>
      <c r="N147" s="31">
        <v>4378.1000000000004</v>
      </c>
      <c r="O147" s="308">
        <v>1339200</v>
      </c>
      <c r="P147" s="309">
        <v>7.846653962560251E-4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4258.3500000000004</v>
      </c>
      <c r="F148" s="38">
        <v>4329.1333333333341</v>
      </c>
      <c r="G148" s="39">
        <v>4167.2666666666682</v>
      </c>
      <c r="H148" s="39">
        <v>4076.1833333333343</v>
      </c>
      <c r="I148" s="39">
        <v>3914.3166666666684</v>
      </c>
      <c r="J148" s="39">
        <v>4420.2166666666681</v>
      </c>
      <c r="K148" s="39">
        <v>4582.0833333333348</v>
      </c>
      <c r="L148" s="39">
        <v>4673.1666666666679</v>
      </c>
      <c r="M148" s="31">
        <v>4491</v>
      </c>
      <c r="N148" s="31">
        <v>4238.05</v>
      </c>
      <c r="O148" s="308">
        <v>705900</v>
      </c>
      <c r="P148" s="309">
        <v>6.1823104693140792E-2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22957.75</v>
      </c>
      <c r="F149" s="38">
        <v>22892.633333333331</v>
      </c>
      <c r="G149" s="39">
        <v>22770.916666666664</v>
      </c>
      <c r="H149" s="39">
        <v>22584.083333333332</v>
      </c>
      <c r="I149" s="39">
        <v>22462.366666666665</v>
      </c>
      <c r="J149" s="39">
        <v>23079.466666666664</v>
      </c>
      <c r="K149" s="39">
        <v>23201.183333333331</v>
      </c>
      <c r="L149" s="39">
        <v>23388.016666666663</v>
      </c>
      <c r="M149" s="31">
        <v>23014.35</v>
      </c>
      <c r="N149" s="31">
        <v>22705.8</v>
      </c>
      <c r="O149" s="308">
        <v>361960</v>
      </c>
      <c r="P149" s="309">
        <v>2.0295410982072389E-2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108.55</v>
      </c>
      <c r="F150" s="38">
        <v>108.48333333333333</v>
      </c>
      <c r="G150" s="39">
        <v>108.06666666666666</v>
      </c>
      <c r="H150" s="39">
        <v>107.58333333333333</v>
      </c>
      <c r="I150" s="39">
        <v>107.16666666666666</v>
      </c>
      <c r="J150" s="39">
        <v>108.96666666666667</v>
      </c>
      <c r="K150" s="39">
        <v>109.38333333333333</v>
      </c>
      <c r="L150" s="39">
        <v>109.86666666666667</v>
      </c>
      <c r="M150" s="31">
        <v>108.9</v>
      </c>
      <c r="N150" s="31">
        <v>108</v>
      </c>
      <c r="O150" s="308">
        <v>74934000</v>
      </c>
      <c r="P150" s="309">
        <v>1.3696962318134779E-2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193.1</v>
      </c>
      <c r="F151" s="38">
        <v>192.66666666666666</v>
      </c>
      <c r="G151" s="39">
        <v>191.98333333333332</v>
      </c>
      <c r="H151" s="39">
        <v>190.86666666666667</v>
      </c>
      <c r="I151" s="39">
        <v>190.18333333333334</v>
      </c>
      <c r="J151" s="39">
        <v>193.7833333333333</v>
      </c>
      <c r="K151" s="39">
        <v>194.46666666666664</v>
      </c>
      <c r="L151" s="39">
        <v>195.58333333333329</v>
      </c>
      <c r="M151" s="31">
        <v>193.35</v>
      </c>
      <c r="N151" s="31">
        <v>191.55</v>
      </c>
      <c r="O151" s="308">
        <v>62349000</v>
      </c>
      <c r="P151" s="309">
        <v>1.276740899566298E-2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1042.3</v>
      </c>
      <c r="F152" s="38">
        <v>1037.95</v>
      </c>
      <c r="G152" s="39">
        <v>1028.45</v>
      </c>
      <c r="H152" s="39">
        <v>1014.5999999999999</v>
      </c>
      <c r="I152" s="39">
        <v>1005.0999999999999</v>
      </c>
      <c r="J152" s="39">
        <v>1051.8000000000002</v>
      </c>
      <c r="K152" s="39">
        <v>1061.3000000000002</v>
      </c>
      <c r="L152" s="39">
        <v>1075.1500000000003</v>
      </c>
      <c r="M152" s="31">
        <v>1047.45</v>
      </c>
      <c r="N152" s="31">
        <v>1024.0999999999999</v>
      </c>
      <c r="O152" s="308">
        <v>3950100</v>
      </c>
      <c r="P152" s="309">
        <v>-8.2601054481546577E-3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3844.3</v>
      </c>
      <c r="F153" s="38">
        <v>3828.7166666666667</v>
      </c>
      <c r="G153" s="39">
        <v>3795.3333333333335</v>
      </c>
      <c r="H153" s="39">
        <v>3746.3666666666668</v>
      </c>
      <c r="I153" s="39">
        <v>3712.9833333333336</v>
      </c>
      <c r="J153" s="39">
        <v>3877.6833333333334</v>
      </c>
      <c r="K153" s="39">
        <v>3911.0666666666666</v>
      </c>
      <c r="L153" s="39">
        <v>3960.0333333333333</v>
      </c>
      <c r="M153" s="31">
        <v>3862.1</v>
      </c>
      <c r="N153" s="31">
        <v>3779.75</v>
      </c>
      <c r="O153" s="308">
        <v>267200</v>
      </c>
      <c r="P153" s="309">
        <v>-3.1884057971014491E-2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165.15</v>
      </c>
      <c r="F154" s="38">
        <v>164.86666666666667</v>
      </c>
      <c r="G154" s="39">
        <v>163.88333333333335</v>
      </c>
      <c r="H154" s="39">
        <v>162.61666666666667</v>
      </c>
      <c r="I154" s="39">
        <v>161.63333333333335</v>
      </c>
      <c r="J154" s="39">
        <v>166.13333333333335</v>
      </c>
      <c r="K154" s="39">
        <v>167.1166666666667</v>
      </c>
      <c r="L154" s="39">
        <v>168.38333333333335</v>
      </c>
      <c r="M154" s="31">
        <v>165.85</v>
      </c>
      <c r="N154" s="31">
        <v>163.6</v>
      </c>
      <c r="O154" s="308">
        <v>42457800</v>
      </c>
      <c r="P154" s="309">
        <v>1.4162221813500093E-2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36471.550000000003</v>
      </c>
      <c r="F155" s="38">
        <v>36557.583333333336</v>
      </c>
      <c r="G155" s="39">
        <v>36309.166666666672</v>
      </c>
      <c r="H155" s="39">
        <v>36146.783333333333</v>
      </c>
      <c r="I155" s="39">
        <v>35898.366666666669</v>
      </c>
      <c r="J155" s="39">
        <v>36719.966666666674</v>
      </c>
      <c r="K155" s="39">
        <v>36968.383333333346</v>
      </c>
      <c r="L155" s="39">
        <v>37130.766666666677</v>
      </c>
      <c r="M155" s="31">
        <v>36806</v>
      </c>
      <c r="N155" s="31">
        <v>36395.199999999997</v>
      </c>
      <c r="O155" s="308">
        <v>169485</v>
      </c>
      <c r="P155" s="309">
        <v>1.1186683372113836E-2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942.1</v>
      </c>
      <c r="F156" s="38">
        <v>944.94999999999993</v>
      </c>
      <c r="G156" s="39">
        <v>936.14999999999986</v>
      </c>
      <c r="H156" s="39">
        <v>930.19999999999993</v>
      </c>
      <c r="I156" s="39">
        <v>921.39999999999986</v>
      </c>
      <c r="J156" s="39">
        <v>950.89999999999986</v>
      </c>
      <c r="K156" s="39">
        <v>959.69999999999982</v>
      </c>
      <c r="L156" s="39">
        <v>965.64999999999986</v>
      </c>
      <c r="M156" s="31">
        <v>953.75</v>
      </c>
      <c r="N156" s="31">
        <v>939</v>
      </c>
      <c r="O156" s="308">
        <v>9420000</v>
      </c>
      <c r="P156" s="309">
        <v>2.3142606336286013E-3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4740.1000000000004</v>
      </c>
      <c r="F157" s="38">
        <v>4733.0666666666666</v>
      </c>
      <c r="G157" s="39">
        <v>4682.0333333333328</v>
      </c>
      <c r="H157" s="39">
        <v>4623.9666666666662</v>
      </c>
      <c r="I157" s="39">
        <v>4572.9333333333325</v>
      </c>
      <c r="J157" s="39">
        <v>4791.1333333333332</v>
      </c>
      <c r="K157" s="39">
        <v>4842.1666666666679</v>
      </c>
      <c r="L157" s="39">
        <v>4900.2333333333336</v>
      </c>
      <c r="M157" s="31">
        <v>4784.1000000000004</v>
      </c>
      <c r="N157" s="31">
        <v>4675</v>
      </c>
      <c r="O157" s="308">
        <v>1330700</v>
      </c>
      <c r="P157" s="309">
        <v>-1.3133701076963489E-3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231.5</v>
      </c>
      <c r="F158" s="38">
        <v>231.71666666666667</v>
      </c>
      <c r="G158" s="39">
        <v>229.63333333333333</v>
      </c>
      <c r="H158" s="39">
        <v>227.76666666666665</v>
      </c>
      <c r="I158" s="39">
        <v>225.68333333333331</v>
      </c>
      <c r="J158" s="39">
        <v>233.58333333333334</v>
      </c>
      <c r="K158" s="39">
        <v>235.66666666666666</v>
      </c>
      <c r="L158" s="39">
        <v>237.53333333333336</v>
      </c>
      <c r="M158" s="31">
        <v>233.8</v>
      </c>
      <c r="N158" s="31">
        <v>229.85</v>
      </c>
      <c r="O158" s="308">
        <v>10845000</v>
      </c>
      <c r="P158" s="309">
        <v>4.5704367949088803E-2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227.5</v>
      </c>
      <c r="F159" s="38">
        <v>227.76666666666665</v>
      </c>
      <c r="G159" s="39">
        <v>224.68333333333331</v>
      </c>
      <c r="H159" s="39">
        <v>221.86666666666665</v>
      </c>
      <c r="I159" s="39">
        <v>218.7833333333333</v>
      </c>
      <c r="J159" s="39">
        <v>230.58333333333331</v>
      </c>
      <c r="K159" s="39">
        <v>233.66666666666669</v>
      </c>
      <c r="L159" s="39">
        <v>236.48333333333332</v>
      </c>
      <c r="M159" s="31">
        <v>230.85</v>
      </c>
      <c r="N159" s="31">
        <v>224.95</v>
      </c>
      <c r="O159" s="308">
        <v>56432400</v>
      </c>
      <c r="P159" s="309">
        <v>-2.3076097456262747E-2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2642.5</v>
      </c>
      <c r="F160" s="38">
        <v>2639.8333333333335</v>
      </c>
      <c r="G160" s="39">
        <v>2591.0166666666669</v>
      </c>
      <c r="H160" s="39">
        <v>2539.5333333333333</v>
      </c>
      <c r="I160" s="39">
        <v>2490.7166666666667</v>
      </c>
      <c r="J160" s="39">
        <v>2691.3166666666671</v>
      </c>
      <c r="K160" s="39">
        <v>2740.1333333333337</v>
      </c>
      <c r="L160" s="39">
        <v>2791.6166666666672</v>
      </c>
      <c r="M160" s="31">
        <v>2688.65</v>
      </c>
      <c r="N160" s="31">
        <v>2588.35</v>
      </c>
      <c r="O160" s="308">
        <v>2953750</v>
      </c>
      <c r="P160" s="309">
        <v>7.3602907769195813E-2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3676.95</v>
      </c>
      <c r="F161" s="38">
        <v>3655.3333333333335</v>
      </c>
      <c r="G161" s="39">
        <v>3611.666666666667</v>
      </c>
      <c r="H161" s="39">
        <v>3546.3833333333337</v>
      </c>
      <c r="I161" s="39">
        <v>3502.7166666666672</v>
      </c>
      <c r="J161" s="39">
        <v>3720.6166666666668</v>
      </c>
      <c r="K161" s="39">
        <v>3764.2833333333338</v>
      </c>
      <c r="L161" s="39">
        <v>3829.5666666666666</v>
      </c>
      <c r="M161" s="31">
        <v>3699</v>
      </c>
      <c r="N161" s="31">
        <v>3590.05</v>
      </c>
      <c r="O161" s="308">
        <v>1936000</v>
      </c>
      <c r="P161" s="309">
        <v>0.11424460431654676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60.85</v>
      </c>
      <c r="F162" s="38">
        <v>60.766666666666673</v>
      </c>
      <c r="G162" s="39">
        <v>60.383333333333347</v>
      </c>
      <c r="H162" s="39">
        <v>59.916666666666671</v>
      </c>
      <c r="I162" s="39">
        <v>59.533333333333346</v>
      </c>
      <c r="J162" s="39">
        <v>61.233333333333348</v>
      </c>
      <c r="K162" s="39">
        <v>61.616666666666674</v>
      </c>
      <c r="L162" s="39">
        <v>62.08333333333335</v>
      </c>
      <c r="M162" s="31">
        <v>61.15</v>
      </c>
      <c r="N162" s="31">
        <v>60.3</v>
      </c>
      <c r="O162" s="308">
        <v>329680000</v>
      </c>
      <c r="P162" s="309">
        <v>-3.7014534747861851E-2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3783.15</v>
      </c>
      <c r="F163" s="38">
        <v>3721.2166666666667</v>
      </c>
      <c r="G163" s="39">
        <v>3634.9333333333334</v>
      </c>
      <c r="H163" s="39">
        <v>3486.7166666666667</v>
      </c>
      <c r="I163" s="39">
        <v>3400.4333333333334</v>
      </c>
      <c r="J163" s="39">
        <v>3869.4333333333334</v>
      </c>
      <c r="K163" s="39">
        <v>3955.7166666666672</v>
      </c>
      <c r="L163" s="39">
        <v>4103.9333333333334</v>
      </c>
      <c r="M163" s="31">
        <v>3807.5</v>
      </c>
      <c r="N163" s="31">
        <v>3573</v>
      </c>
      <c r="O163" s="308">
        <v>1712100</v>
      </c>
      <c r="P163" s="309">
        <v>0.18550062318238472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254.75</v>
      </c>
      <c r="F164" s="38">
        <v>254.18333333333331</v>
      </c>
      <c r="G164" s="39">
        <v>251.71666666666664</v>
      </c>
      <c r="H164" s="39">
        <v>248.68333333333334</v>
      </c>
      <c r="I164" s="39">
        <v>246.21666666666667</v>
      </c>
      <c r="J164" s="39">
        <v>257.21666666666658</v>
      </c>
      <c r="K164" s="39">
        <v>259.68333333333328</v>
      </c>
      <c r="L164" s="39">
        <v>262.71666666666658</v>
      </c>
      <c r="M164" s="31">
        <v>256.64999999999998</v>
      </c>
      <c r="N164" s="31">
        <v>251.15</v>
      </c>
      <c r="O164" s="308">
        <v>31530600</v>
      </c>
      <c r="P164" s="309">
        <v>-2.2188729799882775E-2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1433.1</v>
      </c>
      <c r="F165" s="38">
        <v>1436.3666666666668</v>
      </c>
      <c r="G165" s="39">
        <v>1424.7333333333336</v>
      </c>
      <c r="H165" s="39">
        <v>1416.3666666666668</v>
      </c>
      <c r="I165" s="39">
        <v>1404.7333333333336</v>
      </c>
      <c r="J165" s="39">
        <v>1444.7333333333336</v>
      </c>
      <c r="K165" s="39">
        <v>1456.3666666666668</v>
      </c>
      <c r="L165" s="39">
        <v>1464.7333333333336</v>
      </c>
      <c r="M165" s="31">
        <v>1448</v>
      </c>
      <c r="N165" s="31">
        <v>1428</v>
      </c>
      <c r="O165" s="308">
        <v>3844115</v>
      </c>
      <c r="P165" s="309">
        <v>-8.5030442998110436E-3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937.95</v>
      </c>
      <c r="F166" s="38">
        <v>935.63333333333333</v>
      </c>
      <c r="G166" s="39">
        <v>930.31666666666661</v>
      </c>
      <c r="H166" s="39">
        <v>922.68333333333328</v>
      </c>
      <c r="I166" s="39">
        <v>917.36666666666656</v>
      </c>
      <c r="J166" s="39">
        <v>943.26666666666665</v>
      </c>
      <c r="K166" s="39">
        <v>948.58333333333348</v>
      </c>
      <c r="L166" s="39">
        <v>956.2166666666667</v>
      </c>
      <c r="M166" s="31">
        <v>940.95</v>
      </c>
      <c r="N166" s="31">
        <v>928</v>
      </c>
      <c r="O166" s="308">
        <v>2315400</v>
      </c>
      <c r="P166" s="309">
        <v>1.1135857461024499E-2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194.9</v>
      </c>
      <c r="F167" s="38">
        <v>192.7166666666667</v>
      </c>
      <c r="G167" s="39">
        <v>189.13333333333338</v>
      </c>
      <c r="H167" s="39">
        <v>183.36666666666667</v>
      </c>
      <c r="I167" s="39">
        <v>179.78333333333336</v>
      </c>
      <c r="J167" s="39">
        <v>198.48333333333341</v>
      </c>
      <c r="K167" s="39">
        <v>202.06666666666672</v>
      </c>
      <c r="L167" s="39">
        <v>207.83333333333343</v>
      </c>
      <c r="M167" s="31">
        <v>196.3</v>
      </c>
      <c r="N167" s="31">
        <v>186.95</v>
      </c>
      <c r="O167" s="308">
        <v>60915000</v>
      </c>
      <c r="P167" s="309">
        <v>3.0187721968543885E-2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170.3</v>
      </c>
      <c r="F168" s="38">
        <v>169.70000000000002</v>
      </c>
      <c r="G168" s="39">
        <v>167.70000000000005</v>
      </c>
      <c r="H168" s="39">
        <v>165.10000000000002</v>
      </c>
      <c r="I168" s="39">
        <v>163.10000000000005</v>
      </c>
      <c r="J168" s="39">
        <v>172.30000000000004</v>
      </c>
      <c r="K168" s="39">
        <v>174.29999999999998</v>
      </c>
      <c r="L168" s="39">
        <v>176.90000000000003</v>
      </c>
      <c r="M168" s="31">
        <v>171.7</v>
      </c>
      <c r="N168" s="31">
        <v>167.1</v>
      </c>
      <c r="O168" s="308">
        <v>52392000</v>
      </c>
      <c r="P168" s="309">
        <v>4.7560601411475913E-3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2767.25</v>
      </c>
      <c r="F169" s="38">
        <v>2759.7166666666667</v>
      </c>
      <c r="G169" s="39">
        <v>2747.5333333333333</v>
      </c>
      <c r="H169" s="39">
        <v>2727.8166666666666</v>
      </c>
      <c r="I169" s="39">
        <v>2715.6333333333332</v>
      </c>
      <c r="J169" s="39">
        <v>2779.4333333333334</v>
      </c>
      <c r="K169" s="39">
        <v>2791.6166666666668</v>
      </c>
      <c r="L169" s="39">
        <v>2811.3333333333335</v>
      </c>
      <c r="M169" s="31">
        <v>2771.9</v>
      </c>
      <c r="N169" s="31">
        <v>2740</v>
      </c>
      <c r="O169" s="308">
        <v>30337250</v>
      </c>
      <c r="P169" s="309">
        <v>-5.9820252576121481E-2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90.25</v>
      </c>
      <c r="F170" s="38">
        <v>90.316666666666663</v>
      </c>
      <c r="G170" s="39">
        <v>89.683333333333323</v>
      </c>
      <c r="H170" s="39">
        <v>89.11666666666666</v>
      </c>
      <c r="I170" s="39">
        <v>88.48333333333332</v>
      </c>
      <c r="J170" s="39">
        <v>90.883333333333326</v>
      </c>
      <c r="K170" s="39">
        <v>91.516666666666652</v>
      </c>
      <c r="L170" s="39">
        <v>92.083333333333329</v>
      </c>
      <c r="M170" s="31">
        <v>90.95</v>
      </c>
      <c r="N170" s="31">
        <v>89.75</v>
      </c>
      <c r="O170" s="308">
        <v>106576000</v>
      </c>
      <c r="P170" s="309">
        <v>-5.152714509745351E-3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833.65</v>
      </c>
      <c r="F171" s="38">
        <v>839.05000000000007</v>
      </c>
      <c r="G171" s="39">
        <v>826.35000000000014</v>
      </c>
      <c r="H171" s="39">
        <v>819.05000000000007</v>
      </c>
      <c r="I171" s="39">
        <v>806.35000000000014</v>
      </c>
      <c r="J171" s="39">
        <v>846.35000000000014</v>
      </c>
      <c r="K171" s="39">
        <v>859.05000000000018</v>
      </c>
      <c r="L171" s="39">
        <v>866.35000000000014</v>
      </c>
      <c r="M171" s="31">
        <v>851.75</v>
      </c>
      <c r="N171" s="31">
        <v>831.75</v>
      </c>
      <c r="O171" s="308">
        <v>9882400</v>
      </c>
      <c r="P171" s="309">
        <v>2.8902215558887223E-2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1298.1500000000001</v>
      </c>
      <c r="F172" s="38">
        <v>1301.7333333333333</v>
      </c>
      <c r="G172" s="39">
        <v>1291.0166666666667</v>
      </c>
      <c r="H172" s="39">
        <v>1283.8833333333332</v>
      </c>
      <c r="I172" s="39">
        <v>1273.1666666666665</v>
      </c>
      <c r="J172" s="39">
        <v>1308.8666666666668</v>
      </c>
      <c r="K172" s="39">
        <v>1319.5833333333335</v>
      </c>
      <c r="L172" s="39">
        <v>1326.7166666666669</v>
      </c>
      <c r="M172" s="31">
        <v>1312.45</v>
      </c>
      <c r="N172" s="31">
        <v>1294.5999999999999</v>
      </c>
      <c r="O172" s="308">
        <v>8348250</v>
      </c>
      <c r="P172" s="309">
        <v>1.0255944817571246E-2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590.6</v>
      </c>
      <c r="F173" s="38">
        <v>592.66666666666663</v>
      </c>
      <c r="G173" s="39">
        <v>587.43333333333328</v>
      </c>
      <c r="H173" s="39">
        <v>584.26666666666665</v>
      </c>
      <c r="I173" s="39">
        <v>579.0333333333333</v>
      </c>
      <c r="J173" s="39">
        <v>595.83333333333326</v>
      </c>
      <c r="K173" s="39">
        <v>601.06666666666661</v>
      </c>
      <c r="L173" s="39">
        <v>604.23333333333323</v>
      </c>
      <c r="M173" s="31">
        <v>597.9</v>
      </c>
      <c r="N173" s="31">
        <v>589.5</v>
      </c>
      <c r="O173" s="308">
        <v>79434000</v>
      </c>
      <c r="P173" s="309">
        <v>1.4230172562388677E-2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23985.85</v>
      </c>
      <c r="F174" s="38">
        <v>24001.783333333336</v>
      </c>
      <c r="G174" s="39">
        <v>23575.716666666674</v>
      </c>
      <c r="H174" s="39">
        <v>23165.583333333339</v>
      </c>
      <c r="I174" s="39">
        <v>22739.516666666677</v>
      </c>
      <c r="J174" s="39">
        <v>24411.916666666672</v>
      </c>
      <c r="K174" s="39">
        <v>24837.98333333333</v>
      </c>
      <c r="L174" s="39">
        <v>25248.116666666669</v>
      </c>
      <c r="M174" s="31">
        <v>24427.85</v>
      </c>
      <c r="N174" s="31">
        <v>23591.65</v>
      </c>
      <c r="O174" s="308">
        <v>256225</v>
      </c>
      <c r="P174" s="309">
        <v>-3.1010683558665028E-2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3785.6</v>
      </c>
      <c r="F175" s="38">
        <v>3752.5666666666671</v>
      </c>
      <c r="G175" s="39">
        <v>3710.0333333333342</v>
      </c>
      <c r="H175" s="39">
        <v>3634.4666666666672</v>
      </c>
      <c r="I175" s="39">
        <v>3591.9333333333343</v>
      </c>
      <c r="J175" s="39">
        <v>3828.1333333333341</v>
      </c>
      <c r="K175" s="39">
        <v>3870.666666666667</v>
      </c>
      <c r="L175" s="39">
        <v>3946.233333333334</v>
      </c>
      <c r="M175" s="31">
        <v>3795.1</v>
      </c>
      <c r="N175" s="31">
        <v>3677</v>
      </c>
      <c r="O175" s="308">
        <v>1516625</v>
      </c>
      <c r="P175" s="309">
        <v>1.7339974174506549E-2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2185.9</v>
      </c>
      <c r="F176" s="38">
        <v>2181.6666666666665</v>
      </c>
      <c r="G176" s="39">
        <v>2167.2333333333331</v>
      </c>
      <c r="H176" s="39">
        <v>2148.5666666666666</v>
      </c>
      <c r="I176" s="39">
        <v>2134.1333333333332</v>
      </c>
      <c r="J176" s="39">
        <v>2200.333333333333</v>
      </c>
      <c r="K176" s="39">
        <v>2214.7666666666664</v>
      </c>
      <c r="L176" s="39">
        <v>2233.4333333333329</v>
      </c>
      <c r="M176" s="31">
        <v>2196.1</v>
      </c>
      <c r="N176" s="31">
        <v>2163</v>
      </c>
      <c r="O176" s="308">
        <v>5106000</v>
      </c>
      <c r="P176" s="309">
        <v>1.4529468743014678E-2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1763.6</v>
      </c>
      <c r="F177" s="38">
        <v>1758.6000000000001</v>
      </c>
      <c r="G177" s="39">
        <v>1738.4500000000003</v>
      </c>
      <c r="H177" s="39">
        <v>1713.3000000000002</v>
      </c>
      <c r="I177" s="39">
        <v>1693.1500000000003</v>
      </c>
      <c r="J177" s="39">
        <v>1783.7500000000002</v>
      </c>
      <c r="K177" s="39">
        <v>1803.9000000000003</v>
      </c>
      <c r="L177" s="39">
        <v>1829.0500000000002</v>
      </c>
      <c r="M177" s="31">
        <v>1778.75</v>
      </c>
      <c r="N177" s="31">
        <v>1733.45</v>
      </c>
      <c r="O177" s="308">
        <v>5337000</v>
      </c>
      <c r="P177" s="309">
        <v>-3.2731622444541107E-2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1075.45</v>
      </c>
      <c r="F178" s="38">
        <v>1068.3</v>
      </c>
      <c r="G178" s="39">
        <v>1059.5</v>
      </c>
      <c r="H178" s="39">
        <v>1043.55</v>
      </c>
      <c r="I178" s="39">
        <v>1034.75</v>
      </c>
      <c r="J178" s="39">
        <v>1084.25</v>
      </c>
      <c r="K178" s="39">
        <v>1093.0499999999997</v>
      </c>
      <c r="L178" s="39">
        <v>1109</v>
      </c>
      <c r="M178" s="31">
        <v>1077.0999999999999</v>
      </c>
      <c r="N178" s="31">
        <v>1052.3499999999999</v>
      </c>
      <c r="O178" s="308">
        <v>27514200</v>
      </c>
      <c r="P178" s="309">
        <v>2.7607843137254902E-2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477.05</v>
      </c>
      <c r="F179" s="38">
        <v>472.81666666666666</v>
      </c>
      <c r="G179" s="39">
        <v>466.68333333333334</v>
      </c>
      <c r="H179" s="39">
        <v>456.31666666666666</v>
      </c>
      <c r="I179" s="39">
        <v>450.18333333333334</v>
      </c>
      <c r="J179" s="39">
        <v>483.18333333333334</v>
      </c>
      <c r="K179" s="39">
        <v>489.31666666666666</v>
      </c>
      <c r="L179" s="39">
        <v>499.68333333333334</v>
      </c>
      <c r="M179" s="31">
        <v>478.95</v>
      </c>
      <c r="N179" s="31">
        <v>462.45</v>
      </c>
      <c r="O179" s="308">
        <v>9004500</v>
      </c>
      <c r="P179" s="309">
        <v>-1.6062940501557123E-2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764.45</v>
      </c>
      <c r="F180" s="38">
        <v>764.31666666666661</v>
      </c>
      <c r="G180" s="39">
        <v>758.88333333333321</v>
      </c>
      <c r="H180" s="39">
        <v>753.31666666666661</v>
      </c>
      <c r="I180" s="39">
        <v>747.88333333333321</v>
      </c>
      <c r="J180" s="39">
        <v>769.88333333333321</v>
      </c>
      <c r="K180" s="39">
        <v>775.31666666666661</v>
      </c>
      <c r="L180" s="39">
        <v>780.88333333333321</v>
      </c>
      <c r="M180" s="31">
        <v>769.75</v>
      </c>
      <c r="N180" s="31">
        <v>758.75</v>
      </c>
      <c r="O180" s="308">
        <v>2752000</v>
      </c>
      <c r="P180" s="309">
        <v>-1.6791711325473382E-2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982.65</v>
      </c>
      <c r="F181" s="38">
        <v>983.66666666666663</v>
      </c>
      <c r="G181" s="39">
        <v>976.33333333333326</v>
      </c>
      <c r="H181" s="39">
        <v>970.01666666666665</v>
      </c>
      <c r="I181" s="39">
        <v>962.68333333333328</v>
      </c>
      <c r="J181" s="39">
        <v>989.98333333333323</v>
      </c>
      <c r="K181" s="39">
        <v>997.31666666666649</v>
      </c>
      <c r="L181" s="39">
        <v>1003.6333333333332</v>
      </c>
      <c r="M181" s="31">
        <v>991</v>
      </c>
      <c r="N181" s="31">
        <v>977.35</v>
      </c>
      <c r="O181" s="308">
        <v>9208650</v>
      </c>
      <c r="P181" s="309">
        <v>5.747489420829912E-2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1646.85</v>
      </c>
      <c r="F182" s="38">
        <v>1617.5333333333335</v>
      </c>
      <c r="G182" s="39">
        <v>1582.3166666666671</v>
      </c>
      <c r="H182" s="39">
        <v>1517.7833333333335</v>
      </c>
      <c r="I182" s="39">
        <v>1482.5666666666671</v>
      </c>
      <c r="J182" s="39">
        <v>1682.0666666666671</v>
      </c>
      <c r="K182" s="39">
        <v>1717.2833333333338</v>
      </c>
      <c r="L182" s="39">
        <v>1781.8166666666671</v>
      </c>
      <c r="M182" s="31">
        <v>1652.75</v>
      </c>
      <c r="N182" s="31">
        <v>1553</v>
      </c>
      <c r="O182" s="308">
        <v>4192500</v>
      </c>
      <c r="P182" s="309">
        <v>0.13556338028169015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843.15</v>
      </c>
      <c r="F183" s="38">
        <v>840.36666666666667</v>
      </c>
      <c r="G183" s="39">
        <v>834.08333333333337</v>
      </c>
      <c r="H183" s="39">
        <v>825.01666666666665</v>
      </c>
      <c r="I183" s="39">
        <v>818.73333333333335</v>
      </c>
      <c r="J183" s="39">
        <v>849.43333333333339</v>
      </c>
      <c r="K183" s="39">
        <v>855.7166666666667</v>
      </c>
      <c r="L183" s="39">
        <v>864.78333333333342</v>
      </c>
      <c r="M183" s="31">
        <v>846.65</v>
      </c>
      <c r="N183" s="31">
        <v>831.3</v>
      </c>
      <c r="O183" s="308">
        <v>11742300</v>
      </c>
      <c r="P183" s="309">
        <v>2.62723196727759E-2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630.29999999999995</v>
      </c>
      <c r="F184" s="38">
        <v>629.15</v>
      </c>
      <c r="G184" s="39">
        <v>625.54999999999995</v>
      </c>
      <c r="H184" s="39">
        <v>620.79999999999995</v>
      </c>
      <c r="I184" s="39">
        <v>617.19999999999993</v>
      </c>
      <c r="J184" s="39">
        <v>633.9</v>
      </c>
      <c r="K184" s="39">
        <v>637.50000000000011</v>
      </c>
      <c r="L184" s="39">
        <v>642.25</v>
      </c>
      <c r="M184" s="31">
        <v>632.75</v>
      </c>
      <c r="N184" s="31">
        <v>624.4</v>
      </c>
      <c r="O184" s="308">
        <v>51938400</v>
      </c>
      <c r="P184" s="309">
        <v>1.1685680184306215E-2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226.65</v>
      </c>
      <c r="F185" s="38">
        <v>226.58333333333334</v>
      </c>
      <c r="G185" s="39">
        <v>225.4666666666667</v>
      </c>
      <c r="H185" s="39">
        <v>224.28333333333336</v>
      </c>
      <c r="I185" s="39">
        <v>223.16666666666671</v>
      </c>
      <c r="J185" s="39">
        <v>227.76666666666668</v>
      </c>
      <c r="K185" s="39">
        <v>228.8833333333333</v>
      </c>
      <c r="L185" s="39">
        <v>230.06666666666666</v>
      </c>
      <c r="M185" s="31">
        <v>227.7</v>
      </c>
      <c r="N185" s="31">
        <v>225.4</v>
      </c>
      <c r="O185" s="308">
        <v>89393625</v>
      </c>
      <c r="P185" s="309">
        <v>8.6827373471952476E-3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115.75</v>
      </c>
      <c r="F186" s="38">
        <v>115.88333333333333</v>
      </c>
      <c r="G186" s="39">
        <v>115.16666666666666</v>
      </c>
      <c r="H186" s="39">
        <v>114.58333333333333</v>
      </c>
      <c r="I186" s="39">
        <v>113.86666666666666</v>
      </c>
      <c r="J186" s="39">
        <v>116.46666666666665</v>
      </c>
      <c r="K186" s="39">
        <v>117.18333333333332</v>
      </c>
      <c r="L186" s="39">
        <v>117.76666666666665</v>
      </c>
      <c r="M186" s="31">
        <v>116.6</v>
      </c>
      <c r="N186" s="31">
        <v>115.3</v>
      </c>
      <c r="O186" s="308">
        <v>231071500</v>
      </c>
      <c r="P186" s="309">
        <v>-8.4023696570605863E-3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3278.45</v>
      </c>
      <c r="F187" s="38">
        <v>3278.1</v>
      </c>
      <c r="G187" s="39">
        <v>3259.75</v>
      </c>
      <c r="H187" s="39">
        <v>3241.05</v>
      </c>
      <c r="I187" s="39">
        <v>3222.7000000000003</v>
      </c>
      <c r="J187" s="39">
        <v>3296.7999999999997</v>
      </c>
      <c r="K187" s="39">
        <v>3315.1499999999992</v>
      </c>
      <c r="L187" s="39">
        <v>3333.8499999999995</v>
      </c>
      <c r="M187" s="31">
        <v>3296.45</v>
      </c>
      <c r="N187" s="31">
        <v>3259.4</v>
      </c>
      <c r="O187" s="308">
        <v>12024075</v>
      </c>
      <c r="P187" s="309">
        <v>2.8314967525359409E-3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1164.7</v>
      </c>
      <c r="F188" s="38">
        <v>1160.5833333333333</v>
      </c>
      <c r="G188" s="39">
        <v>1151.8666666666666</v>
      </c>
      <c r="H188" s="39">
        <v>1139.0333333333333</v>
      </c>
      <c r="I188" s="39">
        <v>1130.3166666666666</v>
      </c>
      <c r="J188" s="39">
        <v>1173.4166666666665</v>
      </c>
      <c r="K188" s="39">
        <v>1182.1333333333332</v>
      </c>
      <c r="L188" s="39">
        <v>1194.9666666666665</v>
      </c>
      <c r="M188" s="31">
        <v>1169.3</v>
      </c>
      <c r="N188" s="31">
        <v>1147.75</v>
      </c>
      <c r="O188" s="308">
        <v>14659800</v>
      </c>
      <c r="P188" s="309">
        <v>7.4217622562157259E-3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3084.25</v>
      </c>
      <c r="F189" s="38">
        <v>3071.3333333333335</v>
      </c>
      <c r="G189" s="39">
        <v>3052.3666666666668</v>
      </c>
      <c r="H189" s="39">
        <v>3020.4833333333331</v>
      </c>
      <c r="I189" s="39">
        <v>3001.5166666666664</v>
      </c>
      <c r="J189" s="39">
        <v>3103.2166666666672</v>
      </c>
      <c r="K189" s="39">
        <v>3122.1833333333334</v>
      </c>
      <c r="L189" s="39">
        <v>3154.0666666666675</v>
      </c>
      <c r="M189" s="31">
        <v>3090.3</v>
      </c>
      <c r="N189" s="31">
        <v>3039.45</v>
      </c>
      <c r="O189" s="308">
        <v>5328750</v>
      </c>
      <c r="P189" s="309">
        <v>-1.1203117389186557E-2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1945.5</v>
      </c>
      <c r="F190" s="38">
        <v>1935.9333333333332</v>
      </c>
      <c r="G190" s="39">
        <v>1922.9166666666663</v>
      </c>
      <c r="H190" s="39">
        <v>1900.333333333333</v>
      </c>
      <c r="I190" s="39">
        <v>1887.3166666666662</v>
      </c>
      <c r="J190" s="39">
        <v>1958.5166666666664</v>
      </c>
      <c r="K190" s="39">
        <v>1971.5333333333333</v>
      </c>
      <c r="L190" s="39">
        <v>1994.1166666666666</v>
      </c>
      <c r="M190" s="31">
        <v>1948.95</v>
      </c>
      <c r="N190" s="31">
        <v>1913.35</v>
      </c>
      <c r="O190" s="308">
        <v>1763500</v>
      </c>
      <c r="P190" s="309">
        <v>-2.6228602981778024E-2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1698.55</v>
      </c>
      <c r="F191" s="38">
        <v>1697.2166666666665</v>
      </c>
      <c r="G191" s="39">
        <v>1680.0333333333328</v>
      </c>
      <c r="H191" s="39">
        <v>1661.5166666666664</v>
      </c>
      <c r="I191" s="39">
        <v>1644.3333333333328</v>
      </c>
      <c r="J191" s="39">
        <v>1715.7333333333329</v>
      </c>
      <c r="K191" s="39">
        <v>1732.9166666666667</v>
      </c>
      <c r="L191" s="39">
        <v>1751.4333333333329</v>
      </c>
      <c r="M191" s="31">
        <v>1714.4</v>
      </c>
      <c r="N191" s="31">
        <v>1678.7</v>
      </c>
      <c r="O191" s="308">
        <v>3746000</v>
      </c>
      <c r="P191" s="309">
        <v>-4.4647602848942279E-3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1350.8</v>
      </c>
      <c r="F192" s="38">
        <v>1343.6166666666666</v>
      </c>
      <c r="G192" s="39">
        <v>1325.1333333333332</v>
      </c>
      <c r="H192" s="39">
        <v>1299.4666666666667</v>
      </c>
      <c r="I192" s="39">
        <v>1280.9833333333333</v>
      </c>
      <c r="J192" s="39">
        <v>1369.2833333333331</v>
      </c>
      <c r="K192" s="39">
        <v>1387.7666666666662</v>
      </c>
      <c r="L192" s="39">
        <v>1413.4333333333329</v>
      </c>
      <c r="M192" s="31">
        <v>1362.1</v>
      </c>
      <c r="N192" s="31">
        <v>1317.95</v>
      </c>
      <c r="O192" s="308">
        <v>7524300</v>
      </c>
      <c r="P192" s="309">
        <v>7.5928008998875137E-3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1492.4</v>
      </c>
      <c r="F193" s="38">
        <v>1495.0333333333335</v>
      </c>
      <c r="G193" s="39">
        <v>1485.8166666666671</v>
      </c>
      <c r="H193" s="39">
        <v>1479.2333333333336</v>
      </c>
      <c r="I193" s="39">
        <v>1470.0166666666671</v>
      </c>
      <c r="J193" s="39">
        <v>1501.616666666667</v>
      </c>
      <c r="K193" s="39">
        <v>1510.8333333333337</v>
      </c>
      <c r="L193" s="39">
        <v>1517.416666666667</v>
      </c>
      <c r="M193" s="31">
        <v>1504.25</v>
      </c>
      <c r="N193" s="31">
        <v>1488.45</v>
      </c>
      <c r="O193" s="308">
        <v>2248800</v>
      </c>
      <c r="P193" s="309">
        <v>-8.6404514195027333E-3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8364.4500000000007</v>
      </c>
      <c r="F194" s="38">
        <v>8371.0333333333328</v>
      </c>
      <c r="G194" s="39">
        <v>8306.0666666666657</v>
      </c>
      <c r="H194" s="39">
        <v>8247.6833333333325</v>
      </c>
      <c r="I194" s="39">
        <v>8182.7166666666653</v>
      </c>
      <c r="J194" s="39">
        <v>8429.4166666666661</v>
      </c>
      <c r="K194" s="39">
        <v>8494.3833333333332</v>
      </c>
      <c r="L194" s="39">
        <v>8552.7666666666664</v>
      </c>
      <c r="M194" s="31">
        <v>8436</v>
      </c>
      <c r="N194" s="31">
        <v>8312.65</v>
      </c>
      <c r="O194" s="308">
        <v>1570800</v>
      </c>
      <c r="P194" s="309">
        <v>-8.8964603445012298E-3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643.9</v>
      </c>
      <c r="F195" s="38">
        <v>647.23333333333335</v>
      </c>
      <c r="G195" s="39">
        <v>635.36666666666667</v>
      </c>
      <c r="H195" s="39">
        <v>626.83333333333337</v>
      </c>
      <c r="I195" s="39">
        <v>614.9666666666667</v>
      </c>
      <c r="J195" s="39">
        <v>655.76666666666665</v>
      </c>
      <c r="K195" s="39">
        <v>667.63333333333344</v>
      </c>
      <c r="L195" s="39">
        <v>676.16666666666663</v>
      </c>
      <c r="M195" s="31">
        <v>659.1</v>
      </c>
      <c r="N195" s="31">
        <v>638.70000000000005</v>
      </c>
      <c r="O195" s="308">
        <v>27996800</v>
      </c>
      <c r="P195" s="309">
        <v>7.36863097018646E-2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275.05</v>
      </c>
      <c r="F196" s="38">
        <v>274.90000000000003</v>
      </c>
      <c r="G196" s="39">
        <v>272.15000000000009</v>
      </c>
      <c r="H196" s="39">
        <v>269.25000000000006</v>
      </c>
      <c r="I196" s="39">
        <v>266.50000000000011</v>
      </c>
      <c r="J196" s="39">
        <v>277.80000000000007</v>
      </c>
      <c r="K196" s="39">
        <v>280.54999999999995</v>
      </c>
      <c r="L196" s="39">
        <v>283.45000000000005</v>
      </c>
      <c r="M196" s="31">
        <v>277.64999999999998</v>
      </c>
      <c r="N196" s="31">
        <v>272</v>
      </c>
      <c r="O196" s="308">
        <v>54152000</v>
      </c>
      <c r="P196" s="309">
        <v>6.0847079105120869E-2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763.3</v>
      </c>
      <c r="F197" s="38">
        <v>765.11666666666679</v>
      </c>
      <c r="G197" s="39">
        <v>758.38333333333355</v>
      </c>
      <c r="H197" s="39">
        <v>753.46666666666681</v>
      </c>
      <c r="I197" s="39">
        <v>746.73333333333358</v>
      </c>
      <c r="J197" s="39">
        <v>770.03333333333353</v>
      </c>
      <c r="K197" s="39">
        <v>776.76666666666665</v>
      </c>
      <c r="L197" s="39">
        <v>781.68333333333351</v>
      </c>
      <c r="M197" s="31">
        <v>771.85</v>
      </c>
      <c r="N197" s="31">
        <v>760.2</v>
      </c>
      <c r="O197" s="308">
        <v>11104200</v>
      </c>
      <c r="P197" s="309">
        <v>1.4916369618864821E-2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393</v>
      </c>
      <c r="F198" s="38">
        <v>391.63333333333338</v>
      </c>
      <c r="G198" s="39">
        <v>389.76666666666677</v>
      </c>
      <c r="H198" s="39">
        <v>386.53333333333336</v>
      </c>
      <c r="I198" s="39">
        <v>384.66666666666674</v>
      </c>
      <c r="J198" s="39">
        <v>394.86666666666679</v>
      </c>
      <c r="K198" s="39">
        <v>396.73333333333346</v>
      </c>
      <c r="L198" s="39">
        <v>399.96666666666681</v>
      </c>
      <c r="M198" s="31">
        <v>393.5</v>
      </c>
      <c r="N198" s="31">
        <v>388.4</v>
      </c>
      <c r="O198" s="308">
        <v>36792000</v>
      </c>
      <c r="P198" s="309">
        <v>1.83931907826448E-2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202.7</v>
      </c>
      <c r="F199" s="38">
        <v>202.11666666666667</v>
      </c>
      <c r="G199" s="39">
        <v>199.83333333333334</v>
      </c>
      <c r="H199" s="39">
        <v>196.96666666666667</v>
      </c>
      <c r="I199" s="39">
        <v>194.68333333333334</v>
      </c>
      <c r="J199" s="39">
        <v>204.98333333333335</v>
      </c>
      <c r="K199" s="39">
        <v>207.26666666666665</v>
      </c>
      <c r="L199" s="39">
        <v>210.13333333333335</v>
      </c>
      <c r="M199" s="31">
        <v>204.4</v>
      </c>
      <c r="N199" s="31">
        <v>199.25</v>
      </c>
      <c r="O199" s="308">
        <v>105462000</v>
      </c>
      <c r="P199" s="309">
        <v>-2.2957198443579768E-2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587.9</v>
      </c>
      <c r="F200" s="38">
        <v>589.5333333333333</v>
      </c>
      <c r="G200" s="39">
        <v>584.86666666666656</v>
      </c>
      <c r="H200" s="39">
        <v>581.83333333333326</v>
      </c>
      <c r="I200" s="39">
        <v>577.16666666666652</v>
      </c>
      <c r="J200" s="39">
        <v>592.56666666666661</v>
      </c>
      <c r="K200" s="39">
        <v>597.23333333333335</v>
      </c>
      <c r="L200" s="39">
        <v>600.26666666666665</v>
      </c>
      <c r="M200" s="31">
        <v>594.20000000000005</v>
      </c>
      <c r="N200" s="31">
        <v>586.5</v>
      </c>
      <c r="O200" s="308">
        <v>6775200</v>
      </c>
      <c r="P200" s="309">
        <v>1.6747703943814155E-2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4" t="s">
        <v>16</v>
      </c>
      <c r="B8" s="396"/>
      <c r="C8" s="400" t="s">
        <v>20</v>
      </c>
      <c r="D8" s="400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6"/>
      <c r="L8" s="53"/>
      <c r="M8" s="53"/>
      <c r="N8" s="1"/>
      <c r="O8" s="1"/>
    </row>
    <row r="9" spans="1:15" ht="36" customHeight="1">
      <c r="A9" s="398"/>
      <c r="B9" s="399"/>
      <c r="C9" s="399"/>
      <c r="D9" s="3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19439.400000000001</v>
      </c>
      <c r="D10" s="35">
        <v>19453.649999999998</v>
      </c>
      <c r="E10" s="35">
        <v>19392.199999999997</v>
      </c>
      <c r="F10" s="35">
        <v>19345</v>
      </c>
      <c r="G10" s="35">
        <v>19283.55</v>
      </c>
      <c r="H10" s="35">
        <v>19500.849999999995</v>
      </c>
      <c r="I10" s="35">
        <v>19562.3</v>
      </c>
      <c r="J10" s="35">
        <v>19609.499999999993</v>
      </c>
      <c r="K10" s="35">
        <v>19515.099999999999</v>
      </c>
      <c r="L10" s="35">
        <v>19406.45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44745.05</v>
      </c>
      <c r="D11" s="35">
        <v>44849.216666666674</v>
      </c>
      <c r="E11" s="35">
        <v>44558.883333333346</v>
      </c>
      <c r="F11" s="35">
        <v>44372.716666666674</v>
      </c>
      <c r="G11" s="35">
        <v>44082.383333333346</v>
      </c>
      <c r="H11" s="35">
        <v>45035.383333333346</v>
      </c>
      <c r="I11" s="35">
        <v>45325.716666666674</v>
      </c>
      <c r="J11" s="35">
        <v>45511.883333333346</v>
      </c>
      <c r="K11" s="35">
        <v>45139.55</v>
      </c>
      <c r="L11" s="35">
        <v>44663.05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3309.7</v>
      </c>
      <c r="D12" s="38">
        <v>3298.8166666666671</v>
      </c>
      <c r="E12" s="38">
        <v>3284.8833333333341</v>
      </c>
      <c r="F12" s="38">
        <v>3260.0666666666671</v>
      </c>
      <c r="G12" s="38">
        <v>3246.1333333333341</v>
      </c>
      <c r="H12" s="38">
        <v>3323.6333333333341</v>
      </c>
      <c r="I12" s="38">
        <v>3337.5666666666675</v>
      </c>
      <c r="J12" s="38">
        <v>3362.3833333333341</v>
      </c>
      <c r="K12" s="38">
        <v>3312.75</v>
      </c>
      <c r="L12" s="38">
        <v>3274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5888.25</v>
      </c>
      <c r="D13" s="38">
        <v>5878.083333333333</v>
      </c>
      <c r="E13" s="38">
        <v>5863.0166666666664</v>
      </c>
      <c r="F13" s="38">
        <v>5837.7833333333338</v>
      </c>
      <c r="G13" s="38">
        <v>5822.7166666666672</v>
      </c>
      <c r="H13" s="38">
        <v>5903.3166666666657</v>
      </c>
      <c r="I13" s="38">
        <v>5918.3833333333332</v>
      </c>
      <c r="J13" s="38">
        <v>5943.616666666665</v>
      </c>
      <c r="K13" s="38">
        <v>5893.15</v>
      </c>
      <c r="L13" s="38">
        <v>5852.85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29324.799999999999</v>
      </c>
      <c r="D14" s="38">
        <v>29263</v>
      </c>
      <c r="E14" s="38">
        <v>29154.5</v>
      </c>
      <c r="F14" s="38">
        <v>28984.2</v>
      </c>
      <c r="G14" s="38">
        <v>28875.7</v>
      </c>
      <c r="H14" s="38">
        <v>29433.3</v>
      </c>
      <c r="I14" s="38">
        <v>29541.8</v>
      </c>
      <c r="J14" s="38">
        <v>29712.1</v>
      </c>
      <c r="K14" s="38">
        <v>29371.5</v>
      </c>
      <c r="L14" s="38">
        <v>29092.7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5214.1000000000004</v>
      </c>
      <c r="D15" s="38">
        <v>5198.7333333333336</v>
      </c>
      <c r="E15" s="38">
        <v>5176.416666666667</v>
      </c>
      <c r="F15" s="38">
        <v>5138.7333333333336</v>
      </c>
      <c r="G15" s="38">
        <v>5116.416666666667</v>
      </c>
      <c r="H15" s="38">
        <v>5236.416666666667</v>
      </c>
      <c r="I15" s="38">
        <v>5258.7333333333327</v>
      </c>
      <c r="J15" s="38">
        <v>5296.416666666667</v>
      </c>
      <c r="K15" s="38">
        <v>5221.05</v>
      </c>
      <c r="L15" s="38">
        <v>5161.05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10249.25</v>
      </c>
      <c r="D16" s="38">
        <v>10231.166666666666</v>
      </c>
      <c r="E16" s="38">
        <v>10187.183333333332</v>
      </c>
      <c r="F16" s="38">
        <v>10125.116666666667</v>
      </c>
      <c r="G16" s="38">
        <v>10081.133333333333</v>
      </c>
      <c r="H16" s="38">
        <v>10293.233333333332</v>
      </c>
      <c r="I16" s="38">
        <v>10337.216666666665</v>
      </c>
      <c r="J16" s="38">
        <v>10399.283333333331</v>
      </c>
      <c r="K16" s="38">
        <v>10275.15</v>
      </c>
      <c r="L16" s="38">
        <v>10169.1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4499.25</v>
      </c>
      <c r="D17" s="38">
        <v>4467.4000000000005</v>
      </c>
      <c r="E17" s="38">
        <v>4412.0500000000011</v>
      </c>
      <c r="F17" s="38">
        <v>4324.8500000000004</v>
      </c>
      <c r="G17" s="38">
        <v>4269.5000000000009</v>
      </c>
      <c r="H17" s="38">
        <v>4554.6000000000013</v>
      </c>
      <c r="I17" s="38">
        <v>4609.9500000000016</v>
      </c>
      <c r="J17" s="38">
        <v>4697.1500000000015</v>
      </c>
      <c r="K17" s="31">
        <v>4522.75</v>
      </c>
      <c r="L17" s="31">
        <v>4380.2</v>
      </c>
      <c r="M17" s="31">
        <v>3.0017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23693.200000000001</v>
      </c>
      <c r="D18" s="38">
        <v>23602.533333333336</v>
      </c>
      <c r="E18" s="38">
        <v>23398.116666666672</v>
      </c>
      <c r="F18" s="38">
        <v>23103.033333333336</v>
      </c>
      <c r="G18" s="38">
        <v>22898.616666666672</v>
      </c>
      <c r="H18" s="38">
        <v>23897.616666666672</v>
      </c>
      <c r="I18" s="38">
        <v>24102.033333333336</v>
      </c>
      <c r="J18" s="38">
        <v>24397.116666666672</v>
      </c>
      <c r="K18" s="31">
        <v>23806.95</v>
      </c>
      <c r="L18" s="31">
        <v>23307.45</v>
      </c>
      <c r="M18" s="31">
        <v>0.11541999999999999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183.8</v>
      </c>
      <c r="D19" s="38">
        <v>184.95000000000002</v>
      </c>
      <c r="E19" s="38">
        <v>182.10000000000002</v>
      </c>
      <c r="F19" s="38">
        <v>180.4</v>
      </c>
      <c r="G19" s="38">
        <v>177.55</v>
      </c>
      <c r="H19" s="38">
        <v>186.65000000000003</v>
      </c>
      <c r="I19" s="38">
        <v>189.5</v>
      </c>
      <c r="J19" s="38">
        <v>191.20000000000005</v>
      </c>
      <c r="K19" s="31">
        <v>187.8</v>
      </c>
      <c r="L19" s="31">
        <v>183.25</v>
      </c>
      <c r="M19" s="31">
        <v>26.341989999999999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217.9</v>
      </c>
      <c r="D20" s="38">
        <v>218.28333333333333</v>
      </c>
      <c r="E20" s="38">
        <v>215.16666666666666</v>
      </c>
      <c r="F20" s="38">
        <v>212.43333333333334</v>
      </c>
      <c r="G20" s="38">
        <v>209.31666666666666</v>
      </c>
      <c r="H20" s="38">
        <v>221.01666666666665</v>
      </c>
      <c r="I20" s="38">
        <v>224.13333333333333</v>
      </c>
      <c r="J20" s="38">
        <v>226.86666666666665</v>
      </c>
      <c r="K20" s="31">
        <v>221.4</v>
      </c>
      <c r="L20" s="31">
        <v>215.55</v>
      </c>
      <c r="M20" s="31">
        <v>110.59108000000001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1783.25</v>
      </c>
      <c r="D21" s="38">
        <v>1788.8333333333333</v>
      </c>
      <c r="E21" s="38">
        <v>1772.7666666666664</v>
      </c>
      <c r="F21" s="38">
        <v>1762.2833333333331</v>
      </c>
      <c r="G21" s="38">
        <v>1746.2166666666662</v>
      </c>
      <c r="H21" s="38">
        <v>1799.3166666666666</v>
      </c>
      <c r="I21" s="38">
        <v>1815.3833333333337</v>
      </c>
      <c r="J21" s="38">
        <v>1825.8666666666668</v>
      </c>
      <c r="K21" s="31">
        <v>1804.9</v>
      </c>
      <c r="L21" s="31">
        <v>1778.35</v>
      </c>
      <c r="M21" s="31">
        <v>5.5242199999999997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2422.9</v>
      </c>
      <c r="D22" s="38">
        <v>2418.6166666666668</v>
      </c>
      <c r="E22" s="38">
        <v>2392.2833333333338</v>
      </c>
      <c r="F22" s="38">
        <v>2361.666666666667</v>
      </c>
      <c r="G22" s="38">
        <v>2335.3333333333339</v>
      </c>
      <c r="H22" s="38">
        <v>2449.2333333333336</v>
      </c>
      <c r="I22" s="38">
        <v>2475.5666666666666</v>
      </c>
      <c r="J22" s="38">
        <v>2506.1833333333334</v>
      </c>
      <c r="K22" s="31">
        <v>2444.9499999999998</v>
      </c>
      <c r="L22" s="31">
        <v>2388</v>
      </c>
      <c r="M22" s="31">
        <v>22.47776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965.15</v>
      </c>
      <c r="D23" s="38">
        <v>961.38333333333333</v>
      </c>
      <c r="E23" s="38">
        <v>949.76666666666665</v>
      </c>
      <c r="F23" s="38">
        <v>934.38333333333333</v>
      </c>
      <c r="G23" s="38">
        <v>922.76666666666665</v>
      </c>
      <c r="H23" s="38">
        <v>976.76666666666665</v>
      </c>
      <c r="I23" s="38">
        <v>988.38333333333321</v>
      </c>
      <c r="J23" s="38">
        <v>1003.7666666666667</v>
      </c>
      <c r="K23" s="31">
        <v>973</v>
      </c>
      <c r="L23" s="31">
        <v>946</v>
      </c>
      <c r="M23" s="31">
        <v>6.0386499999999996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729.9</v>
      </c>
      <c r="D24" s="38">
        <v>727.13333333333321</v>
      </c>
      <c r="E24" s="38">
        <v>721.81666666666638</v>
      </c>
      <c r="F24" s="38">
        <v>713.73333333333312</v>
      </c>
      <c r="G24" s="38">
        <v>708.41666666666629</v>
      </c>
      <c r="H24" s="38">
        <v>735.21666666666647</v>
      </c>
      <c r="I24" s="38">
        <v>740.5333333333333</v>
      </c>
      <c r="J24" s="38">
        <v>748.61666666666656</v>
      </c>
      <c r="K24" s="31">
        <v>732.45</v>
      </c>
      <c r="L24" s="31">
        <v>719.05</v>
      </c>
      <c r="M24" s="31">
        <v>27.164909999999999</v>
      </c>
      <c r="N24" s="1"/>
      <c r="O24" s="1"/>
    </row>
    <row r="25" spans="1:15" ht="12.75" customHeight="1">
      <c r="A25" s="56">
        <v>16</v>
      </c>
      <c r="B25" s="58" t="s">
        <v>878</v>
      </c>
      <c r="C25" s="31">
        <v>244.2</v>
      </c>
      <c r="D25" s="38">
        <v>243.76666666666665</v>
      </c>
      <c r="E25" s="38">
        <v>241.7833333333333</v>
      </c>
      <c r="F25" s="38">
        <v>239.36666666666665</v>
      </c>
      <c r="G25" s="38">
        <v>237.3833333333333</v>
      </c>
      <c r="H25" s="38">
        <v>246.18333333333331</v>
      </c>
      <c r="I25" s="38">
        <v>248.16666666666666</v>
      </c>
      <c r="J25" s="38">
        <v>250.58333333333331</v>
      </c>
      <c r="K25" s="31">
        <v>245.75</v>
      </c>
      <c r="L25" s="31">
        <v>241.35</v>
      </c>
      <c r="M25" s="31">
        <v>20.80819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754.05</v>
      </c>
      <c r="D26" s="38">
        <v>755.5</v>
      </c>
      <c r="E26" s="38">
        <v>747.55</v>
      </c>
      <c r="F26" s="38">
        <v>741.05</v>
      </c>
      <c r="G26" s="38">
        <v>733.09999999999991</v>
      </c>
      <c r="H26" s="38">
        <v>762</v>
      </c>
      <c r="I26" s="38">
        <v>769.95</v>
      </c>
      <c r="J26" s="38">
        <v>776.45</v>
      </c>
      <c r="K26" s="31">
        <v>763.45</v>
      </c>
      <c r="L26" s="31">
        <v>749</v>
      </c>
      <c r="M26" s="31">
        <v>8.1089800000000007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3514.05</v>
      </c>
      <c r="D27" s="38">
        <v>3504.2833333333333</v>
      </c>
      <c r="E27" s="38">
        <v>3484.7666666666664</v>
      </c>
      <c r="F27" s="38">
        <v>3455.4833333333331</v>
      </c>
      <c r="G27" s="38">
        <v>3435.9666666666662</v>
      </c>
      <c r="H27" s="38">
        <v>3533.5666666666666</v>
      </c>
      <c r="I27" s="38">
        <v>3553.0833333333339</v>
      </c>
      <c r="J27" s="38">
        <v>3582.3666666666668</v>
      </c>
      <c r="K27" s="31">
        <v>3523.8</v>
      </c>
      <c r="L27" s="31">
        <v>3475</v>
      </c>
      <c r="M27" s="31">
        <v>0.33452999999999999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419.75</v>
      </c>
      <c r="D28" s="38">
        <v>420.15000000000003</v>
      </c>
      <c r="E28" s="38">
        <v>418.05000000000007</v>
      </c>
      <c r="F28" s="38">
        <v>416.35</v>
      </c>
      <c r="G28" s="38">
        <v>414.25000000000006</v>
      </c>
      <c r="H28" s="38">
        <v>421.85000000000008</v>
      </c>
      <c r="I28" s="38">
        <v>423.9500000000001</v>
      </c>
      <c r="J28" s="38">
        <v>425.65000000000009</v>
      </c>
      <c r="K28" s="31">
        <v>422.25</v>
      </c>
      <c r="L28" s="31">
        <v>418.45</v>
      </c>
      <c r="M28" s="31">
        <v>25.122150000000001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5257</v>
      </c>
      <c r="D29" s="38">
        <v>5231.5</v>
      </c>
      <c r="E29" s="38">
        <v>5190.6000000000004</v>
      </c>
      <c r="F29" s="38">
        <v>5124.2000000000007</v>
      </c>
      <c r="G29" s="38">
        <v>5083.3000000000011</v>
      </c>
      <c r="H29" s="38">
        <v>5297.9</v>
      </c>
      <c r="I29" s="38">
        <v>5338.7999999999993</v>
      </c>
      <c r="J29" s="38">
        <v>5405.1999999999989</v>
      </c>
      <c r="K29" s="31">
        <v>5272.4</v>
      </c>
      <c r="L29" s="31">
        <v>5165.1000000000004</v>
      </c>
      <c r="M29" s="31">
        <v>5.0317400000000001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433.35</v>
      </c>
      <c r="D30" s="38">
        <v>431.18333333333334</v>
      </c>
      <c r="E30" s="38">
        <v>428.41666666666669</v>
      </c>
      <c r="F30" s="38">
        <v>423.48333333333335</v>
      </c>
      <c r="G30" s="38">
        <v>420.7166666666667</v>
      </c>
      <c r="H30" s="38">
        <v>436.11666666666667</v>
      </c>
      <c r="I30" s="38">
        <v>438.88333333333333</v>
      </c>
      <c r="J30" s="38">
        <v>443.81666666666666</v>
      </c>
      <c r="K30" s="31">
        <v>433.95</v>
      </c>
      <c r="L30" s="31">
        <v>426.25</v>
      </c>
      <c r="M30" s="31">
        <v>23.510490000000001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166.4</v>
      </c>
      <c r="D31" s="38">
        <v>165.33333333333334</v>
      </c>
      <c r="E31" s="38">
        <v>163.16666666666669</v>
      </c>
      <c r="F31" s="38">
        <v>159.93333333333334</v>
      </c>
      <c r="G31" s="38">
        <v>157.76666666666668</v>
      </c>
      <c r="H31" s="38">
        <v>168.56666666666669</v>
      </c>
      <c r="I31" s="38">
        <v>170.73333333333338</v>
      </c>
      <c r="J31" s="38">
        <v>173.9666666666667</v>
      </c>
      <c r="K31" s="31">
        <v>167.5</v>
      </c>
      <c r="L31" s="31">
        <v>162.1</v>
      </c>
      <c r="M31" s="31">
        <v>190.5104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3392.55</v>
      </c>
      <c r="D32" s="38">
        <v>3379.1666666666665</v>
      </c>
      <c r="E32" s="38">
        <v>3358.3833333333332</v>
      </c>
      <c r="F32" s="38">
        <v>3324.2166666666667</v>
      </c>
      <c r="G32" s="38">
        <v>3303.4333333333334</v>
      </c>
      <c r="H32" s="38">
        <v>3413.333333333333</v>
      </c>
      <c r="I32" s="38">
        <v>3434.1166666666668</v>
      </c>
      <c r="J32" s="38">
        <v>3468.2833333333328</v>
      </c>
      <c r="K32" s="31">
        <v>3399.95</v>
      </c>
      <c r="L32" s="31">
        <v>3345</v>
      </c>
      <c r="M32" s="31">
        <v>7.7215800000000003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1779.25</v>
      </c>
      <c r="D33" s="38">
        <v>1787.3333333333333</v>
      </c>
      <c r="E33" s="38">
        <v>1764.6666666666665</v>
      </c>
      <c r="F33" s="38">
        <v>1750.0833333333333</v>
      </c>
      <c r="G33" s="38">
        <v>1727.4166666666665</v>
      </c>
      <c r="H33" s="38">
        <v>1801.9166666666665</v>
      </c>
      <c r="I33" s="38">
        <v>1824.583333333333</v>
      </c>
      <c r="J33" s="38">
        <v>1839.1666666666665</v>
      </c>
      <c r="K33" s="31">
        <v>1810</v>
      </c>
      <c r="L33" s="31">
        <v>1772.75</v>
      </c>
      <c r="M33" s="31">
        <v>3.4436900000000001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640.9</v>
      </c>
      <c r="D34" s="38">
        <v>642.30000000000007</v>
      </c>
      <c r="E34" s="38">
        <v>638.60000000000014</v>
      </c>
      <c r="F34" s="38">
        <v>636.30000000000007</v>
      </c>
      <c r="G34" s="38">
        <v>632.60000000000014</v>
      </c>
      <c r="H34" s="38">
        <v>644.60000000000014</v>
      </c>
      <c r="I34" s="38">
        <v>648.30000000000018</v>
      </c>
      <c r="J34" s="38">
        <v>650.60000000000014</v>
      </c>
      <c r="K34" s="31">
        <v>646</v>
      </c>
      <c r="L34" s="31">
        <v>640</v>
      </c>
      <c r="M34" s="31">
        <v>4.3250200000000003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763.55</v>
      </c>
      <c r="D35" s="38">
        <v>767.16666666666663</v>
      </c>
      <c r="E35" s="38">
        <v>757.58333333333326</v>
      </c>
      <c r="F35" s="38">
        <v>751.61666666666667</v>
      </c>
      <c r="G35" s="38">
        <v>742.0333333333333</v>
      </c>
      <c r="H35" s="38">
        <v>773.13333333333321</v>
      </c>
      <c r="I35" s="38">
        <v>782.71666666666647</v>
      </c>
      <c r="J35" s="38">
        <v>788.68333333333317</v>
      </c>
      <c r="K35" s="31">
        <v>776.75</v>
      </c>
      <c r="L35" s="31">
        <v>761.2</v>
      </c>
      <c r="M35" s="31">
        <v>8.1891800000000003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736.4</v>
      </c>
      <c r="D36" s="38">
        <v>738.25</v>
      </c>
      <c r="E36" s="38">
        <v>733.15</v>
      </c>
      <c r="F36" s="38">
        <v>729.9</v>
      </c>
      <c r="G36" s="38">
        <v>724.8</v>
      </c>
      <c r="H36" s="38">
        <v>741.5</v>
      </c>
      <c r="I36" s="38">
        <v>746.59999999999991</v>
      </c>
      <c r="J36" s="38">
        <v>749.85</v>
      </c>
      <c r="K36" s="31">
        <v>743.35</v>
      </c>
      <c r="L36" s="31">
        <v>735</v>
      </c>
      <c r="M36" s="31">
        <v>10.511430000000001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402</v>
      </c>
      <c r="D37" s="38">
        <v>403.09999999999997</v>
      </c>
      <c r="E37" s="38">
        <v>400.29999999999995</v>
      </c>
      <c r="F37" s="38">
        <v>398.59999999999997</v>
      </c>
      <c r="G37" s="38">
        <v>395.79999999999995</v>
      </c>
      <c r="H37" s="38">
        <v>404.79999999999995</v>
      </c>
      <c r="I37" s="38">
        <v>407.6</v>
      </c>
      <c r="J37" s="38">
        <v>409.29999999999995</v>
      </c>
      <c r="K37" s="31">
        <v>405.9</v>
      </c>
      <c r="L37" s="31">
        <v>401.4</v>
      </c>
      <c r="M37" s="31">
        <v>7.0201700000000002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953.2</v>
      </c>
      <c r="D38" s="38">
        <v>958.51666666666677</v>
      </c>
      <c r="E38" s="38">
        <v>945.28333333333353</v>
      </c>
      <c r="F38" s="38">
        <v>937.36666666666679</v>
      </c>
      <c r="G38" s="38">
        <v>924.13333333333355</v>
      </c>
      <c r="H38" s="38">
        <v>966.43333333333351</v>
      </c>
      <c r="I38" s="38">
        <v>979.66666666666686</v>
      </c>
      <c r="J38" s="38">
        <v>987.58333333333348</v>
      </c>
      <c r="K38" s="31">
        <v>971.75</v>
      </c>
      <c r="L38" s="31">
        <v>950.6</v>
      </c>
      <c r="M38" s="31">
        <v>106.1639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4917.6499999999996</v>
      </c>
      <c r="D39" s="38">
        <v>4925.7</v>
      </c>
      <c r="E39" s="38">
        <v>4896.95</v>
      </c>
      <c r="F39" s="38">
        <v>4876.25</v>
      </c>
      <c r="G39" s="38">
        <v>4847.5</v>
      </c>
      <c r="H39" s="38">
        <v>4946.3999999999996</v>
      </c>
      <c r="I39" s="38">
        <v>4975.1499999999996</v>
      </c>
      <c r="J39" s="38">
        <v>4995.8499999999995</v>
      </c>
      <c r="K39" s="31">
        <v>4954.45</v>
      </c>
      <c r="L39" s="31">
        <v>4905</v>
      </c>
      <c r="M39" s="31">
        <v>4.0059300000000002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1592.4</v>
      </c>
      <c r="D40" s="38">
        <v>1604.1000000000001</v>
      </c>
      <c r="E40" s="38">
        <v>1576.2000000000003</v>
      </c>
      <c r="F40" s="38">
        <v>1560.0000000000002</v>
      </c>
      <c r="G40" s="38">
        <v>1532.1000000000004</v>
      </c>
      <c r="H40" s="38">
        <v>1620.3000000000002</v>
      </c>
      <c r="I40" s="38">
        <v>1648.2000000000003</v>
      </c>
      <c r="J40" s="38">
        <v>1664.4</v>
      </c>
      <c r="K40" s="31">
        <v>1632</v>
      </c>
      <c r="L40" s="31">
        <v>1587.9</v>
      </c>
      <c r="M40" s="31">
        <v>15.006790000000001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7177.2</v>
      </c>
      <c r="D41" s="38">
        <v>7159.7333333333336</v>
      </c>
      <c r="E41" s="38">
        <v>7097.4666666666672</v>
      </c>
      <c r="F41" s="38">
        <v>7017.7333333333336</v>
      </c>
      <c r="G41" s="38">
        <v>6955.4666666666672</v>
      </c>
      <c r="H41" s="38">
        <v>7239.4666666666672</v>
      </c>
      <c r="I41" s="38">
        <v>7301.7333333333336</v>
      </c>
      <c r="J41" s="38">
        <v>7381.4666666666672</v>
      </c>
      <c r="K41" s="31">
        <v>7222</v>
      </c>
      <c r="L41" s="31">
        <v>7080</v>
      </c>
      <c r="M41" s="31">
        <v>0.34555000000000002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7444</v>
      </c>
      <c r="D42" s="38">
        <v>7501.666666666667</v>
      </c>
      <c r="E42" s="38">
        <v>7323.3333333333339</v>
      </c>
      <c r="F42" s="38">
        <v>7202.666666666667</v>
      </c>
      <c r="G42" s="38">
        <v>7024.3333333333339</v>
      </c>
      <c r="H42" s="38">
        <v>7622.3333333333339</v>
      </c>
      <c r="I42" s="38">
        <v>7800.6666666666679</v>
      </c>
      <c r="J42" s="38">
        <v>7921.3333333333339</v>
      </c>
      <c r="K42" s="31">
        <v>7680</v>
      </c>
      <c r="L42" s="31">
        <v>7381</v>
      </c>
      <c r="M42" s="31">
        <v>16.750430000000001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2340.3000000000002</v>
      </c>
      <c r="D43" s="38">
        <v>2321.2666666666669</v>
      </c>
      <c r="E43" s="38">
        <v>2299.0333333333338</v>
      </c>
      <c r="F43" s="38">
        <v>2257.7666666666669</v>
      </c>
      <c r="G43" s="38">
        <v>2235.5333333333338</v>
      </c>
      <c r="H43" s="38">
        <v>2362.5333333333338</v>
      </c>
      <c r="I43" s="38">
        <v>2384.7666666666664</v>
      </c>
      <c r="J43" s="38">
        <v>2426.0333333333338</v>
      </c>
      <c r="K43" s="31">
        <v>2343.5</v>
      </c>
      <c r="L43" s="31">
        <v>2280</v>
      </c>
      <c r="M43" s="31">
        <v>4.4550799999999997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222.75</v>
      </c>
      <c r="D44" s="38">
        <v>225.15</v>
      </c>
      <c r="E44" s="38">
        <v>219.70000000000002</v>
      </c>
      <c r="F44" s="38">
        <v>216.65</v>
      </c>
      <c r="G44" s="38">
        <v>211.20000000000002</v>
      </c>
      <c r="H44" s="38">
        <v>228.20000000000002</v>
      </c>
      <c r="I44" s="38">
        <v>233.65</v>
      </c>
      <c r="J44" s="38">
        <v>236.70000000000002</v>
      </c>
      <c r="K44" s="31">
        <v>230.6</v>
      </c>
      <c r="L44" s="31">
        <v>222.1</v>
      </c>
      <c r="M44" s="31">
        <v>118.50145000000001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204.85</v>
      </c>
      <c r="D45" s="38">
        <v>204.93333333333331</v>
      </c>
      <c r="E45" s="38">
        <v>203.11666666666662</v>
      </c>
      <c r="F45" s="38">
        <v>201.3833333333333</v>
      </c>
      <c r="G45" s="38">
        <v>199.56666666666661</v>
      </c>
      <c r="H45" s="38">
        <v>206.66666666666663</v>
      </c>
      <c r="I45" s="38">
        <v>208.48333333333329</v>
      </c>
      <c r="J45" s="38">
        <v>210.21666666666664</v>
      </c>
      <c r="K45" s="31">
        <v>206.75</v>
      </c>
      <c r="L45" s="31">
        <v>203.2</v>
      </c>
      <c r="M45" s="31">
        <v>127.58317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77.650000000000006</v>
      </c>
      <c r="D46" s="38">
        <v>77.983333333333334</v>
      </c>
      <c r="E46" s="38">
        <v>77.066666666666663</v>
      </c>
      <c r="F46" s="38">
        <v>76.483333333333334</v>
      </c>
      <c r="G46" s="38">
        <v>75.566666666666663</v>
      </c>
      <c r="H46" s="38">
        <v>78.566666666666663</v>
      </c>
      <c r="I46" s="38">
        <v>79.48333333333332</v>
      </c>
      <c r="J46" s="38">
        <v>80.066666666666663</v>
      </c>
      <c r="K46" s="31">
        <v>78.900000000000006</v>
      </c>
      <c r="L46" s="31">
        <v>77.400000000000006</v>
      </c>
      <c r="M46" s="31">
        <v>63.220039999999997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1696.55</v>
      </c>
      <c r="D47" s="38">
        <v>1689.5666666666668</v>
      </c>
      <c r="E47" s="38">
        <v>1678.3833333333337</v>
      </c>
      <c r="F47" s="38">
        <v>1660.2166666666669</v>
      </c>
      <c r="G47" s="38">
        <v>1649.0333333333338</v>
      </c>
      <c r="H47" s="38">
        <v>1707.7333333333336</v>
      </c>
      <c r="I47" s="38">
        <v>1718.9166666666665</v>
      </c>
      <c r="J47" s="38">
        <v>1737.0833333333335</v>
      </c>
      <c r="K47" s="31">
        <v>1700.75</v>
      </c>
      <c r="L47" s="31">
        <v>1671.4</v>
      </c>
      <c r="M47" s="31">
        <v>1.7875300000000001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127.4</v>
      </c>
      <c r="D48" s="38">
        <v>126.48333333333335</v>
      </c>
      <c r="E48" s="38">
        <v>124.31666666666669</v>
      </c>
      <c r="F48" s="38">
        <v>121.23333333333335</v>
      </c>
      <c r="G48" s="38">
        <v>119.06666666666669</v>
      </c>
      <c r="H48" s="38">
        <v>129.56666666666669</v>
      </c>
      <c r="I48" s="38">
        <v>131.73333333333335</v>
      </c>
      <c r="J48" s="38">
        <v>134.81666666666669</v>
      </c>
      <c r="K48" s="31">
        <v>128.65</v>
      </c>
      <c r="L48" s="31">
        <v>123.4</v>
      </c>
      <c r="M48" s="31">
        <v>462.15136999999999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670.15</v>
      </c>
      <c r="D49" s="38">
        <v>669.1</v>
      </c>
      <c r="E49" s="38">
        <v>659.2</v>
      </c>
      <c r="F49" s="38">
        <v>648.25</v>
      </c>
      <c r="G49" s="38">
        <v>638.35</v>
      </c>
      <c r="H49" s="38">
        <v>680.05000000000007</v>
      </c>
      <c r="I49" s="38">
        <v>689.94999999999993</v>
      </c>
      <c r="J49" s="38">
        <v>700.90000000000009</v>
      </c>
      <c r="K49" s="31">
        <v>679</v>
      </c>
      <c r="L49" s="31">
        <v>658.15</v>
      </c>
      <c r="M49" s="31">
        <v>10.71092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853.15</v>
      </c>
      <c r="D50" s="38">
        <v>855.38333333333333</v>
      </c>
      <c r="E50" s="38">
        <v>847.86666666666667</v>
      </c>
      <c r="F50" s="38">
        <v>842.58333333333337</v>
      </c>
      <c r="G50" s="38">
        <v>835.06666666666672</v>
      </c>
      <c r="H50" s="38">
        <v>860.66666666666663</v>
      </c>
      <c r="I50" s="38">
        <v>868.18333333333328</v>
      </c>
      <c r="J50" s="38">
        <v>873.46666666666658</v>
      </c>
      <c r="K50" s="31">
        <v>862.9</v>
      </c>
      <c r="L50" s="31">
        <v>850.1</v>
      </c>
      <c r="M50" s="31">
        <v>7.1817500000000001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891.9</v>
      </c>
      <c r="D51" s="38">
        <v>890.44999999999993</v>
      </c>
      <c r="E51" s="38">
        <v>887.74999999999989</v>
      </c>
      <c r="F51" s="38">
        <v>883.59999999999991</v>
      </c>
      <c r="G51" s="38">
        <v>880.89999999999986</v>
      </c>
      <c r="H51" s="38">
        <v>894.59999999999991</v>
      </c>
      <c r="I51" s="38">
        <v>897.3</v>
      </c>
      <c r="J51" s="38">
        <v>901.44999999999993</v>
      </c>
      <c r="K51" s="31">
        <v>893.15</v>
      </c>
      <c r="L51" s="31">
        <v>886.3</v>
      </c>
      <c r="M51" s="31">
        <v>33.539769999999997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93.95</v>
      </c>
      <c r="D52" s="38">
        <v>93.316666666666663</v>
      </c>
      <c r="E52" s="38">
        <v>92.133333333333326</v>
      </c>
      <c r="F52" s="38">
        <v>90.316666666666663</v>
      </c>
      <c r="G52" s="38">
        <v>89.133333333333326</v>
      </c>
      <c r="H52" s="38">
        <v>95.133333333333326</v>
      </c>
      <c r="I52" s="38">
        <v>96.316666666666663</v>
      </c>
      <c r="J52" s="38">
        <v>98.133333333333326</v>
      </c>
      <c r="K52" s="31">
        <v>94.5</v>
      </c>
      <c r="L52" s="31">
        <v>91.5</v>
      </c>
      <c r="M52" s="31">
        <v>228.00418999999999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254.2</v>
      </c>
      <c r="D53" s="38">
        <v>254.38333333333333</v>
      </c>
      <c r="E53" s="38">
        <v>252.36666666666667</v>
      </c>
      <c r="F53" s="38">
        <v>250.53333333333336</v>
      </c>
      <c r="G53" s="38">
        <v>248.51666666666671</v>
      </c>
      <c r="H53" s="38">
        <v>256.21666666666664</v>
      </c>
      <c r="I53" s="38">
        <v>258.23333333333329</v>
      </c>
      <c r="J53" s="38">
        <v>260.06666666666661</v>
      </c>
      <c r="K53" s="31">
        <v>256.39999999999998</v>
      </c>
      <c r="L53" s="31">
        <v>252.55</v>
      </c>
      <c r="M53" s="31">
        <v>26.044460000000001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19298.650000000001</v>
      </c>
      <c r="D54" s="38">
        <v>19309.066666666666</v>
      </c>
      <c r="E54" s="38">
        <v>19154.583333333332</v>
      </c>
      <c r="F54" s="38">
        <v>19010.516666666666</v>
      </c>
      <c r="G54" s="38">
        <v>18856.033333333333</v>
      </c>
      <c r="H54" s="38">
        <v>19453.133333333331</v>
      </c>
      <c r="I54" s="38">
        <v>19607.616666666669</v>
      </c>
      <c r="J54" s="38">
        <v>19751.683333333331</v>
      </c>
      <c r="K54" s="31">
        <v>19463.55</v>
      </c>
      <c r="L54" s="31">
        <v>19165</v>
      </c>
      <c r="M54" s="31">
        <v>0.17815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390.9</v>
      </c>
      <c r="D55" s="38">
        <v>389.34999999999997</v>
      </c>
      <c r="E55" s="38">
        <v>386.94999999999993</v>
      </c>
      <c r="F55" s="38">
        <v>382.99999999999994</v>
      </c>
      <c r="G55" s="38">
        <v>380.59999999999991</v>
      </c>
      <c r="H55" s="38">
        <v>393.29999999999995</v>
      </c>
      <c r="I55" s="38">
        <v>395.69999999999993</v>
      </c>
      <c r="J55" s="38">
        <v>399.65</v>
      </c>
      <c r="K55" s="31">
        <v>391.75</v>
      </c>
      <c r="L55" s="31">
        <v>385.4</v>
      </c>
      <c r="M55" s="31">
        <v>31.246569999999998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5083.8999999999996</v>
      </c>
      <c r="D56" s="38">
        <v>5097.0333333333328</v>
      </c>
      <c r="E56" s="38">
        <v>5036.8666666666659</v>
      </c>
      <c r="F56" s="38">
        <v>4989.833333333333</v>
      </c>
      <c r="G56" s="38">
        <v>4929.6666666666661</v>
      </c>
      <c r="H56" s="38">
        <v>5144.0666666666657</v>
      </c>
      <c r="I56" s="38">
        <v>5204.2333333333336</v>
      </c>
      <c r="J56" s="38">
        <v>5251.2666666666655</v>
      </c>
      <c r="K56" s="31">
        <v>5157.2</v>
      </c>
      <c r="L56" s="31">
        <v>5050</v>
      </c>
      <c r="M56" s="31">
        <v>3.8574199999999998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332.3</v>
      </c>
      <c r="D57" s="38">
        <v>333</v>
      </c>
      <c r="E57" s="38">
        <v>329.55</v>
      </c>
      <c r="F57" s="38">
        <v>326.8</v>
      </c>
      <c r="G57" s="38">
        <v>323.35000000000002</v>
      </c>
      <c r="H57" s="38">
        <v>335.75</v>
      </c>
      <c r="I57" s="38">
        <v>339.20000000000005</v>
      </c>
      <c r="J57" s="38">
        <v>341.95</v>
      </c>
      <c r="K57" s="31">
        <v>336.45</v>
      </c>
      <c r="L57" s="31">
        <v>330.25</v>
      </c>
      <c r="M57" s="31">
        <v>49.376249999999999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399.05</v>
      </c>
      <c r="D58" s="38">
        <v>395.33333333333331</v>
      </c>
      <c r="E58" s="38">
        <v>390.66666666666663</v>
      </c>
      <c r="F58" s="38">
        <v>382.2833333333333</v>
      </c>
      <c r="G58" s="38">
        <v>377.61666666666662</v>
      </c>
      <c r="H58" s="38">
        <v>403.71666666666664</v>
      </c>
      <c r="I58" s="38">
        <v>408.38333333333327</v>
      </c>
      <c r="J58" s="38">
        <v>416.76666666666665</v>
      </c>
      <c r="K58" s="31">
        <v>400</v>
      </c>
      <c r="L58" s="31">
        <v>386.95</v>
      </c>
      <c r="M58" s="31">
        <v>25.80097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1132</v>
      </c>
      <c r="D59" s="38">
        <v>1145.0999999999999</v>
      </c>
      <c r="E59" s="38">
        <v>1115.4999999999998</v>
      </c>
      <c r="F59" s="38">
        <v>1098.9999999999998</v>
      </c>
      <c r="G59" s="38">
        <v>1069.3999999999996</v>
      </c>
      <c r="H59" s="38">
        <v>1161.5999999999999</v>
      </c>
      <c r="I59" s="38">
        <v>1191.2000000000003</v>
      </c>
      <c r="J59" s="38">
        <v>1207.7</v>
      </c>
      <c r="K59" s="31">
        <v>1174.7</v>
      </c>
      <c r="L59" s="31">
        <v>1128.5999999999999</v>
      </c>
      <c r="M59" s="31">
        <v>20.601749999999999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1027.8</v>
      </c>
      <c r="D60" s="38">
        <v>1026.4333333333334</v>
      </c>
      <c r="E60" s="38">
        <v>1019.3666666666668</v>
      </c>
      <c r="F60" s="38">
        <v>1010.9333333333334</v>
      </c>
      <c r="G60" s="38">
        <v>1003.8666666666668</v>
      </c>
      <c r="H60" s="38">
        <v>1034.8666666666668</v>
      </c>
      <c r="I60" s="38">
        <v>1041.9333333333334</v>
      </c>
      <c r="J60" s="38">
        <v>1050.3666666666668</v>
      </c>
      <c r="K60" s="31">
        <v>1033.5</v>
      </c>
      <c r="L60" s="31">
        <v>1018</v>
      </c>
      <c r="M60" s="31">
        <v>8.1451399999999996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</v>
      </c>
      <c r="D61" s="38">
        <v>234.43333333333331</v>
      </c>
      <c r="E61" s="38">
        <v>233.06666666666661</v>
      </c>
      <c r="F61" s="38">
        <v>232.1333333333333</v>
      </c>
      <c r="G61" s="38">
        <v>230.76666666666659</v>
      </c>
      <c r="H61" s="38">
        <v>235.36666666666662</v>
      </c>
      <c r="I61" s="38">
        <v>236.73333333333335</v>
      </c>
      <c r="J61" s="38">
        <v>237.66666666666663</v>
      </c>
      <c r="K61" s="31">
        <v>235.8</v>
      </c>
      <c r="L61" s="31">
        <v>233.5</v>
      </c>
      <c r="M61" s="31">
        <v>107.75084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4696.95</v>
      </c>
      <c r="D62" s="38">
        <v>4658.9833333333336</v>
      </c>
      <c r="E62" s="38">
        <v>4607.9666666666672</v>
      </c>
      <c r="F62" s="38">
        <v>4518.9833333333336</v>
      </c>
      <c r="G62" s="38">
        <v>4467.9666666666672</v>
      </c>
      <c r="H62" s="38">
        <v>4747.9666666666672</v>
      </c>
      <c r="I62" s="38">
        <v>4798.9833333333336</v>
      </c>
      <c r="J62" s="38">
        <v>4887.9666666666672</v>
      </c>
      <c r="K62" s="31">
        <v>4710</v>
      </c>
      <c r="L62" s="31">
        <v>4570</v>
      </c>
      <c r="M62" s="31">
        <v>3.2423999999999999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1798.7</v>
      </c>
      <c r="D63" s="38">
        <v>1785.9833333333333</v>
      </c>
      <c r="E63" s="38">
        <v>1764.9666666666667</v>
      </c>
      <c r="F63" s="38">
        <v>1731.2333333333333</v>
      </c>
      <c r="G63" s="38">
        <v>1710.2166666666667</v>
      </c>
      <c r="H63" s="38">
        <v>1819.7166666666667</v>
      </c>
      <c r="I63" s="38">
        <v>1840.7333333333336</v>
      </c>
      <c r="J63" s="38">
        <v>1874.4666666666667</v>
      </c>
      <c r="K63" s="31">
        <v>1807</v>
      </c>
      <c r="L63" s="31">
        <v>1752.25</v>
      </c>
      <c r="M63" s="31">
        <v>4.3184800000000001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677.25</v>
      </c>
      <c r="D64" s="38">
        <v>675.73333333333335</v>
      </c>
      <c r="E64" s="38">
        <v>668.9666666666667</v>
      </c>
      <c r="F64" s="38">
        <v>660.68333333333339</v>
      </c>
      <c r="G64" s="38">
        <v>653.91666666666674</v>
      </c>
      <c r="H64" s="38">
        <v>684.01666666666665</v>
      </c>
      <c r="I64" s="38">
        <v>690.7833333333333</v>
      </c>
      <c r="J64" s="38">
        <v>699.06666666666661</v>
      </c>
      <c r="K64" s="31">
        <v>682.5</v>
      </c>
      <c r="L64" s="31">
        <v>667.45</v>
      </c>
      <c r="M64" s="31">
        <v>10.078709999999999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964.35</v>
      </c>
      <c r="D65" s="38">
        <v>962.4666666666667</v>
      </c>
      <c r="E65" s="38">
        <v>956.83333333333337</v>
      </c>
      <c r="F65" s="38">
        <v>949.31666666666672</v>
      </c>
      <c r="G65" s="38">
        <v>943.68333333333339</v>
      </c>
      <c r="H65" s="38">
        <v>969.98333333333335</v>
      </c>
      <c r="I65" s="38">
        <v>975.61666666666656</v>
      </c>
      <c r="J65" s="38">
        <v>983.13333333333333</v>
      </c>
      <c r="K65" s="31">
        <v>968.1</v>
      </c>
      <c r="L65" s="31">
        <v>954.95</v>
      </c>
      <c r="M65" s="31">
        <v>2.9071099999999999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296.75</v>
      </c>
      <c r="D66" s="38">
        <v>295.06666666666666</v>
      </c>
      <c r="E66" s="38">
        <v>291.33333333333331</v>
      </c>
      <c r="F66" s="38">
        <v>285.91666666666663</v>
      </c>
      <c r="G66" s="38">
        <v>282.18333333333328</v>
      </c>
      <c r="H66" s="38">
        <v>300.48333333333335</v>
      </c>
      <c r="I66" s="38">
        <v>304.2166666666667</v>
      </c>
      <c r="J66" s="38">
        <v>309.63333333333338</v>
      </c>
      <c r="K66" s="31">
        <v>298.8</v>
      </c>
      <c r="L66" s="31">
        <v>289.64999999999998</v>
      </c>
      <c r="M66" s="31">
        <v>28.857330000000001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1890.65</v>
      </c>
      <c r="D67" s="38">
        <v>1899.2333333333336</v>
      </c>
      <c r="E67" s="38">
        <v>1870.5666666666671</v>
      </c>
      <c r="F67" s="38">
        <v>1850.4833333333336</v>
      </c>
      <c r="G67" s="38">
        <v>1821.8166666666671</v>
      </c>
      <c r="H67" s="38">
        <v>1919.3166666666671</v>
      </c>
      <c r="I67" s="38">
        <v>1947.9833333333336</v>
      </c>
      <c r="J67" s="38">
        <v>1968.0666666666671</v>
      </c>
      <c r="K67" s="31">
        <v>1927.9</v>
      </c>
      <c r="L67" s="31">
        <v>1879.15</v>
      </c>
      <c r="M67" s="31">
        <v>3.3448500000000001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581.65</v>
      </c>
      <c r="D68" s="38">
        <v>579.01666666666665</v>
      </c>
      <c r="E68" s="38">
        <v>575.63333333333333</v>
      </c>
      <c r="F68" s="38">
        <v>569.61666666666667</v>
      </c>
      <c r="G68" s="38">
        <v>566.23333333333335</v>
      </c>
      <c r="H68" s="38">
        <v>585.0333333333333</v>
      </c>
      <c r="I68" s="38">
        <v>588.41666666666652</v>
      </c>
      <c r="J68" s="38">
        <v>594.43333333333328</v>
      </c>
      <c r="K68" s="31">
        <v>582.4</v>
      </c>
      <c r="L68" s="31">
        <v>573</v>
      </c>
      <c r="M68" s="31">
        <v>12.123250000000001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2068</v>
      </c>
      <c r="D69" s="38">
        <v>2078.4166666666665</v>
      </c>
      <c r="E69" s="38">
        <v>2043.333333333333</v>
      </c>
      <c r="F69" s="38">
        <v>2018.6666666666665</v>
      </c>
      <c r="G69" s="38">
        <v>1983.583333333333</v>
      </c>
      <c r="H69" s="38">
        <v>2103.083333333333</v>
      </c>
      <c r="I69" s="38">
        <v>2138.1666666666661</v>
      </c>
      <c r="J69" s="38">
        <v>2162.833333333333</v>
      </c>
      <c r="K69" s="31">
        <v>2113.5</v>
      </c>
      <c r="L69" s="31">
        <v>2053.75</v>
      </c>
      <c r="M69" s="31">
        <v>2.68058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1932.5</v>
      </c>
      <c r="D70" s="38">
        <v>1950.8333333333333</v>
      </c>
      <c r="E70" s="38">
        <v>1908.6666666666665</v>
      </c>
      <c r="F70" s="38">
        <v>1884.8333333333333</v>
      </c>
      <c r="G70" s="38">
        <v>1842.6666666666665</v>
      </c>
      <c r="H70" s="38">
        <v>1974.6666666666665</v>
      </c>
      <c r="I70" s="38">
        <v>2016.833333333333</v>
      </c>
      <c r="J70" s="38">
        <v>2040.6666666666665</v>
      </c>
      <c r="K70" s="31">
        <v>1993</v>
      </c>
      <c r="L70" s="31">
        <v>1927</v>
      </c>
      <c r="M70" s="31">
        <v>10.910640000000001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397.9</v>
      </c>
      <c r="D71" s="38">
        <v>398.45</v>
      </c>
      <c r="E71" s="38">
        <v>393</v>
      </c>
      <c r="F71" s="38">
        <v>388.1</v>
      </c>
      <c r="G71" s="38">
        <v>382.65000000000003</v>
      </c>
      <c r="H71" s="38">
        <v>403.34999999999997</v>
      </c>
      <c r="I71" s="38">
        <v>408.7999999999999</v>
      </c>
      <c r="J71" s="38">
        <v>413.69999999999993</v>
      </c>
      <c r="K71" s="31">
        <v>403.9</v>
      </c>
      <c r="L71" s="31">
        <v>393.55</v>
      </c>
      <c r="M71" s="31">
        <v>7.7671000000000001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189.85</v>
      </c>
      <c r="D72" s="38">
        <v>190.08333333333334</v>
      </c>
      <c r="E72" s="38">
        <v>188.66666666666669</v>
      </c>
      <c r="F72" s="38">
        <v>187.48333333333335</v>
      </c>
      <c r="G72" s="38">
        <v>186.06666666666669</v>
      </c>
      <c r="H72" s="38">
        <v>191.26666666666668</v>
      </c>
      <c r="I72" s="38">
        <v>192.68333333333337</v>
      </c>
      <c r="J72" s="38">
        <v>193.86666666666667</v>
      </c>
      <c r="K72" s="31">
        <v>191.5</v>
      </c>
      <c r="L72" s="31">
        <v>188.9</v>
      </c>
      <c r="M72" s="31">
        <v>8.4423499999999994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3641.45</v>
      </c>
      <c r="D73" s="38">
        <v>3656.9666666666667</v>
      </c>
      <c r="E73" s="38">
        <v>3616.9333333333334</v>
      </c>
      <c r="F73" s="38">
        <v>3592.4166666666665</v>
      </c>
      <c r="G73" s="38">
        <v>3552.3833333333332</v>
      </c>
      <c r="H73" s="38">
        <v>3681.4833333333336</v>
      </c>
      <c r="I73" s="38">
        <v>3721.5166666666673</v>
      </c>
      <c r="J73" s="38">
        <v>3746.0333333333338</v>
      </c>
      <c r="K73" s="31">
        <v>3697</v>
      </c>
      <c r="L73" s="31">
        <v>3632.45</v>
      </c>
      <c r="M73" s="31">
        <v>2.5720800000000001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4386.3500000000004</v>
      </c>
      <c r="D74" s="38">
        <v>4343.7833333333338</v>
      </c>
      <c r="E74" s="38">
        <v>4287.5666666666675</v>
      </c>
      <c r="F74" s="38">
        <v>4188.7833333333338</v>
      </c>
      <c r="G74" s="38">
        <v>4132.5666666666675</v>
      </c>
      <c r="H74" s="38">
        <v>4442.5666666666675</v>
      </c>
      <c r="I74" s="38">
        <v>4498.7833333333328</v>
      </c>
      <c r="J74" s="38">
        <v>4597.5666666666675</v>
      </c>
      <c r="K74" s="31">
        <v>4400</v>
      </c>
      <c r="L74" s="31">
        <v>4245</v>
      </c>
      <c r="M74" s="31">
        <v>4.9962600000000004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499.65</v>
      </c>
      <c r="D75" s="38">
        <v>500.83333333333331</v>
      </c>
      <c r="E75" s="38">
        <v>496.91666666666663</v>
      </c>
      <c r="F75" s="38">
        <v>494.18333333333334</v>
      </c>
      <c r="G75" s="38">
        <v>490.26666666666665</v>
      </c>
      <c r="H75" s="38">
        <v>503.56666666666661</v>
      </c>
      <c r="I75" s="38">
        <v>507.48333333333323</v>
      </c>
      <c r="J75" s="38">
        <v>510.21666666666658</v>
      </c>
      <c r="K75" s="31">
        <v>504.75</v>
      </c>
      <c r="L75" s="31">
        <v>498.1</v>
      </c>
      <c r="M75" s="31">
        <v>30.113959999999999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3827.1</v>
      </c>
      <c r="D76" s="38">
        <v>3812.3833333333337</v>
      </c>
      <c r="E76" s="38">
        <v>3786.7666666666673</v>
      </c>
      <c r="F76" s="38">
        <v>3746.4333333333338</v>
      </c>
      <c r="G76" s="38">
        <v>3720.8166666666675</v>
      </c>
      <c r="H76" s="38">
        <v>3852.7166666666672</v>
      </c>
      <c r="I76" s="38">
        <v>3878.333333333333</v>
      </c>
      <c r="J76" s="38">
        <v>3918.666666666667</v>
      </c>
      <c r="K76" s="31">
        <v>3838</v>
      </c>
      <c r="L76" s="31">
        <v>3772.05</v>
      </c>
      <c r="M76" s="31">
        <v>1.7528900000000001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5165.8500000000004</v>
      </c>
      <c r="D77" s="38">
        <v>5164.8</v>
      </c>
      <c r="E77" s="38">
        <v>5114.6000000000004</v>
      </c>
      <c r="F77" s="38">
        <v>5063.3500000000004</v>
      </c>
      <c r="G77" s="38">
        <v>5013.1500000000005</v>
      </c>
      <c r="H77" s="38">
        <v>5216.05</v>
      </c>
      <c r="I77" s="38">
        <v>5266.2499999999991</v>
      </c>
      <c r="J77" s="38">
        <v>5317.5</v>
      </c>
      <c r="K77" s="31">
        <v>5215</v>
      </c>
      <c r="L77" s="31">
        <v>5113.55</v>
      </c>
      <c r="M77" s="31">
        <v>2.11361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3253.05</v>
      </c>
      <c r="D78" s="38">
        <v>3233.0333333333333</v>
      </c>
      <c r="E78" s="38">
        <v>3204.0666666666666</v>
      </c>
      <c r="F78" s="38">
        <v>3155.0833333333335</v>
      </c>
      <c r="G78" s="38">
        <v>3126.1166666666668</v>
      </c>
      <c r="H78" s="38">
        <v>3282.0166666666664</v>
      </c>
      <c r="I78" s="38">
        <v>3310.9833333333327</v>
      </c>
      <c r="J78" s="38">
        <v>3359.9666666666662</v>
      </c>
      <c r="K78" s="31">
        <v>3262</v>
      </c>
      <c r="L78" s="31">
        <v>3184.05</v>
      </c>
      <c r="M78" s="31">
        <v>14.258150000000001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2294.9</v>
      </c>
      <c r="D79" s="38">
        <v>2305.5</v>
      </c>
      <c r="E79" s="38">
        <v>2279.4</v>
      </c>
      <c r="F79" s="38">
        <v>2263.9</v>
      </c>
      <c r="G79" s="38">
        <v>2237.8000000000002</v>
      </c>
      <c r="H79" s="38">
        <v>2321</v>
      </c>
      <c r="I79" s="38">
        <v>2347.1000000000004</v>
      </c>
      <c r="J79" s="38">
        <v>2362.6</v>
      </c>
      <c r="K79" s="31">
        <v>2331.6</v>
      </c>
      <c r="L79" s="31">
        <v>2290</v>
      </c>
      <c r="M79" s="31">
        <v>4.5029000000000003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</v>
      </c>
      <c r="D80" s="38">
        <v>134.71666666666667</v>
      </c>
      <c r="E80" s="38">
        <v>133.93333333333334</v>
      </c>
      <c r="F80" s="38">
        <v>132.86666666666667</v>
      </c>
      <c r="G80" s="38">
        <v>132.08333333333334</v>
      </c>
      <c r="H80" s="38">
        <v>135.78333333333333</v>
      </c>
      <c r="I80" s="38">
        <v>136.56666666666669</v>
      </c>
      <c r="J80" s="38">
        <v>137.63333333333333</v>
      </c>
      <c r="K80" s="31">
        <v>135.5</v>
      </c>
      <c r="L80" s="31">
        <v>133.65</v>
      </c>
      <c r="M80" s="31">
        <v>80.250600000000006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2762.45</v>
      </c>
      <c r="D81" s="38">
        <v>2776.4166666666665</v>
      </c>
      <c r="E81" s="38">
        <v>2737.833333333333</v>
      </c>
      <c r="F81" s="38">
        <v>2713.2166666666667</v>
      </c>
      <c r="G81" s="38">
        <v>2674.6333333333332</v>
      </c>
      <c r="H81" s="38">
        <v>2801.0333333333328</v>
      </c>
      <c r="I81" s="38">
        <v>2839.6166666666659</v>
      </c>
      <c r="J81" s="38">
        <v>2864.2333333333327</v>
      </c>
      <c r="K81" s="31">
        <v>2815</v>
      </c>
      <c r="L81" s="31">
        <v>2751.8</v>
      </c>
      <c r="M81" s="31">
        <v>2.8694000000000002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332.1</v>
      </c>
      <c r="D82" s="38">
        <v>329.93333333333334</v>
      </c>
      <c r="E82" s="38">
        <v>325.31666666666666</v>
      </c>
      <c r="F82" s="38">
        <v>318.5333333333333</v>
      </c>
      <c r="G82" s="38">
        <v>313.91666666666663</v>
      </c>
      <c r="H82" s="38">
        <v>336.7166666666667</v>
      </c>
      <c r="I82" s="38">
        <v>341.33333333333337</v>
      </c>
      <c r="J82" s="38">
        <v>348.11666666666673</v>
      </c>
      <c r="K82" s="31">
        <v>334.55</v>
      </c>
      <c r="L82" s="31">
        <v>323.14999999999998</v>
      </c>
      <c r="M82" s="31">
        <v>56.121029999999998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109.3</v>
      </c>
      <c r="D83" s="38">
        <v>108.84999999999998</v>
      </c>
      <c r="E83" s="38">
        <v>108.09999999999997</v>
      </c>
      <c r="F83" s="38">
        <v>106.89999999999999</v>
      </c>
      <c r="G83" s="38">
        <v>106.14999999999998</v>
      </c>
      <c r="H83" s="38">
        <v>110.04999999999995</v>
      </c>
      <c r="I83" s="38">
        <v>110.79999999999998</v>
      </c>
      <c r="J83" s="38">
        <v>111.99999999999994</v>
      </c>
      <c r="K83" s="31">
        <v>109.6</v>
      </c>
      <c r="L83" s="31">
        <v>107.65</v>
      </c>
      <c r="M83" s="31">
        <v>103.80385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1104.3</v>
      </c>
      <c r="D84" s="38">
        <v>1095.6166666666666</v>
      </c>
      <c r="E84" s="38">
        <v>1082.083333333333</v>
      </c>
      <c r="F84" s="38">
        <v>1059.8666666666666</v>
      </c>
      <c r="G84" s="38">
        <v>1046.333333333333</v>
      </c>
      <c r="H84" s="38">
        <v>1117.833333333333</v>
      </c>
      <c r="I84" s="38">
        <v>1131.3666666666663</v>
      </c>
      <c r="J84" s="38">
        <v>1153.583333333333</v>
      </c>
      <c r="K84" s="31">
        <v>1109.1500000000001</v>
      </c>
      <c r="L84" s="31">
        <v>1073.4000000000001</v>
      </c>
      <c r="M84" s="31">
        <v>7.5155700000000003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1061.8499999999999</v>
      </c>
      <c r="D85" s="38">
        <v>1063.4333333333334</v>
      </c>
      <c r="E85" s="38">
        <v>1052.1166666666668</v>
      </c>
      <c r="F85" s="38">
        <v>1042.3833333333334</v>
      </c>
      <c r="G85" s="38">
        <v>1031.0666666666668</v>
      </c>
      <c r="H85" s="38">
        <v>1073.1666666666667</v>
      </c>
      <c r="I85" s="38">
        <v>1084.4833333333333</v>
      </c>
      <c r="J85" s="38">
        <v>1094.2166666666667</v>
      </c>
      <c r="K85" s="31">
        <v>1074.75</v>
      </c>
      <c r="L85" s="31">
        <v>1053.7</v>
      </c>
      <c r="M85" s="31">
        <v>6.1363000000000003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1599.35</v>
      </c>
      <c r="D86" s="38">
        <v>1593.8166666666666</v>
      </c>
      <c r="E86" s="38">
        <v>1580.5333333333333</v>
      </c>
      <c r="F86" s="38">
        <v>1561.7166666666667</v>
      </c>
      <c r="G86" s="38">
        <v>1548.4333333333334</v>
      </c>
      <c r="H86" s="38">
        <v>1612.6333333333332</v>
      </c>
      <c r="I86" s="38">
        <v>1625.9166666666665</v>
      </c>
      <c r="J86" s="38">
        <v>1644.7333333333331</v>
      </c>
      <c r="K86" s="31">
        <v>1607.1</v>
      </c>
      <c r="L86" s="31">
        <v>1575</v>
      </c>
      <c r="M86" s="31">
        <v>4.5562500000000004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1767.7</v>
      </c>
      <c r="D87" s="38">
        <v>1761.8166666666666</v>
      </c>
      <c r="E87" s="38">
        <v>1749.6833333333332</v>
      </c>
      <c r="F87" s="38">
        <v>1731.6666666666665</v>
      </c>
      <c r="G87" s="38">
        <v>1719.5333333333331</v>
      </c>
      <c r="H87" s="38">
        <v>1779.8333333333333</v>
      </c>
      <c r="I87" s="38">
        <v>1791.9666666666665</v>
      </c>
      <c r="J87" s="38">
        <v>1809.9833333333333</v>
      </c>
      <c r="K87" s="31">
        <v>1773.95</v>
      </c>
      <c r="L87" s="31">
        <v>1743.8</v>
      </c>
      <c r="M87" s="31">
        <v>5.7663900000000003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480.6</v>
      </c>
      <c r="D88" s="38">
        <v>478.84999999999997</v>
      </c>
      <c r="E88" s="38">
        <v>476.04999999999995</v>
      </c>
      <c r="F88" s="38">
        <v>471.5</v>
      </c>
      <c r="G88" s="38">
        <v>468.7</v>
      </c>
      <c r="H88" s="38">
        <v>483.39999999999992</v>
      </c>
      <c r="I88" s="38">
        <v>486.2</v>
      </c>
      <c r="J88" s="38">
        <v>490.74999999999989</v>
      </c>
      <c r="K88" s="31">
        <v>481.65</v>
      </c>
      <c r="L88" s="31">
        <v>474.3</v>
      </c>
      <c r="M88" s="31">
        <v>5.6535299999999999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3917.45</v>
      </c>
      <c r="D89" s="38">
        <v>3884.4333333333329</v>
      </c>
      <c r="E89" s="38">
        <v>3823.8666666666659</v>
      </c>
      <c r="F89" s="38">
        <v>3730.2833333333328</v>
      </c>
      <c r="G89" s="38">
        <v>3669.7166666666658</v>
      </c>
      <c r="H89" s="38">
        <v>3978.016666666666</v>
      </c>
      <c r="I89" s="38">
        <v>4038.5833333333326</v>
      </c>
      <c r="J89" s="38">
        <v>4132.1666666666661</v>
      </c>
      <c r="K89" s="31">
        <v>3945</v>
      </c>
      <c r="L89" s="31">
        <v>3790.85</v>
      </c>
      <c r="M89" s="31">
        <v>32.491210000000002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1307.6500000000001</v>
      </c>
      <c r="D90" s="38">
        <v>1304.5166666666667</v>
      </c>
      <c r="E90" s="38">
        <v>1293.5333333333333</v>
      </c>
      <c r="F90" s="38">
        <v>1279.4166666666667</v>
      </c>
      <c r="G90" s="38">
        <v>1268.4333333333334</v>
      </c>
      <c r="H90" s="38">
        <v>1318.6333333333332</v>
      </c>
      <c r="I90" s="38">
        <v>1329.6166666666663</v>
      </c>
      <c r="J90" s="38">
        <v>1343.7333333333331</v>
      </c>
      <c r="K90" s="31">
        <v>1315.5</v>
      </c>
      <c r="L90" s="31">
        <v>1290.4000000000001</v>
      </c>
      <c r="M90" s="31">
        <v>6.5934900000000001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1114.9000000000001</v>
      </c>
      <c r="D91" s="38">
        <v>1119.55</v>
      </c>
      <c r="E91" s="38">
        <v>1107.3499999999999</v>
      </c>
      <c r="F91" s="38">
        <v>1099.8</v>
      </c>
      <c r="G91" s="38">
        <v>1087.5999999999999</v>
      </c>
      <c r="H91" s="38">
        <v>1127.0999999999999</v>
      </c>
      <c r="I91" s="38">
        <v>1139.3000000000002</v>
      </c>
      <c r="J91" s="38">
        <v>1146.8499999999999</v>
      </c>
      <c r="K91" s="31">
        <v>1131.75</v>
      </c>
      <c r="L91" s="31">
        <v>1112</v>
      </c>
      <c r="M91" s="31">
        <v>49.826030000000003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2747.35</v>
      </c>
      <c r="D92" s="38">
        <v>2761.5</v>
      </c>
      <c r="E92" s="38">
        <v>2728.2</v>
      </c>
      <c r="F92" s="38">
        <v>2709.0499999999997</v>
      </c>
      <c r="G92" s="38">
        <v>2675.7499999999995</v>
      </c>
      <c r="H92" s="38">
        <v>2780.65</v>
      </c>
      <c r="I92" s="38">
        <v>2813.9500000000003</v>
      </c>
      <c r="J92" s="38">
        <v>2833.1000000000004</v>
      </c>
      <c r="K92" s="31">
        <v>2794.8</v>
      </c>
      <c r="L92" s="31">
        <v>2742.35</v>
      </c>
      <c r="M92" s="31">
        <v>85.700710000000001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2282.75</v>
      </c>
      <c r="D93" s="38">
        <v>2278.7000000000003</v>
      </c>
      <c r="E93" s="38">
        <v>2254.0500000000006</v>
      </c>
      <c r="F93" s="38">
        <v>2225.3500000000004</v>
      </c>
      <c r="G93" s="38">
        <v>2200.7000000000007</v>
      </c>
      <c r="H93" s="38">
        <v>2307.4000000000005</v>
      </c>
      <c r="I93" s="38">
        <v>2332.0500000000002</v>
      </c>
      <c r="J93" s="38">
        <v>2360.7500000000005</v>
      </c>
      <c r="K93" s="31">
        <v>2303.35</v>
      </c>
      <c r="L93" s="31">
        <v>2250</v>
      </c>
      <c r="M93" s="31">
        <v>4.9158200000000001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1648.4</v>
      </c>
      <c r="D94" s="38">
        <v>1656.6333333333332</v>
      </c>
      <c r="E94" s="38">
        <v>1637.2666666666664</v>
      </c>
      <c r="F94" s="38">
        <v>1626.1333333333332</v>
      </c>
      <c r="G94" s="38">
        <v>1606.7666666666664</v>
      </c>
      <c r="H94" s="38">
        <v>1667.7666666666664</v>
      </c>
      <c r="I94" s="38">
        <v>1687.1333333333332</v>
      </c>
      <c r="J94" s="38">
        <v>1698.2666666666664</v>
      </c>
      <c r="K94" s="31">
        <v>1676</v>
      </c>
      <c r="L94" s="31">
        <v>1645.5</v>
      </c>
      <c r="M94" s="31">
        <v>253.35212999999999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672.55</v>
      </c>
      <c r="D95" s="38">
        <v>676.0333333333333</v>
      </c>
      <c r="E95" s="38">
        <v>667.26666666666665</v>
      </c>
      <c r="F95" s="38">
        <v>661.98333333333335</v>
      </c>
      <c r="G95" s="38">
        <v>653.2166666666667</v>
      </c>
      <c r="H95" s="38">
        <v>681.31666666666661</v>
      </c>
      <c r="I95" s="38">
        <v>690.08333333333326</v>
      </c>
      <c r="J95" s="38">
        <v>695.36666666666656</v>
      </c>
      <c r="K95" s="31">
        <v>684.8</v>
      </c>
      <c r="L95" s="31">
        <v>670.75</v>
      </c>
      <c r="M95" s="31">
        <v>50.046219999999998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3102.6</v>
      </c>
      <c r="D96" s="38">
        <v>3104.9333333333329</v>
      </c>
      <c r="E96" s="38">
        <v>3081.8666666666659</v>
      </c>
      <c r="F96" s="38">
        <v>3061.1333333333328</v>
      </c>
      <c r="G96" s="38">
        <v>3038.0666666666657</v>
      </c>
      <c r="H96" s="38">
        <v>3125.6666666666661</v>
      </c>
      <c r="I96" s="38">
        <v>3148.7333333333327</v>
      </c>
      <c r="J96" s="38">
        <v>3169.4666666666662</v>
      </c>
      <c r="K96" s="31">
        <v>3128</v>
      </c>
      <c r="L96" s="31">
        <v>3084.2</v>
      </c>
      <c r="M96" s="31">
        <v>6.6371500000000001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424.65</v>
      </c>
      <c r="D97" s="38">
        <v>426.83333333333331</v>
      </c>
      <c r="E97" s="38">
        <v>421.81666666666661</v>
      </c>
      <c r="F97" s="38">
        <v>418.98333333333329</v>
      </c>
      <c r="G97" s="38">
        <v>413.96666666666658</v>
      </c>
      <c r="H97" s="38">
        <v>429.66666666666663</v>
      </c>
      <c r="I97" s="38">
        <v>434.68333333333339</v>
      </c>
      <c r="J97" s="38">
        <v>437.51666666666665</v>
      </c>
      <c r="K97" s="31">
        <v>431.85</v>
      </c>
      <c r="L97" s="31">
        <v>424</v>
      </c>
      <c r="M97" s="31">
        <v>30.553560000000001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295.14999999999998</v>
      </c>
      <c r="D98" s="38">
        <v>296.31666666666666</v>
      </c>
      <c r="E98" s="38">
        <v>292.88333333333333</v>
      </c>
      <c r="F98" s="38">
        <v>290.61666666666667</v>
      </c>
      <c r="G98" s="38">
        <v>287.18333333333334</v>
      </c>
      <c r="H98" s="38">
        <v>298.58333333333331</v>
      </c>
      <c r="I98" s="38">
        <v>302.01666666666659</v>
      </c>
      <c r="J98" s="38">
        <v>304.2833333333333</v>
      </c>
      <c r="K98" s="31">
        <v>299.75</v>
      </c>
      <c r="L98" s="31">
        <v>294.05</v>
      </c>
      <c r="M98" s="31">
        <v>58.965519999999998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2684.5</v>
      </c>
      <c r="D99" s="38">
        <v>2682.4166666666665</v>
      </c>
      <c r="E99" s="38">
        <v>2648.083333333333</v>
      </c>
      <c r="F99" s="38">
        <v>2611.6666666666665</v>
      </c>
      <c r="G99" s="38">
        <v>2577.333333333333</v>
      </c>
      <c r="H99" s="38">
        <v>2718.833333333333</v>
      </c>
      <c r="I99" s="38">
        <v>2753.1666666666661</v>
      </c>
      <c r="J99" s="38">
        <v>2789.583333333333</v>
      </c>
      <c r="K99" s="31">
        <v>2716.75</v>
      </c>
      <c r="L99" s="31">
        <v>2646</v>
      </c>
      <c r="M99" s="31">
        <v>24.763670000000001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330.95</v>
      </c>
      <c r="D100" s="38">
        <v>330.6</v>
      </c>
      <c r="E100" s="38">
        <v>328.20000000000005</v>
      </c>
      <c r="F100" s="38">
        <v>325.45000000000005</v>
      </c>
      <c r="G100" s="38">
        <v>323.05000000000007</v>
      </c>
      <c r="H100" s="38">
        <v>333.35</v>
      </c>
      <c r="I100" s="38">
        <v>335.75</v>
      </c>
      <c r="J100" s="38">
        <v>338.5</v>
      </c>
      <c r="K100" s="31">
        <v>333</v>
      </c>
      <c r="L100" s="31">
        <v>327.85</v>
      </c>
      <c r="M100" s="31">
        <v>12.073700000000001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43922.2</v>
      </c>
      <c r="D101" s="38">
        <v>43698.416666666664</v>
      </c>
      <c r="E101" s="38">
        <v>43403.383333333331</v>
      </c>
      <c r="F101" s="38">
        <v>42884.566666666666</v>
      </c>
      <c r="G101" s="38">
        <v>42589.533333333333</v>
      </c>
      <c r="H101" s="38">
        <v>44217.23333333333</v>
      </c>
      <c r="I101" s="38">
        <v>44512.26666666667</v>
      </c>
      <c r="J101" s="38">
        <v>45031.083333333328</v>
      </c>
      <c r="K101" s="31">
        <v>43993.45</v>
      </c>
      <c r="L101" s="31">
        <v>43179.6</v>
      </c>
      <c r="M101" s="31">
        <v>3.252E-2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944.95</v>
      </c>
      <c r="D102" s="38">
        <v>946.51666666666677</v>
      </c>
      <c r="E102" s="38">
        <v>940.33333333333348</v>
      </c>
      <c r="F102" s="38">
        <v>935.7166666666667</v>
      </c>
      <c r="G102" s="38">
        <v>929.53333333333342</v>
      </c>
      <c r="H102" s="38">
        <v>951.13333333333355</v>
      </c>
      <c r="I102" s="38">
        <v>957.31666666666672</v>
      </c>
      <c r="J102" s="38">
        <v>961.93333333333362</v>
      </c>
      <c r="K102" s="31">
        <v>952.7</v>
      </c>
      <c r="L102" s="31">
        <v>941.9</v>
      </c>
      <c r="M102" s="31">
        <v>169.77594999999999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1346.4</v>
      </c>
      <c r="D103" s="38">
        <v>1345.5833333333333</v>
      </c>
      <c r="E103" s="38">
        <v>1333.9166666666665</v>
      </c>
      <c r="F103" s="38">
        <v>1321.4333333333332</v>
      </c>
      <c r="G103" s="38">
        <v>1309.7666666666664</v>
      </c>
      <c r="H103" s="38">
        <v>1358.0666666666666</v>
      </c>
      <c r="I103" s="38">
        <v>1369.7333333333331</v>
      </c>
      <c r="J103" s="38">
        <v>1382.2166666666667</v>
      </c>
      <c r="K103" s="31">
        <v>1357.25</v>
      </c>
      <c r="L103" s="31">
        <v>1333.1</v>
      </c>
      <c r="M103" s="31">
        <v>5.9765699999999997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594.25</v>
      </c>
      <c r="D104" s="38">
        <v>596.0333333333333</v>
      </c>
      <c r="E104" s="38">
        <v>586.06666666666661</v>
      </c>
      <c r="F104" s="38">
        <v>577.88333333333333</v>
      </c>
      <c r="G104" s="38">
        <v>567.91666666666663</v>
      </c>
      <c r="H104" s="38">
        <v>604.21666666666658</v>
      </c>
      <c r="I104" s="38">
        <v>614.18333333333328</v>
      </c>
      <c r="J104" s="38">
        <v>622.36666666666656</v>
      </c>
      <c r="K104" s="31">
        <v>606</v>
      </c>
      <c r="L104" s="31">
        <v>587.85</v>
      </c>
      <c r="M104" s="31">
        <v>33.250219999999999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7.35</v>
      </c>
      <c r="D105" s="38">
        <v>7.3833333333333329</v>
      </c>
      <c r="E105" s="38">
        <v>7.3166666666666655</v>
      </c>
      <c r="F105" s="38">
        <v>7.2833333333333323</v>
      </c>
      <c r="G105" s="38">
        <v>7.216666666666665</v>
      </c>
      <c r="H105" s="38">
        <v>7.4166666666666661</v>
      </c>
      <c r="I105" s="38">
        <v>7.4833333333333325</v>
      </c>
      <c r="J105" s="38">
        <v>7.5166666666666666</v>
      </c>
      <c r="K105" s="31">
        <v>7.45</v>
      </c>
      <c r="L105" s="31">
        <v>7.35</v>
      </c>
      <c r="M105" s="31">
        <v>266.91845000000001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82.8</v>
      </c>
      <c r="D106" s="38">
        <v>81.766666666666666</v>
      </c>
      <c r="E106" s="38">
        <v>80.533333333333331</v>
      </c>
      <c r="F106" s="38">
        <v>78.266666666666666</v>
      </c>
      <c r="G106" s="38">
        <v>77.033333333333331</v>
      </c>
      <c r="H106" s="38">
        <v>84.033333333333331</v>
      </c>
      <c r="I106" s="38">
        <v>85.266666666666652</v>
      </c>
      <c r="J106" s="38">
        <v>87.533333333333331</v>
      </c>
      <c r="K106" s="31">
        <v>83</v>
      </c>
      <c r="L106" s="31">
        <v>79.5</v>
      </c>
      <c r="M106" s="31">
        <v>616.75220000000002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486.75</v>
      </c>
      <c r="D107" s="38">
        <v>486.83333333333331</v>
      </c>
      <c r="E107" s="38">
        <v>481.66666666666663</v>
      </c>
      <c r="F107" s="38">
        <v>476.58333333333331</v>
      </c>
      <c r="G107" s="38">
        <v>471.41666666666663</v>
      </c>
      <c r="H107" s="38">
        <v>491.91666666666663</v>
      </c>
      <c r="I107" s="38">
        <v>497.08333333333326</v>
      </c>
      <c r="J107" s="38">
        <v>502.16666666666663</v>
      </c>
      <c r="K107" s="31">
        <v>492</v>
      </c>
      <c r="L107" s="31">
        <v>481.75</v>
      </c>
      <c r="M107" s="31">
        <v>9.64907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391.95</v>
      </c>
      <c r="D108" s="38">
        <v>390.7166666666667</v>
      </c>
      <c r="E108" s="38">
        <v>386.63333333333338</v>
      </c>
      <c r="F108" s="38">
        <v>381.31666666666666</v>
      </c>
      <c r="G108" s="38">
        <v>377.23333333333335</v>
      </c>
      <c r="H108" s="38">
        <v>396.03333333333342</v>
      </c>
      <c r="I108" s="38">
        <v>400.11666666666667</v>
      </c>
      <c r="J108" s="38">
        <v>405.43333333333345</v>
      </c>
      <c r="K108" s="31">
        <v>394.8</v>
      </c>
      <c r="L108" s="31">
        <v>385.4</v>
      </c>
      <c r="M108" s="31">
        <v>58.663739999999997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310.10000000000002</v>
      </c>
      <c r="D109" s="38">
        <v>311.38333333333338</v>
      </c>
      <c r="E109" s="38">
        <v>308.21666666666675</v>
      </c>
      <c r="F109" s="38">
        <v>306.33333333333337</v>
      </c>
      <c r="G109" s="38">
        <v>303.16666666666674</v>
      </c>
      <c r="H109" s="38">
        <v>313.26666666666677</v>
      </c>
      <c r="I109" s="38">
        <v>316.43333333333339</v>
      </c>
      <c r="J109" s="38">
        <v>318.31666666666678</v>
      </c>
      <c r="K109" s="31">
        <v>314.55</v>
      </c>
      <c r="L109" s="31">
        <v>309.5</v>
      </c>
      <c r="M109" s="31">
        <v>18.826149999999998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2703.75</v>
      </c>
      <c r="D110" s="38">
        <v>2694.9166666666665</v>
      </c>
      <c r="E110" s="38">
        <v>2674.833333333333</v>
      </c>
      <c r="F110" s="38">
        <v>2645.9166666666665</v>
      </c>
      <c r="G110" s="38">
        <v>2625.833333333333</v>
      </c>
      <c r="H110" s="38">
        <v>2723.833333333333</v>
      </c>
      <c r="I110" s="38">
        <v>2743.9166666666661</v>
      </c>
      <c r="J110" s="38">
        <v>2772.833333333333</v>
      </c>
      <c r="K110" s="31">
        <v>2715</v>
      </c>
      <c r="L110" s="31">
        <v>2666</v>
      </c>
      <c r="M110" s="31">
        <v>5.2559300000000002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1380.95</v>
      </c>
      <c r="D111" s="38">
        <v>1378.2</v>
      </c>
      <c r="E111" s="38">
        <v>1372.75</v>
      </c>
      <c r="F111" s="38">
        <v>1364.55</v>
      </c>
      <c r="G111" s="38">
        <v>1359.1</v>
      </c>
      <c r="H111" s="38">
        <v>1386.4</v>
      </c>
      <c r="I111" s="38">
        <v>1391.8500000000004</v>
      </c>
      <c r="J111" s="38">
        <v>1400.0500000000002</v>
      </c>
      <c r="K111" s="31">
        <v>1383.65</v>
      </c>
      <c r="L111" s="31">
        <v>1370</v>
      </c>
      <c r="M111" s="31">
        <v>21.106480000000001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164.9</v>
      </c>
      <c r="D112" s="38">
        <v>165.06666666666666</v>
      </c>
      <c r="E112" s="38">
        <v>162.38333333333333</v>
      </c>
      <c r="F112" s="38">
        <v>159.86666666666667</v>
      </c>
      <c r="G112" s="38">
        <v>157.18333333333334</v>
      </c>
      <c r="H112" s="38">
        <v>167.58333333333331</v>
      </c>
      <c r="I112" s="38">
        <v>170.26666666666665</v>
      </c>
      <c r="J112" s="38">
        <v>172.7833333333333</v>
      </c>
      <c r="K112" s="31">
        <v>167.75</v>
      </c>
      <c r="L112" s="31">
        <v>162.55000000000001</v>
      </c>
      <c r="M112" s="31">
        <v>68.690979999999996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1348.6</v>
      </c>
      <c r="D113" s="38">
        <v>1342.1666666666667</v>
      </c>
      <c r="E113" s="38">
        <v>1333.4333333333334</v>
      </c>
      <c r="F113" s="38">
        <v>1318.2666666666667</v>
      </c>
      <c r="G113" s="38">
        <v>1309.5333333333333</v>
      </c>
      <c r="H113" s="38">
        <v>1357.3333333333335</v>
      </c>
      <c r="I113" s="38">
        <v>1366.0666666666666</v>
      </c>
      <c r="J113" s="38">
        <v>1381.2333333333336</v>
      </c>
      <c r="K113" s="31">
        <v>1350.9</v>
      </c>
      <c r="L113" s="31">
        <v>1327</v>
      </c>
      <c r="M113" s="31">
        <v>61.261279999999999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98.1</v>
      </c>
      <c r="D114" s="38">
        <v>97.966666666666654</v>
      </c>
      <c r="E114" s="38">
        <v>97.033333333333303</v>
      </c>
      <c r="F114" s="38">
        <v>95.966666666666654</v>
      </c>
      <c r="G114" s="38">
        <v>95.033333333333303</v>
      </c>
      <c r="H114" s="38">
        <v>99.033333333333303</v>
      </c>
      <c r="I114" s="38">
        <v>99.966666666666669</v>
      </c>
      <c r="J114" s="38">
        <v>101.0333333333333</v>
      </c>
      <c r="K114" s="31">
        <v>98.9</v>
      </c>
      <c r="L114" s="31">
        <v>96.9</v>
      </c>
      <c r="M114" s="31">
        <v>175.08260999999999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765.25</v>
      </c>
      <c r="D115" s="38">
        <v>762.7166666666667</v>
      </c>
      <c r="E115" s="38">
        <v>755.13333333333344</v>
      </c>
      <c r="F115" s="38">
        <v>745.01666666666677</v>
      </c>
      <c r="G115" s="38">
        <v>737.43333333333351</v>
      </c>
      <c r="H115" s="38">
        <v>772.83333333333337</v>
      </c>
      <c r="I115" s="38">
        <v>780.41666666666663</v>
      </c>
      <c r="J115" s="38">
        <v>790.5333333333333</v>
      </c>
      <c r="K115" s="31">
        <v>770.3</v>
      </c>
      <c r="L115" s="31">
        <v>752.6</v>
      </c>
      <c r="M115" s="31">
        <v>4.4874400000000003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619</v>
      </c>
      <c r="D116" s="38">
        <v>619.51666666666665</v>
      </c>
      <c r="E116" s="38">
        <v>614.48333333333335</v>
      </c>
      <c r="F116" s="38">
        <v>609.9666666666667</v>
      </c>
      <c r="G116" s="38">
        <v>604.93333333333339</v>
      </c>
      <c r="H116" s="38">
        <v>624.0333333333333</v>
      </c>
      <c r="I116" s="38">
        <v>629.06666666666661</v>
      </c>
      <c r="J116" s="38">
        <v>633.58333333333326</v>
      </c>
      <c r="K116" s="31">
        <v>624.54999999999995</v>
      </c>
      <c r="L116" s="31">
        <v>615</v>
      </c>
      <c r="M116" s="31">
        <v>10.798450000000001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32.9</v>
      </c>
      <c r="D117" s="38">
        <v>32.93333333333333</v>
      </c>
      <c r="E117" s="38">
        <v>32.766666666666659</v>
      </c>
      <c r="F117" s="38">
        <v>32.633333333333326</v>
      </c>
      <c r="G117" s="38">
        <v>32.466666666666654</v>
      </c>
      <c r="H117" s="38">
        <v>33.066666666666663</v>
      </c>
      <c r="I117" s="38">
        <v>33.233333333333334</v>
      </c>
      <c r="J117" s="38">
        <v>33.366666666666667</v>
      </c>
      <c r="K117" s="31">
        <v>33.1</v>
      </c>
      <c r="L117" s="31">
        <v>32.799999999999997</v>
      </c>
      <c r="M117" s="31">
        <v>134.06298000000001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473.15</v>
      </c>
      <c r="D118" s="38">
        <v>471.23333333333335</v>
      </c>
      <c r="E118" s="38">
        <v>467.91666666666669</v>
      </c>
      <c r="F118" s="38">
        <v>462.68333333333334</v>
      </c>
      <c r="G118" s="38">
        <v>459.36666666666667</v>
      </c>
      <c r="H118" s="38">
        <v>476.4666666666667</v>
      </c>
      <c r="I118" s="38">
        <v>479.7833333333333</v>
      </c>
      <c r="J118" s="38">
        <v>485.01666666666671</v>
      </c>
      <c r="K118" s="31">
        <v>474.55</v>
      </c>
      <c r="L118" s="31">
        <v>466</v>
      </c>
      <c r="M118" s="31">
        <v>84.575569999999999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626.5</v>
      </c>
      <c r="D119" s="38">
        <v>628.5</v>
      </c>
      <c r="E119" s="38">
        <v>623</v>
      </c>
      <c r="F119" s="38">
        <v>619.5</v>
      </c>
      <c r="G119" s="38">
        <v>614</v>
      </c>
      <c r="H119" s="38">
        <v>632</v>
      </c>
      <c r="I119" s="38">
        <v>637.5</v>
      </c>
      <c r="J119" s="38">
        <v>641</v>
      </c>
      <c r="K119" s="31">
        <v>634</v>
      </c>
      <c r="L119" s="31">
        <v>625</v>
      </c>
      <c r="M119" s="31">
        <v>31.747309999999999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309.55</v>
      </c>
      <c r="D120" s="38">
        <v>307.34999999999997</v>
      </c>
      <c r="E120" s="38">
        <v>303.69999999999993</v>
      </c>
      <c r="F120" s="38">
        <v>297.84999999999997</v>
      </c>
      <c r="G120" s="38">
        <v>294.19999999999993</v>
      </c>
      <c r="H120" s="38">
        <v>313.19999999999993</v>
      </c>
      <c r="I120" s="38">
        <v>316.84999999999991</v>
      </c>
      <c r="J120" s="38">
        <v>322.69999999999993</v>
      </c>
      <c r="K120" s="31">
        <v>311</v>
      </c>
      <c r="L120" s="31">
        <v>301.5</v>
      </c>
      <c r="M120" s="31">
        <v>21.091429999999999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797.4</v>
      </c>
      <c r="D121" s="38">
        <v>802.13333333333321</v>
      </c>
      <c r="E121" s="38">
        <v>788.56666666666638</v>
      </c>
      <c r="F121" s="38">
        <v>779.73333333333312</v>
      </c>
      <c r="G121" s="38">
        <v>766.16666666666629</v>
      </c>
      <c r="H121" s="38">
        <v>810.96666666666647</v>
      </c>
      <c r="I121" s="38">
        <v>824.5333333333333</v>
      </c>
      <c r="J121" s="38">
        <v>833.36666666666656</v>
      </c>
      <c r="K121" s="31">
        <v>815.7</v>
      </c>
      <c r="L121" s="31">
        <v>793.3</v>
      </c>
      <c r="M121" s="31">
        <v>30.85989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480.15</v>
      </c>
      <c r="D122" s="38">
        <v>481.81666666666666</v>
      </c>
      <c r="E122" s="38">
        <v>476.13333333333333</v>
      </c>
      <c r="F122" s="38">
        <v>472.11666666666667</v>
      </c>
      <c r="G122" s="38">
        <v>466.43333333333334</v>
      </c>
      <c r="H122" s="38">
        <v>485.83333333333331</v>
      </c>
      <c r="I122" s="38">
        <v>491.51666666666659</v>
      </c>
      <c r="J122" s="38">
        <v>495.5333333333333</v>
      </c>
      <c r="K122" s="31">
        <v>487.5</v>
      </c>
      <c r="L122" s="31">
        <v>477.8</v>
      </c>
      <c r="M122" s="31">
        <v>14.952199999999999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1866.6</v>
      </c>
      <c r="D123" s="38">
        <v>1874.5666666666666</v>
      </c>
      <c r="E123" s="38">
        <v>1855.3333333333333</v>
      </c>
      <c r="F123" s="38">
        <v>1844.0666666666666</v>
      </c>
      <c r="G123" s="38">
        <v>1824.8333333333333</v>
      </c>
      <c r="H123" s="38">
        <v>1885.8333333333333</v>
      </c>
      <c r="I123" s="38">
        <v>1905.0666666666668</v>
      </c>
      <c r="J123" s="38">
        <v>1916.3333333333333</v>
      </c>
      <c r="K123" s="31">
        <v>1893.8</v>
      </c>
      <c r="L123" s="31">
        <v>1863.3</v>
      </c>
      <c r="M123" s="31">
        <v>40.967570000000002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133.05000000000001</v>
      </c>
      <c r="D124" s="38">
        <v>133.48333333333335</v>
      </c>
      <c r="E124" s="38">
        <v>131.9666666666667</v>
      </c>
      <c r="F124" s="38">
        <v>130.88333333333335</v>
      </c>
      <c r="G124" s="38">
        <v>129.3666666666667</v>
      </c>
      <c r="H124" s="38">
        <v>134.56666666666669</v>
      </c>
      <c r="I124" s="38">
        <v>136.08333333333334</v>
      </c>
      <c r="J124" s="38">
        <v>137.16666666666669</v>
      </c>
      <c r="K124" s="31">
        <v>135</v>
      </c>
      <c r="L124" s="31">
        <v>132.4</v>
      </c>
      <c r="M124" s="31">
        <v>83.132660000000001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2435.9499999999998</v>
      </c>
      <c r="D125" s="38">
        <v>2422.5833333333335</v>
      </c>
      <c r="E125" s="38">
        <v>2400.8666666666668</v>
      </c>
      <c r="F125" s="38">
        <v>2365.7833333333333</v>
      </c>
      <c r="G125" s="38">
        <v>2344.0666666666666</v>
      </c>
      <c r="H125" s="38">
        <v>2457.666666666667</v>
      </c>
      <c r="I125" s="38">
        <v>2479.3833333333332</v>
      </c>
      <c r="J125" s="38">
        <v>2514.4666666666672</v>
      </c>
      <c r="K125" s="31">
        <v>2444.3000000000002</v>
      </c>
      <c r="L125" s="31">
        <v>2387.5</v>
      </c>
      <c r="M125" s="31">
        <v>3.0218600000000002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356.8</v>
      </c>
      <c r="D126" s="38">
        <v>357.7833333333333</v>
      </c>
      <c r="E126" s="38">
        <v>354.56666666666661</v>
      </c>
      <c r="F126" s="38">
        <v>352.33333333333331</v>
      </c>
      <c r="G126" s="38">
        <v>349.11666666666662</v>
      </c>
      <c r="H126" s="38">
        <v>360.01666666666659</v>
      </c>
      <c r="I126" s="38">
        <v>363.23333333333329</v>
      </c>
      <c r="J126" s="38">
        <v>365.46666666666658</v>
      </c>
      <c r="K126" s="31">
        <v>361</v>
      </c>
      <c r="L126" s="31">
        <v>355.55</v>
      </c>
      <c r="M126" s="31">
        <v>11.5314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392.85</v>
      </c>
      <c r="D127" s="38">
        <v>393.11666666666662</v>
      </c>
      <c r="E127" s="38">
        <v>389.48333333333323</v>
      </c>
      <c r="F127" s="38">
        <v>386.11666666666662</v>
      </c>
      <c r="G127" s="38">
        <v>382.48333333333323</v>
      </c>
      <c r="H127" s="38">
        <v>396.48333333333323</v>
      </c>
      <c r="I127" s="38">
        <v>400.11666666666656</v>
      </c>
      <c r="J127" s="38">
        <v>403.48333333333323</v>
      </c>
      <c r="K127" s="31">
        <v>396.75</v>
      </c>
      <c r="L127" s="31">
        <v>389.75</v>
      </c>
      <c r="M127" s="31">
        <v>20.854620000000001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621.79999999999995</v>
      </c>
      <c r="D128" s="38">
        <v>624.09999999999991</v>
      </c>
      <c r="E128" s="38">
        <v>618.29999999999984</v>
      </c>
      <c r="F128" s="38">
        <v>614.79999999999995</v>
      </c>
      <c r="G128" s="38">
        <v>608.99999999999989</v>
      </c>
      <c r="H128" s="38">
        <v>627.5999999999998</v>
      </c>
      <c r="I128" s="38">
        <v>633.4</v>
      </c>
      <c r="J128" s="38">
        <v>636.89999999999975</v>
      </c>
      <c r="K128" s="31">
        <v>629.9</v>
      </c>
      <c r="L128" s="31">
        <v>620.6</v>
      </c>
      <c r="M128" s="31">
        <v>6.0846099999999996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2474.5500000000002</v>
      </c>
      <c r="D129" s="38">
        <v>2466.9166666666665</v>
      </c>
      <c r="E129" s="38">
        <v>2454.833333333333</v>
      </c>
      <c r="F129" s="38">
        <v>2435.1166666666663</v>
      </c>
      <c r="G129" s="38">
        <v>2423.0333333333328</v>
      </c>
      <c r="H129" s="38">
        <v>2486.6333333333332</v>
      </c>
      <c r="I129" s="38">
        <v>2498.7166666666662</v>
      </c>
      <c r="J129" s="38">
        <v>2518.4333333333334</v>
      </c>
      <c r="K129" s="31">
        <v>2479</v>
      </c>
      <c r="L129" s="31">
        <v>2447.1999999999998</v>
      </c>
      <c r="M129" s="31">
        <v>12.196580000000001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4924.25</v>
      </c>
      <c r="D130" s="38">
        <v>4954.166666666667</v>
      </c>
      <c r="E130" s="38">
        <v>4885.0833333333339</v>
      </c>
      <c r="F130" s="38">
        <v>4845.916666666667</v>
      </c>
      <c r="G130" s="38">
        <v>4776.8333333333339</v>
      </c>
      <c r="H130" s="38">
        <v>4993.3333333333339</v>
      </c>
      <c r="I130" s="38">
        <v>5062.4166666666679</v>
      </c>
      <c r="J130" s="38">
        <v>5101.5833333333339</v>
      </c>
      <c r="K130" s="31">
        <v>5023.25</v>
      </c>
      <c r="L130" s="31">
        <v>4915</v>
      </c>
      <c r="M130" s="31">
        <v>5.37188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3896.9</v>
      </c>
      <c r="D131" s="38">
        <v>3886.2833333333333</v>
      </c>
      <c r="E131" s="38">
        <v>3843.6166666666668</v>
      </c>
      <c r="F131" s="38">
        <v>3790.3333333333335</v>
      </c>
      <c r="G131" s="38">
        <v>3747.666666666667</v>
      </c>
      <c r="H131" s="38">
        <v>3939.5666666666666</v>
      </c>
      <c r="I131" s="38">
        <v>3982.2333333333336</v>
      </c>
      <c r="J131" s="38">
        <v>4035.5166666666664</v>
      </c>
      <c r="K131" s="31">
        <v>3928.95</v>
      </c>
      <c r="L131" s="31">
        <v>3833</v>
      </c>
      <c r="M131" s="31">
        <v>2.5369600000000001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914.2</v>
      </c>
      <c r="D132" s="38">
        <v>911.80000000000007</v>
      </c>
      <c r="E132" s="38">
        <v>904.50000000000011</v>
      </c>
      <c r="F132" s="38">
        <v>894.80000000000007</v>
      </c>
      <c r="G132" s="38">
        <v>887.50000000000011</v>
      </c>
      <c r="H132" s="38">
        <v>921.50000000000011</v>
      </c>
      <c r="I132" s="38">
        <v>928.80000000000007</v>
      </c>
      <c r="J132" s="38">
        <v>938.50000000000011</v>
      </c>
      <c r="K132" s="31">
        <v>919.1</v>
      </c>
      <c r="L132" s="31">
        <v>902.1</v>
      </c>
      <c r="M132" s="31">
        <v>6.7178500000000003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1569.45</v>
      </c>
      <c r="D133" s="38">
        <v>1565.2833333333335</v>
      </c>
      <c r="E133" s="38">
        <v>1554.5666666666671</v>
      </c>
      <c r="F133" s="38">
        <v>1539.6833333333336</v>
      </c>
      <c r="G133" s="38">
        <v>1528.9666666666672</v>
      </c>
      <c r="H133" s="38">
        <v>1580.166666666667</v>
      </c>
      <c r="I133" s="38">
        <v>1590.8833333333337</v>
      </c>
      <c r="J133" s="38">
        <v>1605.7666666666669</v>
      </c>
      <c r="K133" s="31">
        <v>1576</v>
      </c>
      <c r="L133" s="31">
        <v>1550.4</v>
      </c>
      <c r="M133" s="31">
        <v>15.633760000000001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325.89999999999998</v>
      </c>
      <c r="D134" s="38">
        <v>328.86666666666662</v>
      </c>
      <c r="E134" s="38">
        <v>321.73333333333323</v>
      </c>
      <c r="F134" s="38">
        <v>317.56666666666661</v>
      </c>
      <c r="G134" s="38">
        <v>310.43333333333322</v>
      </c>
      <c r="H134" s="38">
        <v>333.03333333333325</v>
      </c>
      <c r="I134" s="38">
        <v>340.16666666666657</v>
      </c>
      <c r="J134" s="38">
        <v>344.33333333333326</v>
      </c>
      <c r="K134" s="31">
        <v>336</v>
      </c>
      <c r="L134" s="31">
        <v>324.7</v>
      </c>
      <c r="M134" s="31">
        <v>40.216079999999998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531.54999999999995</v>
      </c>
      <c r="D135" s="38">
        <v>529.25</v>
      </c>
      <c r="E135" s="38">
        <v>524.5</v>
      </c>
      <c r="F135" s="38">
        <v>517.45000000000005</v>
      </c>
      <c r="G135" s="38">
        <v>512.70000000000005</v>
      </c>
      <c r="H135" s="38">
        <v>536.29999999999995</v>
      </c>
      <c r="I135" s="38">
        <v>541.04999999999995</v>
      </c>
      <c r="J135" s="38">
        <v>548.09999999999991</v>
      </c>
      <c r="K135" s="31">
        <v>534</v>
      </c>
      <c r="L135" s="31">
        <v>522.20000000000005</v>
      </c>
      <c r="M135" s="31">
        <v>15.183719999999999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9900.15</v>
      </c>
      <c r="D136" s="38">
        <v>9864.4333333333325</v>
      </c>
      <c r="E136" s="38">
        <v>9772.0166666666646</v>
      </c>
      <c r="F136" s="38">
        <v>9643.8833333333314</v>
      </c>
      <c r="G136" s="38">
        <v>9551.4666666666635</v>
      </c>
      <c r="H136" s="38">
        <v>9992.5666666666657</v>
      </c>
      <c r="I136" s="38">
        <v>10084.983333333334</v>
      </c>
      <c r="J136" s="38">
        <v>10213.116666666667</v>
      </c>
      <c r="K136" s="31">
        <v>9956.85</v>
      </c>
      <c r="L136" s="31">
        <v>9736.2999999999993</v>
      </c>
      <c r="M136" s="31">
        <v>5.6877199999999997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619.4</v>
      </c>
      <c r="D137" s="38">
        <v>617.94999999999993</v>
      </c>
      <c r="E137" s="38">
        <v>612.69999999999982</v>
      </c>
      <c r="F137" s="38">
        <v>605.99999999999989</v>
      </c>
      <c r="G137" s="38">
        <v>600.74999999999977</v>
      </c>
      <c r="H137" s="38">
        <v>624.64999999999986</v>
      </c>
      <c r="I137" s="38">
        <v>629.90000000000009</v>
      </c>
      <c r="J137" s="38">
        <v>636.59999999999991</v>
      </c>
      <c r="K137" s="31">
        <v>623.20000000000005</v>
      </c>
      <c r="L137" s="31">
        <v>611.25</v>
      </c>
      <c r="M137" s="31">
        <v>21.695910000000001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925.35</v>
      </c>
      <c r="D138" s="38">
        <v>920.76666666666677</v>
      </c>
      <c r="E138" s="38">
        <v>914.08333333333348</v>
      </c>
      <c r="F138" s="38">
        <v>902.81666666666672</v>
      </c>
      <c r="G138" s="38">
        <v>896.13333333333344</v>
      </c>
      <c r="H138" s="38">
        <v>932.03333333333353</v>
      </c>
      <c r="I138" s="38">
        <v>938.7166666666667</v>
      </c>
      <c r="J138" s="38">
        <v>949.98333333333358</v>
      </c>
      <c r="K138" s="31">
        <v>927.45</v>
      </c>
      <c r="L138" s="31">
        <v>909.5</v>
      </c>
      <c r="M138" s="31">
        <v>6.8044700000000002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819.2</v>
      </c>
      <c r="D139" s="38">
        <v>819.9666666666667</v>
      </c>
      <c r="E139" s="38">
        <v>811.23333333333335</v>
      </c>
      <c r="F139" s="38">
        <v>803.26666666666665</v>
      </c>
      <c r="G139" s="38">
        <v>794.5333333333333</v>
      </c>
      <c r="H139" s="38">
        <v>827.93333333333339</v>
      </c>
      <c r="I139" s="38">
        <v>836.66666666666674</v>
      </c>
      <c r="J139" s="38">
        <v>844.63333333333344</v>
      </c>
      <c r="K139" s="31">
        <v>828.7</v>
      </c>
      <c r="L139" s="31">
        <v>812</v>
      </c>
      <c r="M139" s="31">
        <v>10.531549999999999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92.4</v>
      </c>
      <c r="D140" s="38">
        <v>92.2</v>
      </c>
      <c r="E140" s="38">
        <v>91</v>
      </c>
      <c r="F140" s="38">
        <v>89.6</v>
      </c>
      <c r="G140" s="38">
        <v>88.399999999999991</v>
      </c>
      <c r="H140" s="38">
        <v>93.600000000000009</v>
      </c>
      <c r="I140" s="38">
        <v>94.800000000000026</v>
      </c>
      <c r="J140" s="38">
        <v>96.200000000000017</v>
      </c>
      <c r="K140" s="31">
        <v>93.4</v>
      </c>
      <c r="L140" s="31">
        <v>90.8</v>
      </c>
      <c r="M140" s="31">
        <v>153.71619000000001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1908.85</v>
      </c>
      <c r="D141" s="38">
        <v>1900.7166666666665</v>
      </c>
      <c r="E141" s="38">
        <v>1888.133333333333</v>
      </c>
      <c r="F141" s="38">
        <v>1867.4166666666665</v>
      </c>
      <c r="G141" s="38">
        <v>1854.833333333333</v>
      </c>
      <c r="H141" s="38">
        <v>1921.4333333333329</v>
      </c>
      <c r="I141" s="38">
        <v>1934.0166666666664</v>
      </c>
      <c r="J141" s="38">
        <v>1954.7333333333329</v>
      </c>
      <c r="K141" s="31">
        <v>1913.3</v>
      </c>
      <c r="L141" s="31">
        <v>1880</v>
      </c>
      <c r="M141" s="31">
        <v>4.4939299999999998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101930.2</v>
      </c>
      <c r="D142" s="38">
        <v>101652.04999999999</v>
      </c>
      <c r="E142" s="38">
        <v>101089.19999999998</v>
      </c>
      <c r="F142" s="38">
        <v>100248.2</v>
      </c>
      <c r="G142" s="38">
        <v>99685.349999999991</v>
      </c>
      <c r="H142" s="38">
        <v>102493.04999999997</v>
      </c>
      <c r="I142" s="38">
        <v>103055.89999999998</v>
      </c>
      <c r="J142" s="38">
        <v>103896.89999999997</v>
      </c>
      <c r="K142" s="31">
        <v>102214.9</v>
      </c>
      <c r="L142" s="31">
        <v>100811.05</v>
      </c>
      <c r="M142" s="31">
        <v>7.4209999999999998E-2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58.55</v>
      </c>
      <c r="D143" s="38">
        <v>58.466666666666661</v>
      </c>
      <c r="E143" s="38">
        <v>58.033333333333324</v>
      </c>
      <c r="F143" s="38">
        <v>57.516666666666666</v>
      </c>
      <c r="G143" s="38">
        <v>57.083333333333329</v>
      </c>
      <c r="H143" s="38">
        <v>58.98333333333332</v>
      </c>
      <c r="I143" s="38">
        <v>59.416666666666657</v>
      </c>
      <c r="J143" s="38">
        <v>59.933333333333316</v>
      </c>
      <c r="K143" s="31">
        <v>58.9</v>
      </c>
      <c r="L143" s="31">
        <v>57.95</v>
      </c>
      <c r="M143" s="31">
        <v>34.198540000000001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1270.8499999999999</v>
      </c>
      <c r="D144" s="38">
        <v>1269.4166666666667</v>
      </c>
      <c r="E144" s="38">
        <v>1259.3333333333335</v>
      </c>
      <c r="F144" s="38">
        <v>1247.8166666666668</v>
      </c>
      <c r="G144" s="38">
        <v>1237.7333333333336</v>
      </c>
      <c r="H144" s="38">
        <v>1280.9333333333334</v>
      </c>
      <c r="I144" s="38">
        <v>1291.0166666666669</v>
      </c>
      <c r="J144" s="38">
        <v>1302.5333333333333</v>
      </c>
      <c r="K144" s="31">
        <v>1279.5</v>
      </c>
      <c r="L144" s="31">
        <v>1257.9000000000001</v>
      </c>
      <c r="M144" s="31">
        <v>3.5173000000000001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4402.3999999999996</v>
      </c>
      <c r="D145" s="38">
        <v>4398.4666666666662</v>
      </c>
      <c r="E145" s="38">
        <v>4354.9333333333325</v>
      </c>
      <c r="F145" s="38">
        <v>4307.4666666666662</v>
      </c>
      <c r="G145" s="38">
        <v>4263.9333333333325</v>
      </c>
      <c r="H145" s="38">
        <v>4445.9333333333325</v>
      </c>
      <c r="I145" s="38">
        <v>4489.4666666666672</v>
      </c>
      <c r="J145" s="38">
        <v>4536.9333333333325</v>
      </c>
      <c r="K145" s="31">
        <v>4442</v>
      </c>
      <c r="L145" s="31">
        <v>4351</v>
      </c>
      <c r="M145" s="31">
        <v>3.0363899999999999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4269.05</v>
      </c>
      <c r="D146" s="38">
        <v>4331.3166666666666</v>
      </c>
      <c r="E146" s="38">
        <v>4187.7333333333336</v>
      </c>
      <c r="F146" s="38">
        <v>4106.416666666667</v>
      </c>
      <c r="G146" s="38">
        <v>3962.8333333333339</v>
      </c>
      <c r="H146" s="38">
        <v>4412.6333333333332</v>
      </c>
      <c r="I146" s="38">
        <v>4556.2166666666672</v>
      </c>
      <c r="J146" s="38">
        <v>4637.5333333333328</v>
      </c>
      <c r="K146" s="31">
        <v>4474.8999999999996</v>
      </c>
      <c r="L146" s="31">
        <v>4250</v>
      </c>
      <c r="M146" s="31">
        <v>3.9994299999999998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22852.3</v>
      </c>
      <c r="D147" s="38">
        <v>22787.483333333334</v>
      </c>
      <c r="E147" s="38">
        <v>22615.116666666669</v>
      </c>
      <c r="F147" s="38">
        <v>22377.933333333334</v>
      </c>
      <c r="G147" s="38">
        <v>22205.566666666669</v>
      </c>
      <c r="H147" s="38">
        <v>23024.666666666668</v>
      </c>
      <c r="I147" s="38">
        <v>23197.033333333329</v>
      </c>
      <c r="J147" s="38">
        <v>23434.216666666667</v>
      </c>
      <c r="K147" s="31">
        <v>22959.85</v>
      </c>
      <c r="L147" s="31">
        <v>22550.3</v>
      </c>
      <c r="M147" s="31">
        <v>0.68525999999999998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46.85</v>
      </c>
      <c r="D148" s="38">
        <v>46.800000000000004</v>
      </c>
      <c r="E148" s="38">
        <v>46.250000000000007</v>
      </c>
      <c r="F148" s="38">
        <v>45.650000000000006</v>
      </c>
      <c r="G148" s="38">
        <v>45.100000000000009</v>
      </c>
      <c r="H148" s="38">
        <v>47.400000000000006</v>
      </c>
      <c r="I148" s="38">
        <v>47.95</v>
      </c>
      <c r="J148" s="38">
        <v>48.550000000000004</v>
      </c>
      <c r="K148" s="31">
        <v>47.35</v>
      </c>
      <c r="L148" s="31">
        <v>46.2</v>
      </c>
      <c r="M148" s="31">
        <v>249.36819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108</v>
      </c>
      <c r="D149" s="38">
        <v>107.98333333333333</v>
      </c>
      <c r="E149" s="38">
        <v>107.51666666666667</v>
      </c>
      <c r="F149" s="38">
        <v>107.03333333333333</v>
      </c>
      <c r="G149" s="38">
        <v>106.56666666666666</v>
      </c>
      <c r="H149" s="38">
        <v>108.46666666666667</v>
      </c>
      <c r="I149" s="38">
        <v>108.93333333333334</v>
      </c>
      <c r="J149" s="38">
        <v>109.41666666666667</v>
      </c>
      <c r="K149" s="31">
        <v>108.45</v>
      </c>
      <c r="L149" s="31">
        <v>107.5</v>
      </c>
      <c r="M149" s="31">
        <v>65.056600000000003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192.4</v>
      </c>
      <c r="D150" s="38">
        <v>192.05000000000004</v>
      </c>
      <c r="E150" s="38">
        <v>191.15000000000009</v>
      </c>
      <c r="F150" s="38">
        <v>189.90000000000006</v>
      </c>
      <c r="G150" s="38">
        <v>189.00000000000011</v>
      </c>
      <c r="H150" s="38">
        <v>193.30000000000007</v>
      </c>
      <c r="I150" s="38">
        <v>194.2</v>
      </c>
      <c r="J150" s="38">
        <v>195.45000000000005</v>
      </c>
      <c r="K150" s="31">
        <v>192.95</v>
      </c>
      <c r="L150" s="31">
        <v>190.8</v>
      </c>
      <c r="M150" s="31">
        <v>112.36382999999999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146.85</v>
      </c>
      <c r="D151" s="38">
        <v>145.23333333333332</v>
      </c>
      <c r="E151" s="38">
        <v>141.66666666666663</v>
      </c>
      <c r="F151" s="38">
        <v>136.48333333333332</v>
      </c>
      <c r="G151" s="38">
        <v>132.91666666666663</v>
      </c>
      <c r="H151" s="38">
        <v>150.41666666666663</v>
      </c>
      <c r="I151" s="38">
        <v>153.98333333333329</v>
      </c>
      <c r="J151" s="38">
        <v>159.16666666666663</v>
      </c>
      <c r="K151" s="31">
        <v>148.80000000000001</v>
      </c>
      <c r="L151" s="31">
        <v>140.05000000000001</v>
      </c>
      <c r="M151" s="31">
        <v>109.25412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1040.95</v>
      </c>
      <c r="D152" s="38">
        <v>1034.6666666666667</v>
      </c>
      <c r="E152" s="38">
        <v>1024.4333333333334</v>
      </c>
      <c r="F152" s="38">
        <v>1007.9166666666666</v>
      </c>
      <c r="G152" s="38">
        <v>997.68333333333328</v>
      </c>
      <c r="H152" s="38">
        <v>1051.1833333333334</v>
      </c>
      <c r="I152" s="38">
        <v>1061.4166666666665</v>
      </c>
      <c r="J152" s="38">
        <v>1077.9333333333336</v>
      </c>
      <c r="K152" s="31">
        <v>1044.9000000000001</v>
      </c>
      <c r="L152" s="31">
        <v>1018.15</v>
      </c>
      <c r="M152" s="31">
        <v>5.3515100000000002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3834.1</v>
      </c>
      <c r="D153" s="38">
        <v>3812.6333333333332</v>
      </c>
      <c r="E153" s="38">
        <v>3775.4666666666662</v>
      </c>
      <c r="F153" s="38">
        <v>3716.833333333333</v>
      </c>
      <c r="G153" s="38">
        <v>3679.6666666666661</v>
      </c>
      <c r="H153" s="38">
        <v>3871.2666666666664</v>
      </c>
      <c r="I153" s="38">
        <v>3908.4333333333334</v>
      </c>
      <c r="J153" s="38">
        <v>3967.0666666666666</v>
      </c>
      <c r="K153" s="31">
        <v>3849.8</v>
      </c>
      <c r="L153" s="31">
        <v>3754</v>
      </c>
      <c r="M153" s="31">
        <v>0.56127000000000005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254.25</v>
      </c>
      <c r="D154" s="38">
        <v>254.46666666666667</v>
      </c>
      <c r="E154" s="38">
        <v>252.78333333333336</v>
      </c>
      <c r="F154" s="38">
        <v>251.31666666666669</v>
      </c>
      <c r="G154" s="38">
        <v>249.63333333333338</v>
      </c>
      <c r="H154" s="38">
        <v>255.93333333333334</v>
      </c>
      <c r="I154" s="38">
        <v>257.61666666666667</v>
      </c>
      <c r="J154" s="38">
        <v>259.08333333333331</v>
      </c>
      <c r="K154" s="31">
        <v>256.14999999999998</v>
      </c>
      <c r="L154" s="31">
        <v>253</v>
      </c>
      <c r="M154" s="31">
        <v>6.0739999999999998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164.6</v>
      </c>
      <c r="D155" s="38">
        <v>164.20000000000002</v>
      </c>
      <c r="E155" s="38">
        <v>163.30000000000004</v>
      </c>
      <c r="F155" s="38">
        <v>162.00000000000003</v>
      </c>
      <c r="G155" s="38">
        <v>161.10000000000005</v>
      </c>
      <c r="H155" s="38">
        <v>165.50000000000003</v>
      </c>
      <c r="I155" s="38">
        <v>166.4</v>
      </c>
      <c r="J155" s="38">
        <v>167.70000000000002</v>
      </c>
      <c r="K155" s="31">
        <v>165.1</v>
      </c>
      <c r="L155" s="31">
        <v>162.9</v>
      </c>
      <c r="M155" s="31">
        <v>63.431829999999998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36295.300000000003</v>
      </c>
      <c r="D156" s="38">
        <v>36388.76666666667</v>
      </c>
      <c r="E156" s="38">
        <v>36106.28333333334</v>
      </c>
      <c r="F156" s="38">
        <v>35917.26666666667</v>
      </c>
      <c r="G156" s="38">
        <v>35634.78333333334</v>
      </c>
      <c r="H156" s="38">
        <v>36577.78333333334</v>
      </c>
      <c r="I156" s="38">
        <v>36860.266666666663</v>
      </c>
      <c r="J156" s="38">
        <v>37049.28333333334</v>
      </c>
      <c r="K156" s="31">
        <v>36671.25</v>
      </c>
      <c r="L156" s="31">
        <v>36199.75</v>
      </c>
      <c r="M156" s="31">
        <v>0.28836000000000001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1212.05</v>
      </c>
      <c r="D157" s="38">
        <v>1214.6166666666668</v>
      </c>
      <c r="E157" s="38">
        <v>1202.9833333333336</v>
      </c>
      <c r="F157" s="38">
        <v>1193.9166666666667</v>
      </c>
      <c r="G157" s="38">
        <v>1182.2833333333335</v>
      </c>
      <c r="H157" s="38">
        <v>1223.6833333333336</v>
      </c>
      <c r="I157" s="38">
        <v>1235.3166666666668</v>
      </c>
      <c r="J157" s="38">
        <v>1244.3833333333337</v>
      </c>
      <c r="K157" s="31">
        <v>1226.25</v>
      </c>
      <c r="L157" s="31">
        <v>1205.55</v>
      </c>
      <c r="M157" s="31">
        <v>3.8809999999999998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806.75</v>
      </c>
      <c r="D158" s="38">
        <v>812.54999999999984</v>
      </c>
      <c r="E158" s="38">
        <v>795.49999999999966</v>
      </c>
      <c r="F158" s="38">
        <v>784.24999999999977</v>
      </c>
      <c r="G158" s="38">
        <v>767.19999999999959</v>
      </c>
      <c r="H158" s="38">
        <v>823.79999999999973</v>
      </c>
      <c r="I158" s="38">
        <v>840.84999999999991</v>
      </c>
      <c r="J158" s="38">
        <v>852.0999999999998</v>
      </c>
      <c r="K158" s="31">
        <v>829.6</v>
      </c>
      <c r="L158" s="31">
        <v>801.3</v>
      </c>
      <c r="M158" s="31">
        <v>24.622229999999998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937.95</v>
      </c>
      <c r="D159" s="38">
        <v>940.61666666666667</v>
      </c>
      <c r="E159" s="38">
        <v>932.33333333333337</v>
      </c>
      <c r="F159" s="38">
        <v>926.7166666666667</v>
      </c>
      <c r="G159" s="38">
        <v>918.43333333333339</v>
      </c>
      <c r="H159" s="38">
        <v>946.23333333333335</v>
      </c>
      <c r="I159" s="38">
        <v>954.51666666666665</v>
      </c>
      <c r="J159" s="38">
        <v>960.13333333333333</v>
      </c>
      <c r="K159" s="31">
        <v>948.9</v>
      </c>
      <c r="L159" s="31">
        <v>935</v>
      </c>
      <c r="M159" s="31">
        <v>12.21022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4717.8999999999996</v>
      </c>
      <c r="D160" s="38">
        <v>4720.3666666666659</v>
      </c>
      <c r="E160" s="38">
        <v>4677.5333333333319</v>
      </c>
      <c r="F160" s="38">
        <v>4637.1666666666661</v>
      </c>
      <c r="G160" s="38">
        <v>4594.3333333333321</v>
      </c>
      <c r="H160" s="38">
        <v>4760.7333333333318</v>
      </c>
      <c r="I160" s="38">
        <v>4803.5666666666657</v>
      </c>
      <c r="J160" s="38">
        <v>4843.9333333333316</v>
      </c>
      <c r="K160" s="31">
        <v>4763.2</v>
      </c>
      <c r="L160" s="31">
        <v>4680</v>
      </c>
      <c r="M160" s="31">
        <v>2.43899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230.3</v>
      </c>
      <c r="D161" s="38">
        <v>230.9</v>
      </c>
      <c r="E161" s="38">
        <v>228.60000000000002</v>
      </c>
      <c r="F161" s="38">
        <v>226.9</v>
      </c>
      <c r="G161" s="38">
        <v>224.60000000000002</v>
      </c>
      <c r="H161" s="38">
        <v>232.60000000000002</v>
      </c>
      <c r="I161" s="38">
        <v>234.90000000000003</v>
      </c>
      <c r="J161" s="38">
        <v>236.60000000000002</v>
      </c>
      <c r="K161" s="31">
        <v>233.2</v>
      </c>
      <c r="L161" s="31">
        <v>229.2</v>
      </c>
      <c r="M161" s="31">
        <v>17.887219999999999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227.1</v>
      </c>
      <c r="D162" s="38">
        <v>227.33333333333334</v>
      </c>
      <c r="E162" s="38">
        <v>224.26666666666668</v>
      </c>
      <c r="F162" s="38">
        <v>221.43333333333334</v>
      </c>
      <c r="G162" s="38">
        <v>218.36666666666667</v>
      </c>
      <c r="H162" s="38">
        <v>230.16666666666669</v>
      </c>
      <c r="I162" s="38">
        <v>233.23333333333335</v>
      </c>
      <c r="J162" s="38">
        <v>236.06666666666669</v>
      </c>
      <c r="K162" s="31">
        <v>230.4</v>
      </c>
      <c r="L162" s="31">
        <v>224.5</v>
      </c>
      <c r="M162" s="31">
        <v>220.17027999999999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14712.45</v>
      </c>
      <c r="D163" s="38">
        <v>14659.033333333335</v>
      </c>
      <c r="E163" s="38">
        <v>14507.466666666669</v>
      </c>
      <c r="F163" s="38">
        <v>14302.483333333334</v>
      </c>
      <c r="G163" s="38">
        <v>14150.916666666668</v>
      </c>
      <c r="H163" s="38">
        <v>14864.01666666667</v>
      </c>
      <c r="I163" s="38">
        <v>15015.583333333336</v>
      </c>
      <c r="J163" s="38">
        <v>15220.566666666671</v>
      </c>
      <c r="K163" s="31">
        <v>14810.6</v>
      </c>
      <c r="L163" s="31">
        <v>14454.05</v>
      </c>
      <c r="M163" s="31">
        <v>3.943E-2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2638.85</v>
      </c>
      <c r="D164" s="38">
        <v>2637.6166666666668</v>
      </c>
      <c r="E164" s="38">
        <v>2587.2333333333336</v>
      </c>
      <c r="F164" s="38">
        <v>2535.6166666666668</v>
      </c>
      <c r="G164" s="38">
        <v>2485.2333333333336</v>
      </c>
      <c r="H164" s="38">
        <v>2689.2333333333336</v>
      </c>
      <c r="I164" s="38">
        <v>2739.6166666666668</v>
      </c>
      <c r="J164" s="38">
        <v>2791.2333333333336</v>
      </c>
      <c r="K164" s="31">
        <v>2688</v>
      </c>
      <c r="L164" s="31">
        <v>2586</v>
      </c>
      <c r="M164" s="31">
        <v>6.3371899999999997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3657.05</v>
      </c>
      <c r="D165" s="38">
        <v>3638.8666666666668</v>
      </c>
      <c r="E165" s="38">
        <v>3593.1833333333334</v>
      </c>
      <c r="F165" s="38">
        <v>3529.3166666666666</v>
      </c>
      <c r="G165" s="38">
        <v>3483.6333333333332</v>
      </c>
      <c r="H165" s="38">
        <v>3702.7333333333336</v>
      </c>
      <c r="I165" s="38">
        <v>3748.416666666667</v>
      </c>
      <c r="J165" s="38">
        <v>3812.2833333333338</v>
      </c>
      <c r="K165" s="31">
        <v>3684.55</v>
      </c>
      <c r="L165" s="31">
        <v>3575</v>
      </c>
      <c r="M165" s="31">
        <v>6.1316699999999997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60.45</v>
      </c>
      <c r="D166" s="38">
        <v>60.56666666666667</v>
      </c>
      <c r="E166" s="38">
        <v>60.033333333333339</v>
      </c>
      <c r="F166" s="38">
        <v>59.616666666666667</v>
      </c>
      <c r="G166" s="38">
        <v>59.083333333333336</v>
      </c>
      <c r="H166" s="38">
        <v>60.983333333333341</v>
      </c>
      <c r="I166" s="38">
        <v>61.516666666666673</v>
      </c>
      <c r="J166" s="38">
        <v>61.933333333333344</v>
      </c>
      <c r="K166" s="31">
        <v>61.1</v>
      </c>
      <c r="L166" s="31">
        <v>60.15</v>
      </c>
      <c r="M166" s="31">
        <v>415.06545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696.35</v>
      </c>
      <c r="D167" s="38">
        <v>698.56666666666672</v>
      </c>
      <c r="E167" s="38">
        <v>691.18333333333339</v>
      </c>
      <c r="F167" s="38">
        <v>686.01666666666665</v>
      </c>
      <c r="G167" s="38">
        <v>678.63333333333333</v>
      </c>
      <c r="H167" s="38">
        <v>703.73333333333346</v>
      </c>
      <c r="I167" s="38">
        <v>711.1166666666669</v>
      </c>
      <c r="J167" s="38">
        <v>716.28333333333353</v>
      </c>
      <c r="K167" s="31">
        <v>705.95</v>
      </c>
      <c r="L167" s="31">
        <v>693.4</v>
      </c>
      <c r="M167" s="31">
        <v>17.54766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3774.8</v>
      </c>
      <c r="D168" s="38">
        <v>3709.5833333333335</v>
      </c>
      <c r="E168" s="38">
        <v>3619.2166666666672</v>
      </c>
      <c r="F168" s="38">
        <v>3463.6333333333337</v>
      </c>
      <c r="G168" s="38">
        <v>3373.2666666666673</v>
      </c>
      <c r="H168" s="38">
        <v>3865.166666666667</v>
      </c>
      <c r="I168" s="38">
        <v>3955.5333333333328</v>
      </c>
      <c r="J168" s="38">
        <v>4111.1166666666668</v>
      </c>
      <c r="K168" s="31">
        <v>3799.95</v>
      </c>
      <c r="L168" s="31">
        <v>3554</v>
      </c>
      <c r="M168" s="31">
        <v>14.85223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364.8</v>
      </c>
      <c r="D169" s="38">
        <v>364.55</v>
      </c>
      <c r="E169" s="38">
        <v>361.20000000000005</v>
      </c>
      <c r="F169" s="38">
        <v>357.6</v>
      </c>
      <c r="G169" s="38">
        <v>354.25000000000006</v>
      </c>
      <c r="H169" s="38">
        <v>368.15000000000003</v>
      </c>
      <c r="I169" s="38">
        <v>371.50000000000006</v>
      </c>
      <c r="J169" s="38">
        <v>375.1</v>
      </c>
      <c r="K169" s="31">
        <v>367.9</v>
      </c>
      <c r="L169" s="31">
        <v>360.95</v>
      </c>
      <c r="M169" s="31">
        <v>11.956160000000001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253.5</v>
      </c>
      <c r="D170" s="38">
        <v>252.98333333333335</v>
      </c>
      <c r="E170" s="38">
        <v>250.56666666666669</v>
      </c>
      <c r="F170" s="38">
        <v>247.63333333333335</v>
      </c>
      <c r="G170" s="38">
        <v>245.2166666666667</v>
      </c>
      <c r="H170" s="38">
        <v>255.91666666666669</v>
      </c>
      <c r="I170" s="38">
        <v>258.33333333333331</v>
      </c>
      <c r="J170" s="38">
        <v>261.26666666666665</v>
      </c>
      <c r="K170" s="31">
        <v>255.4</v>
      </c>
      <c r="L170" s="31">
        <v>250.05</v>
      </c>
      <c r="M170" s="31">
        <v>56.145339999999997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583.1</v>
      </c>
      <c r="D171" s="38">
        <v>583.53333333333342</v>
      </c>
      <c r="E171" s="38">
        <v>576.76666666666688</v>
      </c>
      <c r="F171" s="38">
        <v>570.43333333333351</v>
      </c>
      <c r="G171" s="38">
        <v>563.66666666666697</v>
      </c>
      <c r="H171" s="38">
        <v>589.86666666666679</v>
      </c>
      <c r="I171" s="38">
        <v>596.63333333333344</v>
      </c>
      <c r="J171" s="38">
        <v>602.9666666666667</v>
      </c>
      <c r="K171" s="31">
        <v>590.29999999999995</v>
      </c>
      <c r="L171" s="31">
        <v>577.20000000000005</v>
      </c>
      <c r="M171" s="31">
        <v>4.48184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934.45</v>
      </c>
      <c r="D172" s="38">
        <v>932</v>
      </c>
      <c r="E172" s="38">
        <v>926.05</v>
      </c>
      <c r="F172" s="38">
        <v>917.65</v>
      </c>
      <c r="G172" s="38">
        <v>911.69999999999993</v>
      </c>
      <c r="H172" s="38">
        <v>940.4</v>
      </c>
      <c r="I172" s="38">
        <v>946.35</v>
      </c>
      <c r="J172" s="38">
        <v>954.75</v>
      </c>
      <c r="K172" s="31">
        <v>937.95</v>
      </c>
      <c r="L172" s="31">
        <v>923.6</v>
      </c>
      <c r="M172" s="31">
        <v>2.3544299999999998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169.4</v>
      </c>
      <c r="D173" s="38">
        <v>169.01666666666668</v>
      </c>
      <c r="E173" s="38">
        <v>166.88333333333335</v>
      </c>
      <c r="F173" s="38">
        <v>164.36666666666667</v>
      </c>
      <c r="G173" s="38">
        <v>162.23333333333335</v>
      </c>
      <c r="H173" s="38">
        <v>171.53333333333336</v>
      </c>
      <c r="I173" s="38">
        <v>173.66666666666669</v>
      </c>
      <c r="J173" s="38">
        <v>176.18333333333337</v>
      </c>
      <c r="K173" s="31">
        <v>171.15</v>
      </c>
      <c r="L173" s="31">
        <v>166.5</v>
      </c>
      <c r="M173" s="31">
        <v>171.00112999999999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2764.7</v>
      </c>
      <c r="D174" s="38">
        <v>2757.4333333333329</v>
      </c>
      <c r="E174" s="38">
        <v>2744.8666666666659</v>
      </c>
      <c r="F174" s="38">
        <v>2725.0333333333328</v>
      </c>
      <c r="G174" s="38">
        <v>2712.4666666666658</v>
      </c>
      <c r="H174" s="38">
        <v>2777.266666666666</v>
      </c>
      <c r="I174" s="38">
        <v>2789.8333333333326</v>
      </c>
      <c r="J174" s="38">
        <v>2809.6666666666661</v>
      </c>
      <c r="K174" s="31">
        <v>2770</v>
      </c>
      <c r="L174" s="31">
        <v>2737.6</v>
      </c>
      <c r="M174" s="31">
        <v>92.620009999999994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90</v>
      </c>
      <c r="D175" s="38">
        <v>90.033333333333346</v>
      </c>
      <c r="E175" s="38">
        <v>89.466666666666697</v>
      </c>
      <c r="F175" s="38">
        <v>88.933333333333351</v>
      </c>
      <c r="G175" s="38">
        <v>88.366666666666703</v>
      </c>
      <c r="H175" s="38">
        <v>90.566666666666691</v>
      </c>
      <c r="I175" s="38">
        <v>91.133333333333326</v>
      </c>
      <c r="J175" s="38">
        <v>91.666666666666686</v>
      </c>
      <c r="K175" s="31">
        <v>90.6</v>
      </c>
      <c r="L175" s="31">
        <v>89.5</v>
      </c>
      <c r="M175" s="31">
        <v>171.14252999999999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834.3</v>
      </c>
      <c r="D176" s="38">
        <v>838.93333333333328</v>
      </c>
      <c r="E176" s="38">
        <v>827.96666666666658</v>
      </c>
      <c r="F176" s="38">
        <v>821.63333333333333</v>
      </c>
      <c r="G176" s="38">
        <v>810.66666666666663</v>
      </c>
      <c r="H176" s="38">
        <v>845.26666666666654</v>
      </c>
      <c r="I176" s="38">
        <v>856.23333333333323</v>
      </c>
      <c r="J176" s="38">
        <v>862.56666666666649</v>
      </c>
      <c r="K176" s="31">
        <v>849.9</v>
      </c>
      <c r="L176" s="31">
        <v>832.6</v>
      </c>
      <c r="M176" s="31">
        <v>10.99282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1295</v>
      </c>
      <c r="D177" s="38">
        <v>1297.75</v>
      </c>
      <c r="E177" s="38">
        <v>1286.75</v>
      </c>
      <c r="F177" s="38">
        <v>1278.5</v>
      </c>
      <c r="G177" s="38">
        <v>1267.5</v>
      </c>
      <c r="H177" s="38">
        <v>1306</v>
      </c>
      <c r="I177" s="38">
        <v>1317</v>
      </c>
      <c r="J177" s="38">
        <v>1325.25</v>
      </c>
      <c r="K177" s="31">
        <v>1308.75</v>
      </c>
      <c r="L177" s="31">
        <v>1289.5</v>
      </c>
      <c r="M177" s="31">
        <v>8.2181599999999992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588.54999999999995</v>
      </c>
      <c r="D178" s="38">
        <v>590.61666666666667</v>
      </c>
      <c r="E178" s="38">
        <v>585.2833333333333</v>
      </c>
      <c r="F178" s="38">
        <v>582.01666666666665</v>
      </c>
      <c r="G178" s="38">
        <v>576.68333333333328</v>
      </c>
      <c r="H178" s="38">
        <v>593.88333333333333</v>
      </c>
      <c r="I178" s="38">
        <v>599.21666666666658</v>
      </c>
      <c r="J178" s="38">
        <v>602.48333333333335</v>
      </c>
      <c r="K178" s="31">
        <v>595.95000000000005</v>
      </c>
      <c r="L178" s="31">
        <v>587.35</v>
      </c>
      <c r="M178" s="31">
        <v>132.21177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23955.35</v>
      </c>
      <c r="D179" s="38">
        <v>23954.349999999995</v>
      </c>
      <c r="E179" s="38">
        <v>23561.899999999991</v>
      </c>
      <c r="F179" s="38">
        <v>23168.449999999997</v>
      </c>
      <c r="G179" s="38">
        <v>22775.999999999993</v>
      </c>
      <c r="H179" s="38">
        <v>24347.799999999988</v>
      </c>
      <c r="I179" s="38">
        <v>24740.249999999993</v>
      </c>
      <c r="J179" s="38">
        <v>25133.699999999986</v>
      </c>
      <c r="K179" s="31">
        <v>24346.799999999999</v>
      </c>
      <c r="L179" s="31">
        <v>23560.9</v>
      </c>
      <c r="M179" s="31">
        <v>1.05568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1760.7</v>
      </c>
      <c r="D180" s="38">
        <v>1754.8</v>
      </c>
      <c r="E180" s="38">
        <v>1732.05</v>
      </c>
      <c r="F180" s="38">
        <v>1703.4</v>
      </c>
      <c r="G180" s="38">
        <v>1680.65</v>
      </c>
      <c r="H180" s="38">
        <v>1783.4499999999998</v>
      </c>
      <c r="I180" s="38">
        <v>1806.1999999999998</v>
      </c>
      <c r="J180" s="38">
        <v>1834.8499999999997</v>
      </c>
      <c r="K180" s="31">
        <v>1777.55</v>
      </c>
      <c r="L180" s="31">
        <v>1726.15</v>
      </c>
      <c r="M180" s="31">
        <v>12.17122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3766.6</v>
      </c>
      <c r="D181" s="38">
        <v>3731.2166666666672</v>
      </c>
      <c r="E181" s="38">
        <v>3686.4333333333343</v>
      </c>
      <c r="F181" s="38">
        <v>3606.2666666666673</v>
      </c>
      <c r="G181" s="38">
        <v>3561.4833333333345</v>
      </c>
      <c r="H181" s="38">
        <v>3811.3833333333341</v>
      </c>
      <c r="I181" s="38">
        <v>3856.166666666667</v>
      </c>
      <c r="J181" s="38">
        <v>3936.3333333333339</v>
      </c>
      <c r="K181" s="31">
        <v>3776</v>
      </c>
      <c r="L181" s="31">
        <v>3651.05</v>
      </c>
      <c r="M181" s="31">
        <v>4.0163700000000002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540.15</v>
      </c>
      <c r="D182" s="38">
        <v>542.36666666666667</v>
      </c>
      <c r="E182" s="38">
        <v>535.93333333333339</v>
      </c>
      <c r="F182" s="38">
        <v>531.7166666666667</v>
      </c>
      <c r="G182" s="38">
        <v>525.28333333333342</v>
      </c>
      <c r="H182" s="38">
        <v>546.58333333333337</v>
      </c>
      <c r="I182" s="38">
        <v>553.01666666666654</v>
      </c>
      <c r="J182" s="38">
        <v>557.23333333333335</v>
      </c>
      <c r="K182" s="31">
        <v>548.79999999999995</v>
      </c>
      <c r="L182" s="31">
        <v>538.15</v>
      </c>
      <c r="M182" s="31">
        <v>21.235130000000002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2175.35</v>
      </c>
      <c r="D183" s="38">
        <v>2177.3000000000002</v>
      </c>
      <c r="E183" s="38">
        <v>2156.3500000000004</v>
      </c>
      <c r="F183" s="38">
        <v>2137.3500000000004</v>
      </c>
      <c r="G183" s="38">
        <v>2116.4000000000005</v>
      </c>
      <c r="H183" s="38">
        <v>2196.3000000000002</v>
      </c>
      <c r="I183" s="38">
        <v>2217.25</v>
      </c>
      <c r="J183" s="38">
        <v>2236.25</v>
      </c>
      <c r="K183" s="31">
        <v>2198.25</v>
      </c>
      <c r="L183" s="31">
        <v>2158.3000000000002</v>
      </c>
      <c r="M183" s="31">
        <v>7.0231700000000004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1072.25</v>
      </c>
      <c r="D184" s="38">
        <v>1065.3500000000001</v>
      </c>
      <c r="E184" s="38">
        <v>1055.9500000000003</v>
      </c>
      <c r="F184" s="38">
        <v>1039.6500000000001</v>
      </c>
      <c r="G184" s="38">
        <v>1030.2500000000002</v>
      </c>
      <c r="H184" s="38">
        <v>1081.6500000000003</v>
      </c>
      <c r="I184" s="38">
        <v>1091.0500000000004</v>
      </c>
      <c r="J184" s="38">
        <v>1107.3500000000004</v>
      </c>
      <c r="K184" s="31">
        <v>1074.75</v>
      </c>
      <c r="L184" s="31">
        <v>1049.05</v>
      </c>
      <c r="M184" s="31">
        <v>43.699370000000002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476.25</v>
      </c>
      <c r="D185" s="38">
        <v>471.5333333333333</v>
      </c>
      <c r="E185" s="38">
        <v>464.71666666666658</v>
      </c>
      <c r="F185" s="38">
        <v>453.18333333333328</v>
      </c>
      <c r="G185" s="38">
        <v>446.36666666666656</v>
      </c>
      <c r="H185" s="38">
        <v>483.06666666666661</v>
      </c>
      <c r="I185" s="38">
        <v>489.88333333333333</v>
      </c>
      <c r="J185" s="38">
        <v>501.41666666666663</v>
      </c>
      <c r="K185" s="31">
        <v>478.35</v>
      </c>
      <c r="L185" s="31">
        <v>460</v>
      </c>
      <c r="M185" s="31">
        <v>12.53534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762.1</v>
      </c>
      <c r="D186" s="38">
        <v>762.15</v>
      </c>
      <c r="E186" s="38">
        <v>755.3</v>
      </c>
      <c r="F186" s="38">
        <v>748.5</v>
      </c>
      <c r="G186" s="38">
        <v>741.65</v>
      </c>
      <c r="H186" s="38">
        <v>768.94999999999993</v>
      </c>
      <c r="I186" s="38">
        <v>775.80000000000007</v>
      </c>
      <c r="J186" s="38">
        <v>782.59999999999991</v>
      </c>
      <c r="K186" s="31">
        <v>769</v>
      </c>
      <c r="L186" s="31">
        <v>755.35</v>
      </c>
      <c r="M186" s="31">
        <v>3.4338099999999998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992.25</v>
      </c>
      <c r="D187" s="38">
        <v>992.41666666666663</v>
      </c>
      <c r="E187" s="38">
        <v>985.83333333333326</v>
      </c>
      <c r="F187" s="38">
        <v>979.41666666666663</v>
      </c>
      <c r="G187" s="38">
        <v>972.83333333333326</v>
      </c>
      <c r="H187" s="38">
        <v>998.83333333333326</v>
      </c>
      <c r="I187" s="38">
        <v>1005.4166666666665</v>
      </c>
      <c r="J187" s="38">
        <v>1011.8333333333333</v>
      </c>
      <c r="K187" s="31">
        <v>999</v>
      </c>
      <c r="L187" s="31">
        <v>986</v>
      </c>
      <c r="M187" s="31">
        <v>9.38584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1638.4</v>
      </c>
      <c r="D188" s="38">
        <v>1611.4666666666665</v>
      </c>
      <c r="E188" s="38">
        <v>1573.583333333333</v>
      </c>
      <c r="F188" s="38">
        <v>1508.7666666666667</v>
      </c>
      <c r="G188" s="38">
        <v>1470.8833333333332</v>
      </c>
      <c r="H188" s="38">
        <v>1676.2833333333328</v>
      </c>
      <c r="I188" s="38">
        <v>1714.1666666666665</v>
      </c>
      <c r="J188" s="38">
        <v>1778.9833333333327</v>
      </c>
      <c r="K188" s="31">
        <v>1649.35</v>
      </c>
      <c r="L188" s="31">
        <v>1546.65</v>
      </c>
      <c r="M188" s="31">
        <v>50.499499999999998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840.3</v>
      </c>
      <c r="D189" s="38">
        <v>836.35</v>
      </c>
      <c r="E189" s="38">
        <v>829.7</v>
      </c>
      <c r="F189" s="38">
        <v>819.1</v>
      </c>
      <c r="G189" s="38">
        <v>812.45</v>
      </c>
      <c r="H189" s="38">
        <v>846.95</v>
      </c>
      <c r="I189" s="38">
        <v>853.59999999999991</v>
      </c>
      <c r="J189" s="38">
        <v>864.2</v>
      </c>
      <c r="K189" s="31">
        <v>843</v>
      </c>
      <c r="L189" s="31">
        <v>825.75</v>
      </c>
      <c r="M189" s="31">
        <v>21.673220000000001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7453.15</v>
      </c>
      <c r="D190" s="38">
        <v>7428</v>
      </c>
      <c r="E190" s="38">
        <v>7335.15</v>
      </c>
      <c r="F190" s="38">
        <v>7217.15</v>
      </c>
      <c r="G190" s="38">
        <v>7124.2999999999993</v>
      </c>
      <c r="H190" s="38">
        <v>7546</v>
      </c>
      <c r="I190" s="38">
        <v>7638.85</v>
      </c>
      <c r="J190" s="38">
        <v>7756.85</v>
      </c>
      <c r="K190" s="31">
        <v>7520.85</v>
      </c>
      <c r="L190" s="31">
        <v>7310</v>
      </c>
      <c r="M190" s="31">
        <v>2.5063900000000001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628.5</v>
      </c>
      <c r="D191" s="38">
        <v>627.0333333333333</v>
      </c>
      <c r="E191" s="38">
        <v>623.61666666666656</v>
      </c>
      <c r="F191" s="38">
        <v>618.73333333333323</v>
      </c>
      <c r="G191" s="38">
        <v>615.31666666666649</v>
      </c>
      <c r="H191" s="38">
        <v>631.91666666666663</v>
      </c>
      <c r="I191" s="38">
        <v>635.33333333333337</v>
      </c>
      <c r="J191" s="38">
        <v>640.2166666666667</v>
      </c>
      <c r="K191" s="31">
        <v>630.45000000000005</v>
      </c>
      <c r="L191" s="31">
        <v>622.15</v>
      </c>
      <c r="M191" s="31">
        <v>120.51173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225.5</v>
      </c>
      <c r="D192" s="38">
        <v>225.68333333333331</v>
      </c>
      <c r="E192" s="38">
        <v>224.51666666666662</v>
      </c>
      <c r="F192" s="38">
        <v>223.5333333333333</v>
      </c>
      <c r="G192" s="38">
        <v>222.36666666666662</v>
      </c>
      <c r="H192" s="38">
        <v>226.66666666666663</v>
      </c>
      <c r="I192" s="38">
        <v>227.83333333333331</v>
      </c>
      <c r="J192" s="38">
        <v>228.81666666666663</v>
      </c>
      <c r="K192" s="31">
        <v>226.85</v>
      </c>
      <c r="L192" s="31">
        <v>224.7</v>
      </c>
      <c r="M192" s="31">
        <v>51.564169999999997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115.15</v>
      </c>
      <c r="D193" s="38">
        <v>115.35000000000001</v>
      </c>
      <c r="E193" s="38">
        <v>114.60000000000002</v>
      </c>
      <c r="F193" s="38">
        <v>114.05000000000001</v>
      </c>
      <c r="G193" s="38">
        <v>113.30000000000003</v>
      </c>
      <c r="H193" s="38">
        <v>115.90000000000002</v>
      </c>
      <c r="I193" s="38">
        <v>116.64999999999999</v>
      </c>
      <c r="J193" s="38">
        <v>117.20000000000002</v>
      </c>
      <c r="K193" s="31">
        <v>116.1</v>
      </c>
      <c r="L193" s="31">
        <v>114.8</v>
      </c>
      <c r="M193" s="31">
        <v>379.99385000000001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3272.4</v>
      </c>
      <c r="D194" s="38">
        <v>3276.0666666666671</v>
      </c>
      <c r="E194" s="38">
        <v>3257.1333333333341</v>
      </c>
      <c r="F194" s="38">
        <v>3241.8666666666672</v>
      </c>
      <c r="G194" s="38">
        <v>3222.9333333333343</v>
      </c>
      <c r="H194" s="38">
        <v>3291.3333333333339</v>
      </c>
      <c r="I194" s="38">
        <v>3310.2666666666673</v>
      </c>
      <c r="J194" s="38">
        <v>3325.5333333333338</v>
      </c>
      <c r="K194" s="31">
        <v>3295</v>
      </c>
      <c r="L194" s="31">
        <v>3260.8</v>
      </c>
      <c r="M194" s="31">
        <v>11.10172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1161.45</v>
      </c>
      <c r="D195" s="38">
        <v>1157.5833333333333</v>
      </c>
      <c r="E195" s="38">
        <v>1148.9666666666665</v>
      </c>
      <c r="F195" s="38">
        <v>1136.4833333333331</v>
      </c>
      <c r="G195" s="38">
        <v>1127.8666666666663</v>
      </c>
      <c r="H195" s="38">
        <v>1170.0666666666666</v>
      </c>
      <c r="I195" s="38">
        <v>1178.6833333333334</v>
      </c>
      <c r="J195" s="38">
        <v>1191.1666666666667</v>
      </c>
      <c r="K195" s="31">
        <v>1166.2</v>
      </c>
      <c r="L195" s="31">
        <v>1145.0999999999999</v>
      </c>
      <c r="M195" s="31">
        <v>12.12566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3220.3</v>
      </c>
      <c r="D196" s="38">
        <v>3197.8166666666671</v>
      </c>
      <c r="E196" s="38">
        <v>3163.5333333333342</v>
      </c>
      <c r="F196" s="38">
        <v>3106.7666666666673</v>
      </c>
      <c r="G196" s="38">
        <v>3072.4833333333345</v>
      </c>
      <c r="H196" s="38">
        <v>3254.5833333333339</v>
      </c>
      <c r="I196" s="38">
        <v>3288.8666666666668</v>
      </c>
      <c r="J196" s="38">
        <v>3345.6333333333337</v>
      </c>
      <c r="K196" s="31">
        <v>3232.1</v>
      </c>
      <c r="L196" s="31">
        <v>3141.05</v>
      </c>
      <c r="M196" s="31">
        <v>1.1721900000000001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3087.6</v>
      </c>
      <c r="D197" s="38">
        <v>3076.8000000000006</v>
      </c>
      <c r="E197" s="38">
        <v>3055.6000000000013</v>
      </c>
      <c r="F197" s="38">
        <v>3023.6000000000008</v>
      </c>
      <c r="G197" s="38">
        <v>3002.4000000000015</v>
      </c>
      <c r="H197" s="38">
        <v>3108.8000000000011</v>
      </c>
      <c r="I197" s="38">
        <v>3130.0000000000009</v>
      </c>
      <c r="J197" s="38">
        <v>3162.0000000000009</v>
      </c>
      <c r="K197" s="31">
        <v>3098</v>
      </c>
      <c r="L197" s="31">
        <v>3044.8</v>
      </c>
      <c r="M197" s="31">
        <v>11.41925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1941.6</v>
      </c>
      <c r="D198" s="38">
        <v>1931.0333333333335</v>
      </c>
      <c r="E198" s="38">
        <v>1917.3166666666671</v>
      </c>
      <c r="F198" s="38">
        <v>1893.0333333333335</v>
      </c>
      <c r="G198" s="38">
        <v>1879.3166666666671</v>
      </c>
      <c r="H198" s="38">
        <v>1955.3166666666671</v>
      </c>
      <c r="I198" s="38">
        <v>1969.0333333333338</v>
      </c>
      <c r="J198" s="38">
        <v>1993.3166666666671</v>
      </c>
      <c r="K198" s="31">
        <v>1944.75</v>
      </c>
      <c r="L198" s="31">
        <v>1906.75</v>
      </c>
      <c r="M198" s="31">
        <v>2.8521000000000001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624.15</v>
      </c>
      <c r="D199" s="38">
        <v>625.38333333333333</v>
      </c>
      <c r="E199" s="38">
        <v>616.76666666666665</v>
      </c>
      <c r="F199" s="38">
        <v>609.38333333333333</v>
      </c>
      <c r="G199" s="38">
        <v>600.76666666666665</v>
      </c>
      <c r="H199" s="38">
        <v>632.76666666666665</v>
      </c>
      <c r="I199" s="38">
        <v>641.38333333333321</v>
      </c>
      <c r="J199" s="38">
        <v>648.76666666666665</v>
      </c>
      <c r="K199" s="31">
        <v>634</v>
      </c>
      <c r="L199" s="31">
        <v>618</v>
      </c>
      <c r="M199" s="31">
        <v>3.9423300000000001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1693.05</v>
      </c>
      <c r="D200" s="38">
        <v>1691.3500000000001</v>
      </c>
      <c r="E200" s="38">
        <v>1674.7000000000003</v>
      </c>
      <c r="F200" s="38">
        <v>1656.3500000000001</v>
      </c>
      <c r="G200" s="38">
        <v>1639.7000000000003</v>
      </c>
      <c r="H200" s="38">
        <v>1709.7000000000003</v>
      </c>
      <c r="I200" s="38">
        <v>1726.3500000000004</v>
      </c>
      <c r="J200" s="38">
        <v>1744.7000000000003</v>
      </c>
      <c r="K200" s="31">
        <v>1708</v>
      </c>
      <c r="L200" s="31">
        <v>1673</v>
      </c>
      <c r="M200" s="31">
        <v>4.5795500000000002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33.25</v>
      </c>
      <c r="D201" s="38">
        <v>33.283333333333331</v>
      </c>
      <c r="E201" s="38">
        <v>33.066666666666663</v>
      </c>
      <c r="F201" s="38">
        <v>32.883333333333333</v>
      </c>
      <c r="G201" s="38">
        <v>32.666666666666664</v>
      </c>
      <c r="H201" s="38">
        <v>33.466666666666661</v>
      </c>
      <c r="I201" s="38">
        <v>33.68333333333333</v>
      </c>
      <c r="J201" s="38">
        <v>33.86666666666666</v>
      </c>
      <c r="K201" s="31">
        <v>33.5</v>
      </c>
      <c r="L201" s="31">
        <v>33.1</v>
      </c>
      <c r="M201" s="31">
        <v>53.514119999999998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74.349999999999994</v>
      </c>
      <c r="D202" s="38">
        <v>74.566666666666663</v>
      </c>
      <c r="E202" s="38">
        <v>73.73333333333332</v>
      </c>
      <c r="F202" s="38">
        <v>73.11666666666666</v>
      </c>
      <c r="G202" s="38">
        <v>72.283333333333317</v>
      </c>
      <c r="H202" s="38">
        <v>75.183333333333323</v>
      </c>
      <c r="I202" s="38">
        <v>76.016666666666666</v>
      </c>
      <c r="J202" s="38">
        <v>76.633333333333326</v>
      </c>
      <c r="K202" s="31">
        <v>75.400000000000006</v>
      </c>
      <c r="L202" s="31">
        <v>73.95</v>
      </c>
      <c r="M202" s="31">
        <v>20.36131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1342.9</v>
      </c>
      <c r="D203" s="38">
        <v>1336.3166666666666</v>
      </c>
      <c r="E203" s="38">
        <v>1317.6333333333332</v>
      </c>
      <c r="F203" s="38">
        <v>1292.3666666666666</v>
      </c>
      <c r="G203" s="38">
        <v>1273.6833333333332</v>
      </c>
      <c r="H203" s="38">
        <v>1361.5833333333333</v>
      </c>
      <c r="I203" s="38">
        <v>1380.2666666666667</v>
      </c>
      <c r="J203" s="38">
        <v>1405.5333333333333</v>
      </c>
      <c r="K203" s="31">
        <v>1355</v>
      </c>
      <c r="L203" s="31">
        <v>1311.05</v>
      </c>
      <c r="M203" s="31">
        <v>14.925420000000001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1484.45</v>
      </c>
      <c r="D204" s="38">
        <v>1487.6833333333332</v>
      </c>
      <c r="E204" s="38">
        <v>1477.3666666666663</v>
      </c>
      <c r="F204" s="38">
        <v>1470.2833333333331</v>
      </c>
      <c r="G204" s="38">
        <v>1459.9666666666662</v>
      </c>
      <c r="H204" s="38">
        <v>1494.7666666666664</v>
      </c>
      <c r="I204" s="38">
        <v>1505.0833333333335</v>
      </c>
      <c r="J204" s="38">
        <v>1512.1666666666665</v>
      </c>
      <c r="K204" s="31">
        <v>1498</v>
      </c>
      <c r="L204" s="31">
        <v>1480.6</v>
      </c>
      <c r="M204" s="31">
        <v>0.93601000000000001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8325.9</v>
      </c>
      <c r="D205" s="38">
        <v>8358.0833333333321</v>
      </c>
      <c r="E205" s="38">
        <v>8272.866666666665</v>
      </c>
      <c r="F205" s="38">
        <v>8219.8333333333321</v>
      </c>
      <c r="G205" s="38">
        <v>8134.616666666665</v>
      </c>
      <c r="H205" s="38">
        <v>8411.116666666665</v>
      </c>
      <c r="I205" s="38">
        <v>8496.3333333333321</v>
      </c>
      <c r="J205" s="38">
        <v>8549.366666666665</v>
      </c>
      <c r="K205" s="31">
        <v>8443.2999999999993</v>
      </c>
      <c r="L205" s="31">
        <v>8305.0499999999993</v>
      </c>
      <c r="M205" s="31">
        <v>3.0037799999999999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81.150000000000006</v>
      </c>
      <c r="D206" s="38">
        <v>81.016666666666666</v>
      </c>
      <c r="E206" s="38">
        <v>80.333333333333329</v>
      </c>
      <c r="F206" s="38">
        <v>79.516666666666666</v>
      </c>
      <c r="G206" s="38">
        <v>78.833333333333329</v>
      </c>
      <c r="H206" s="38">
        <v>81.833333333333329</v>
      </c>
      <c r="I206" s="38">
        <v>82.516666666666666</v>
      </c>
      <c r="J206" s="38">
        <v>83.333333333333329</v>
      </c>
      <c r="K206" s="31">
        <v>81.7</v>
      </c>
      <c r="L206" s="31">
        <v>80.2</v>
      </c>
      <c r="M206" s="31">
        <v>103.23497999999999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644.25</v>
      </c>
      <c r="D207" s="38">
        <v>646.44999999999993</v>
      </c>
      <c r="E207" s="38">
        <v>637.94999999999982</v>
      </c>
      <c r="F207" s="38">
        <v>631.64999999999986</v>
      </c>
      <c r="G207" s="38">
        <v>623.14999999999975</v>
      </c>
      <c r="H207" s="38">
        <v>652.74999999999989</v>
      </c>
      <c r="I207" s="38">
        <v>661.25000000000011</v>
      </c>
      <c r="J207" s="38">
        <v>667.55</v>
      </c>
      <c r="K207" s="31">
        <v>654.95000000000005</v>
      </c>
      <c r="L207" s="31">
        <v>640.15</v>
      </c>
      <c r="M207" s="31">
        <v>38.740130000000001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825.25</v>
      </c>
      <c r="D208" s="38">
        <v>819.86666666666667</v>
      </c>
      <c r="E208" s="38">
        <v>812.2833333333333</v>
      </c>
      <c r="F208" s="38">
        <v>799.31666666666661</v>
      </c>
      <c r="G208" s="38">
        <v>791.73333333333323</v>
      </c>
      <c r="H208" s="38">
        <v>832.83333333333337</v>
      </c>
      <c r="I208" s="38">
        <v>840.41666666666663</v>
      </c>
      <c r="J208" s="38">
        <v>853.38333333333344</v>
      </c>
      <c r="K208" s="31">
        <v>827.45</v>
      </c>
      <c r="L208" s="31">
        <v>806.9</v>
      </c>
      <c r="M208" s="31">
        <v>12.636749999999999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277.55</v>
      </c>
      <c r="D209" s="38">
        <v>277.45</v>
      </c>
      <c r="E209" s="38">
        <v>275.09999999999997</v>
      </c>
      <c r="F209" s="38">
        <v>272.64999999999998</v>
      </c>
      <c r="G209" s="38">
        <v>270.29999999999995</v>
      </c>
      <c r="H209" s="38">
        <v>279.89999999999998</v>
      </c>
      <c r="I209" s="38">
        <v>282.25</v>
      </c>
      <c r="J209" s="38">
        <v>284.7</v>
      </c>
      <c r="K209" s="31">
        <v>279.8</v>
      </c>
      <c r="L209" s="31">
        <v>275</v>
      </c>
      <c r="M209" s="31">
        <v>136.40445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759.3</v>
      </c>
      <c r="D210" s="38">
        <v>761.01666666666654</v>
      </c>
      <c r="E210" s="38">
        <v>754.6333333333331</v>
      </c>
      <c r="F210" s="38">
        <v>749.96666666666658</v>
      </c>
      <c r="G210" s="38">
        <v>743.58333333333314</v>
      </c>
      <c r="H210" s="38">
        <v>765.68333333333305</v>
      </c>
      <c r="I210" s="38">
        <v>772.06666666666649</v>
      </c>
      <c r="J210" s="38">
        <v>776.73333333333301</v>
      </c>
      <c r="K210" s="31">
        <v>767.4</v>
      </c>
      <c r="L210" s="31">
        <v>756.35</v>
      </c>
      <c r="M210" s="31">
        <v>12.379250000000001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1458.45</v>
      </c>
      <c r="D211" s="38">
        <v>1458.1499999999999</v>
      </c>
      <c r="E211" s="38">
        <v>1445.2999999999997</v>
      </c>
      <c r="F211" s="38">
        <v>1432.1499999999999</v>
      </c>
      <c r="G211" s="38">
        <v>1419.2999999999997</v>
      </c>
      <c r="H211" s="38">
        <v>1471.2999999999997</v>
      </c>
      <c r="I211" s="38">
        <v>1484.1499999999996</v>
      </c>
      <c r="J211" s="38">
        <v>1497.2999999999997</v>
      </c>
      <c r="K211" s="31">
        <v>1471</v>
      </c>
      <c r="L211" s="31">
        <v>1445</v>
      </c>
      <c r="M211" s="31">
        <v>0.29337000000000002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392.05</v>
      </c>
      <c r="D212" s="38">
        <v>390.90000000000003</v>
      </c>
      <c r="E212" s="38">
        <v>389.00000000000006</v>
      </c>
      <c r="F212" s="38">
        <v>385.95000000000005</v>
      </c>
      <c r="G212" s="38">
        <v>384.05000000000007</v>
      </c>
      <c r="H212" s="38">
        <v>393.95000000000005</v>
      </c>
      <c r="I212" s="38">
        <v>395.85</v>
      </c>
      <c r="J212" s="38">
        <v>398.90000000000003</v>
      </c>
      <c r="K212" s="31">
        <v>392.8</v>
      </c>
      <c r="L212" s="31">
        <v>387.85</v>
      </c>
      <c r="M212" s="31">
        <v>48.174190000000003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17.2</v>
      </c>
      <c r="D213" s="38">
        <v>17.25</v>
      </c>
      <c r="E213" s="38">
        <v>17</v>
      </c>
      <c r="F213" s="38">
        <v>16.8</v>
      </c>
      <c r="G213" s="38">
        <v>16.55</v>
      </c>
      <c r="H213" s="38">
        <v>17.45</v>
      </c>
      <c r="I213" s="38">
        <v>17.7</v>
      </c>
      <c r="J213" s="38">
        <v>17.899999999999999</v>
      </c>
      <c r="K213" s="31">
        <v>17.5</v>
      </c>
      <c r="L213" s="31">
        <v>17.05</v>
      </c>
      <c r="M213" s="31">
        <v>1528.71399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202</v>
      </c>
      <c r="D214" s="38">
        <v>201.75</v>
      </c>
      <c r="E214" s="38">
        <v>198.95</v>
      </c>
      <c r="F214" s="38">
        <v>195.89999999999998</v>
      </c>
      <c r="G214" s="38">
        <v>193.09999999999997</v>
      </c>
      <c r="H214" s="38">
        <v>204.8</v>
      </c>
      <c r="I214" s="38">
        <v>207.60000000000002</v>
      </c>
      <c r="J214" s="38">
        <v>210.65000000000003</v>
      </c>
      <c r="K214" s="31">
        <v>204.55</v>
      </c>
      <c r="L214" s="31">
        <v>198.7</v>
      </c>
      <c r="M214" s="31">
        <v>108.20565000000001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76.8</v>
      </c>
      <c r="D215" s="38">
        <v>76.233333333333334</v>
      </c>
      <c r="E215" s="38">
        <v>75.466666666666669</v>
      </c>
      <c r="F215" s="38">
        <v>74.13333333333334</v>
      </c>
      <c r="G215" s="38">
        <v>73.366666666666674</v>
      </c>
      <c r="H215" s="38">
        <v>77.566666666666663</v>
      </c>
      <c r="I215" s="38">
        <v>78.333333333333343</v>
      </c>
      <c r="J215" s="38">
        <v>79.666666666666657</v>
      </c>
      <c r="K215" s="31">
        <v>77</v>
      </c>
      <c r="L215" s="31">
        <v>74.900000000000006</v>
      </c>
      <c r="M215" s="31">
        <v>429.46892000000003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584.85</v>
      </c>
      <c r="D216" s="38">
        <v>586.06666666666661</v>
      </c>
      <c r="E216" s="38">
        <v>580.38333333333321</v>
      </c>
      <c r="F216" s="38">
        <v>575.91666666666663</v>
      </c>
      <c r="G216" s="38">
        <v>570.23333333333323</v>
      </c>
      <c r="H216" s="38">
        <v>590.53333333333319</v>
      </c>
      <c r="I216" s="38">
        <v>596.21666666666658</v>
      </c>
      <c r="J216" s="38">
        <v>600.68333333333317</v>
      </c>
      <c r="K216" s="31">
        <v>591.75</v>
      </c>
      <c r="L216" s="31">
        <v>581.6</v>
      </c>
      <c r="M216" s="31">
        <v>7.7408999999999999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1"/>
      <c r="B1" s="40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45119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400" t="s">
        <v>20</v>
      </c>
      <c r="D9" s="400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6"/>
      <c r="L9" s="27"/>
      <c r="M9" s="53"/>
      <c r="N9" s="1"/>
      <c r="O9" s="1"/>
    </row>
    <row r="10" spans="1:15" ht="42.75" customHeight="1">
      <c r="A10" s="398"/>
      <c r="B10" s="399"/>
      <c r="C10" s="399"/>
      <c r="D10" s="3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487.9</v>
      </c>
      <c r="D11" s="38">
        <v>488.23333333333335</v>
      </c>
      <c r="E11" s="38">
        <v>484.66666666666669</v>
      </c>
      <c r="F11" s="38">
        <v>481.43333333333334</v>
      </c>
      <c r="G11" s="38">
        <v>477.86666666666667</v>
      </c>
      <c r="H11" s="38">
        <v>491.4666666666667</v>
      </c>
      <c r="I11" s="38">
        <v>495.0333333333333</v>
      </c>
      <c r="J11" s="38">
        <v>498.26666666666671</v>
      </c>
      <c r="K11" s="31">
        <v>491.8</v>
      </c>
      <c r="L11" s="31">
        <v>485</v>
      </c>
      <c r="M11" s="31">
        <v>3.67822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27972.400000000001</v>
      </c>
      <c r="D12" s="38">
        <v>28005.166666666668</v>
      </c>
      <c r="E12" s="38">
        <v>27703.783333333336</v>
      </c>
      <c r="F12" s="38">
        <v>27435.166666666668</v>
      </c>
      <c r="G12" s="38">
        <v>27133.783333333336</v>
      </c>
      <c r="H12" s="38">
        <v>28273.783333333336</v>
      </c>
      <c r="I12" s="38">
        <v>28575.166666666668</v>
      </c>
      <c r="J12" s="38">
        <v>28843.783333333336</v>
      </c>
      <c r="K12" s="31">
        <v>28306.55</v>
      </c>
      <c r="L12" s="31">
        <v>27736.55</v>
      </c>
      <c r="M12" s="31">
        <v>3.0030000000000001E-2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467.75</v>
      </c>
      <c r="D13" s="38">
        <v>467.76666666666665</v>
      </c>
      <c r="E13" s="38">
        <v>462.7833333333333</v>
      </c>
      <c r="F13" s="38">
        <v>457.81666666666666</v>
      </c>
      <c r="G13" s="38">
        <v>452.83333333333331</v>
      </c>
      <c r="H13" s="38">
        <v>472.73333333333329</v>
      </c>
      <c r="I13" s="38">
        <v>477.71666666666664</v>
      </c>
      <c r="J13" s="38">
        <v>482.68333333333328</v>
      </c>
      <c r="K13" s="31">
        <v>472.75</v>
      </c>
      <c r="L13" s="31">
        <v>462.8</v>
      </c>
      <c r="M13" s="31">
        <v>2.03531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449.2</v>
      </c>
      <c r="D14" s="38">
        <v>451.84999999999997</v>
      </c>
      <c r="E14" s="38">
        <v>445.09999999999991</v>
      </c>
      <c r="F14" s="38">
        <v>440.99999999999994</v>
      </c>
      <c r="G14" s="38">
        <v>434.24999999999989</v>
      </c>
      <c r="H14" s="38">
        <v>455.94999999999993</v>
      </c>
      <c r="I14" s="38">
        <v>462.70000000000005</v>
      </c>
      <c r="J14" s="38">
        <v>466.79999999999995</v>
      </c>
      <c r="K14" s="31">
        <v>458.6</v>
      </c>
      <c r="L14" s="31">
        <v>447.75</v>
      </c>
      <c r="M14" s="31">
        <v>22.773119999999999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1552.8</v>
      </c>
      <c r="D15" s="38">
        <v>1549.6499999999999</v>
      </c>
      <c r="E15" s="38">
        <v>1536.3999999999996</v>
      </c>
      <c r="F15" s="38">
        <v>1519.9999999999998</v>
      </c>
      <c r="G15" s="38">
        <v>1506.7499999999995</v>
      </c>
      <c r="H15" s="38">
        <v>1566.0499999999997</v>
      </c>
      <c r="I15" s="38">
        <v>1579.3000000000002</v>
      </c>
      <c r="J15" s="38">
        <v>1595.6999999999998</v>
      </c>
      <c r="K15" s="31">
        <v>1562.9</v>
      </c>
      <c r="L15" s="31">
        <v>1533.25</v>
      </c>
      <c r="M15" s="31">
        <v>1.49281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4499.25</v>
      </c>
      <c r="D16" s="38">
        <v>4467.4000000000005</v>
      </c>
      <c r="E16" s="38">
        <v>4412.0500000000011</v>
      </c>
      <c r="F16" s="38">
        <v>4324.8500000000004</v>
      </c>
      <c r="G16" s="38">
        <v>4269.5000000000009</v>
      </c>
      <c r="H16" s="38">
        <v>4554.6000000000013</v>
      </c>
      <c r="I16" s="38">
        <v>4609.9500000000016</v>
      </c>
      <c r="J16" s="38">
        <v>4697.1500000000015</v>
      </c>
      <c r="K16" s="31">
        <v>4522.75</v>
      </c>
      <c r="L16" s="31">
        <v>4380.2</v>
      </c>
      <c r="M16" s="31">
        <v>3.0017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23693.200000000001</v>
      </c>
      <c r="D17" s="38">
        <v>23602.533333333336</v>
      </c>
      <c r="E17" s="38">
        <v>23398.116666666672</v>
      </c>
      <c r="F17" s="38">
        <v>23103.033333333336</v>
      </c>
      <c r="G17" s="38">
        <v>22898.616666666672</v>
      </c>
      <c r="H17" s="38">
        <v>23897.616666666672</v>
      </c>
      <c r="I17" s="38">
        <v>24102.033333333336</v>
      </c>
      <c r="J17" s="38">
        <v>24397.116666666672</v>
      </c>
      <c r="K17" s="31">
        <v>23806.95</v>
      </c>
      <c r="L17" s="31">
        <v>23307.45</v>
      </c>
      <c r="M17" s="31">
        <v>0.11541999999999999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183.8</v>
      </c>
      <c r="D18" s="38">
        <v>184.95000000000002</v>
      </c>
      <c r="E18" s="38">
        <v>182.10000000000002</v>
      </c>
      <c r="F18" s="38">
        <v>180.4</v>
      </c>
      <c r="G18" s="38">
        <v>177.55</v>
      </c>
      <c r="H18" s="38">
        <v>186.65000000000003</v>
      </c>
      <c r="I18" s="38">
        <v>189.5</v>
      </c>
      <c r="J18" s="38">
        <v>191.20000000000005</v>
      </c>
      <c r="K18" s="31">
        <v>187.8</v>
      </c>
      <c r="L18" s="31">
        <v>183.25</v>
      </c>
      <c r="M18" s="31">
        <v>26.341989999999999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217.9</v>
      </c>
      <c r="D19" s="38">
        <v>218.28333333333333</v>
      </c>
      <c r="E19" s="38">
        <v>215.16666666666666</v>
      </c>
      <c r="F19" s="38">
        <v>212.43333333333334</v>
      </c>
      <c r="G19" s="38">
        <v>209.31666666666666</v>
      </c>
      <c r="H19" s="38">
        <v>221.01666666666665</v>
      </c>
      <c r="I19" s="38">
        <v>224.13333333333333</v>
      </c>
      <c r="J19" s="38">
        <v>226.86666666666665</v>
      </c>
      <c r="K19" s="31">
        <v>221.4</v>
      </c>
      <c r="L19" s="31">
        <v>215.55</v>
      </c>
      <c r="M19" s="31">
        <v>110.59108000000001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1783.25</v>
      </c>
      <c r="D20" s="38">
        <v>1788.8333333333333</v>
      </c>
      <c r="E20" s="38">
        <v>1772.7666666666664</v>
      </c>
      <c r="F20" s="38">
        <v>1762.2833333333331</v>
      </c>
      <c r="G20" s="38">
        <v>1746.2166666666662</v>
      </c>
      <c r="H20" s="38">
        <v>1799.3166666666666</v>
      </c>
      <c r="I20" s="38">
        <v>1815.3833333333337</v>
      </c>
      <c r="J20" s="38">
        <v>1825.8666666666668</v>
      </c>
      <c r="K20" s="31">
        <v>1804.9</v>
      </c>
      <c r="L20" s="31">
        <v>1778.35</v>
      </c>
      <c r="M20" s="31">
        <v>5.5242199999999997</v>
      </c>
      <c r="N20" s="1"/>
      <c r="O20" s="1"/>
    </row>
    <row r="21" spans="1:15" ht="12" customHeight="1">
      <c r="A21" s="33">
        <v>11</v>
      </c>
      <c r="B21" s="58" t="s">
        <v>879</v>
      </c>
      <c r="C21" s="31">
        <v>534.5</v>
      </c>
      <c r="D21" s="38">
        <v>534.5</v>
      </c>
      <c r="E21" s="38">
        <v>531.1</v>
      </c>
      <c r="F21" s="38">
        <v>527.70000000000005</v>
      </c>
      <c r="G21" s="38">
        <v>524.30000000000007</v>
      </c>
      <c r="H21" s="38">
        <v>537.9</v>
      </c>
      <c r="I21" s="38">
        <v>541.30000000000007</v>
      </c>
      <c r="J21" s="38">
        <v>544.69999999999993</v>
      </c>
      <c r="K21" s="31">
        <v>537.9</v>
      </c>
      <c r="L21" s="31">
        <v>531.1</v>
      </c>
      <c r="M21" s="31">
        <v>1.3761000000000001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2422.9</v>
      </c>
      <c r="D22" s="38">
        <v>2418.6166666666668</v>
      </c>
      <c r="E22" s="38">
        <v>2392.2833333333338</v>
      </c>
      <c r="F22" s="38">
        <v>2361.666666666667</v>
      </c>
      <c r="G22" s="38">
        <v>2335.3333333333339</v>
      </c>
      <c r="H22" s="38">
        <v>2449.2333333333336</v>
      </c>
      <c r="I22" s="38">
        <v>2475.5666666666666</v>
      </c>
      <c r="J22" s="38">
        <v>2506.1833333333334</v>
      </c>
      <c r="K22" s="31">
        <v>2444.9499999999998</v>
      </c>
      <c r="L22" s="31">
        <v>2388</v>
      </c>
      <c r="M22" s="31">
        <v>22.47776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965.15</v>
      </c>
      <c r="D23" s="38">
        <v>961.38333333333333</v>
      </c>
      <c r="E23" s="38">
        <v>949.76666666666665</v>
      </c>
      <c r="F23" s="38">
        <v>934.38333333333333</v>
      </c>
      <c r="G23" s="38">
        <v>922.76666666666665</v>
      </c>
      <c r="H23" s="38">
        <v>976.76666666666665</v>
      </c>
      <c r="I23" s="38">
        <v>988.38333333333321</v>
      </c>
      <c r="J23" s="38">
        <v>1003.7666666666667</v>
      </c>
      <c r="K23" s="31">
        <v>973</v>
      </c>
      <c r="L23" s="31">
        <v>946</v>
      </c>
      <c r="M23" s="31">
        <v>6.0386499999999996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729.9</v>
      </c>
      <c r="D24" s="38">
        <v>727.13333333333321</v>
      </c>
      <c r="E24" s="38">
        <v>721.81666666666638</v>
      </c>
      <c r="F24" s="38">
        <v>713.73333333333312</v>
      </c>
      <c r="G24" s="38">
        <v>708.41666666666629</v>
      </c>
      <c r="H24" s="38">
        <v>735.21666666666647</v>
      </c>
      <c r="I24" s="38">
        <v>740.5333333333333</v>
      </c>
      <c r="J24" s="38">
        <v>748.61666666666656</v>
      </c>
      <c r="K24" s="31">
        <v>732.45</v>
      </c>
      <c r="L24" s="31">
        <v>719.05</v>
      </c>
      <c r="M24" s="31">
        <v>27.164909999999999</v>
      </c>
      <c r="N24" s="1"/>
      <c r="O24" s="1"/>
    </row>
    <row r="25" spans="1:15" ht="12.75" customHeight="1">
      <c r="A25" s="33">
        <v>15</v>
      </c>
      <c r="B25" s="58" t="s">
        <v>878</v>
      </c>
      <c r="C25" s="31">
        <v>244.2</v>
      </c>
      <c r="D25" s="38">
        <v>243.76666666666665</v>
      </c>
      <c r="E25" s="38">
        <v>241.7833333333333</v>
      </c>
      <c r="F25" s="38">
        <v>239.36666666666665</v>
      </c>
      <c r="G25" s="38">
        <v>237.3833333333333</v>
      </c>
      <c r="H25" s="38">
        <v>246.18333333333331</v>
      </c>
      <c r="I25" s="38">
        <v>248.16666666666666</v>
      </c>
      <c r="J25" s="38">
        <v>250.58333333333331</v>
      </c>
      <c r="K25" s="31">
        <v>245.75</v>
      </c>
      <c r="L25" s="31">
        <v>241.35</v>
      </c>
      <c r="M25" s="31">
        <v>20.80819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754.05</v>
      </c>
      <c r="D26" s="38">
        <v>755.5</v>
      </c>
      <c r="E26" s="38">
        <v>747.55</v>
      </c>
      <c r="F26" s="38">
        <v>741.05</v>
      </c>
      <c r="G26" s="38">
        <v>733.09999999999991</v>
      </c>
      <c r="H26" s="38">
        <v>762</v>
      </c>
      <c r="I26" s="38">
        <v>769.95</v>
      </c>
      <c r="J26" s="38">
        <v>776.45</v>
      </c>
      <c r="K26" s="31">
        <v>763.45</v>
      </c>
      <c r="L26" s="31">
        <v>749</v>
      </c>
      <c r="M26" s="31">
        <v>8.1089800000000007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362.85</v>
      </c>
      <c r="D27" s="38">
        <v>361</v>
      </c>
      <c r="E27" s="38">
        <v>356.25</v>
      </c>
      <c r="F27" s="38">
        <v>349.65</v>
      </c>
      <c r="G27" s="38">
        <v>344.9</v>
      </c>
      <c r="H27" s="38">
        <v>367.6</v>
      </c>
      <c r="I27" s="38">
        <v>372.35</v>
      </c>
      <c r="J27" s="38">
        <v>378.95000000000005</v>
      </c>
      <c r="K27" s="31">
        <v>365.75</v>
      </c>
      <c r="L27" s="31">
        <v>354.4</v>
      </c>
      <c r="M27" s="31">
        <v>20.252829999999999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1045.9000000000001</v>
      </c>
      <c r="D28" s="38">
        <v>1052.9666666666667</v>
      </c>
      <c r="E28" s="38">
        <v>1036.9333333333334</v>
      </c>
      <c r="F28" s="38">
        <v>1027.9666666666667</v>
      </c>
      <c r="G28" s="38">
        <v>1011.9333333333334</v>
      </c>
      <c r="H28" s="38">
        <v>1061.9333333333334</v>
      </c>
      <c r="I28" s="38">
        <v>1077.9666666666667</v>
      </c>
      <c r="J28" s="38">
        <v>1086.9333333333334</v>
      </c>
      <c r="K28" s="31">
        <v>1069</v>
      </c>
      <c r="L28" s="31">
        <v>1044</v>
      </c>
      <c r="M28" s="31">
        <v>1.0575399999999999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1070.1500000000001</v>
      </c>
      <c r="D29" s="38">
        <v>1056.8333333333333</v>
      </c>
      <c r="E29" s="38">
        <v>1040.5666666666666</v>
      </c>
      <c r="F29" s="38">
        <v>1010.9833333333333</v>
      </c>
      <c r="G29" s="38">
        <v>994.7166666666667</v>
      </c>
      <c r="H29" s="38">
        <v>1086.4166666666665</v>
      </c>
      <c r="I29" s="38">
        <v>1102.6833333333334</v>
      </c>
      <c r="J29" s="38">
        <v>1132.2666666666664</v>
      </c>
      <c r="K29" s="31">
        <v>1073.0999999999999</v>
      </c>
      <c r="L29" s="31">
        <v>1027.25</v>
      </c>
      <c r="M29" s="31">
        <v>2.8305699999999998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3334.75</v>
      </c>
      <c r="D30" s="38">
        <v>3294.4500000000003</v>
      </c>
      <c r="E30" s="38">
        <v>3231.3500000000004</v>
      </c>
      <c r="F30" s="38">
        <v>3127.9500000000003</v>
      </c>
      <c r="G30" s="38">
        <v>3064.8500000000004</v>
      </c>
      <c r="H30" s="38">
        <v>3397.8500000000004</v>
      </c>
      <c r="I30" s="38">
        <v>3460.95</v>
      </c>
      <c r="J30" s="38">
        <v>3564.3500000000004</v>
      </c>
      <c r="K30" s="31">
        <v>3357.55</v>
      </c>
      <c r="L30" s="31">
        <v>3191.05</v>
      </c>
      <c r="M30" s="31">
        <v>1.3181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1400.7</v>
      </c>
      <c r="D31" s="38">
        <v>1405.9833333333336</v>
      </c>
      <c r="E31" s="38">
        <v>1381.3166666666671</v>
      </c>
      <c r="F31" s="38">
        <v>1361.9333333333334</v>
      </c>
      <c r="G31" s="38">
        <v>1337.2666666666669</v>
      </c>
      <c r="H31" s="38">
        <v>1425.3666666666672</v>
      </c>
      <c r="I31" s="38">
        <v>1450.0333333333338</v>
      </c>
      <c r="J31" s="38">
        <v>1469.4166666666674</v>
      </c>
      <c r="K31" s="31">
        <v>1430.65</v>
      </c>
      <c r="L31" s="31">
        <v>1386.6</v>
      </c>
      <c r="M31" s="31">
        <v>1.1539200000000001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3514.05</v>
      </c>
      <c r="D32" s="38">
        <v>3504.2833333333333</v>
      </c>
      <c r="E32" s="38">
        <v>3484.7666666666664</v>
      </c>
      <c r="F32" s="38">
        <v>3455.4833333333331</v>
      </c>
      <c r="G32" s="38">
        <v>3435.9666666666662</v>
      </c>
      <c r="H32" s="38">
        <v>3533.5666666666666</v>
      </c>
      <c r="I32" s="38">
        <v>3553.0833333333339</v>
      </c>
      <c r="J32" s="38">
        <v>3582.3666666666668</v>
      </c>
      <c r="K32" s="31">
        <v>3523.8</v>
      </c>
      <c r="L32" s="31">
        <v>3475</v>
      </c>
      <c r="M32" s="31">
        <v>0.33452999999999999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2502.25</v>
      </c>
      <c r="D33" s="38">
        <v>2517.4166666666665</v>
      </c>
      <c r="E33" s="38">
        <v>2484.833333333333</v>
      </c>
      <c r="F33" s="38">
        <v>2467.4166666666665</v>
      </c>
      <c r="G33" s="38">
        <v>2434.833333333333</v>
      </c>
      <c r="H33" s="38">
        <v>2534.833333333333</v>
      </c>
      <c r="I33" s="38">
        <v>2567.4166666666661</v>
      </c>
      <c r="J33" s="38">
        <v>2584.833333333333</v>
      </c>
      <c r="K33" s="31">
        <v>2550</v>
      </c>
      <c r="L33" s="31">
        <v>2500</v>
      </c>
      <c r="M33" s="31">
        <v>0.34821000000000002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679.45</v>
      </c>
      <c r="D34" s="38">
        <v>684.11666666666667</v>
      </c>
      <c r="E34" s="38">
        <v>672.33333333333337</v>
      </c>
      <c r="F34" s="38">
        <v>665.2166666666667</v>
      </c>
      <c r="G34" s="38">
        <v>653.43333333333339</v>
      </c>
      <c r="H34" s="38">
        <v>691.23333333333335</v>
      </c>
      <c r="I34" s="38">
        <v>703.01666666666665</v>
      </c>
      <c r="J34" s="38">
        <v>710.13333333333333</v>
      </c>
      <c r="K34" s="31">
        <v>695.9</v>
      </c>
      <c r="L34" s="31">
        <v>677</v>
      </c>
      <c r="M34" s="31">
        <v>4.2948000000000004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2224.9</v>
      </c>
      <c r="D35" s="38">
        <v>2213.6333333333332</v>
      </c>
      <c r="E35" s="38">
        <v>2186.2666666666664</v>
      </c>
      <c r="F35" s="38">
        <v>2147.6333333333332</v>
      </c>
      <c r="G35" s="38">
        <v>2120.2666666666664</v>
      </c>
      <c r="H35" s="38">
        <v>2252.2666666666664</v>
      </c>
      <c r="I35" s="38">
        <v>2279.6333333333332</v>
      </c>
      <c r="J35" s="38">
        <v>2318.2666666666664</v>
      </c>
      <c r="K35" s="31">
        <v>2241</v>
      </c>
      <c r="L35" s="31">
        <v>2175</v>
      </c>
      <c r="M35" s="31">
        <v>2.0309300000000001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419.75</v>
      </c>
      <c r="D36" s="38">
        <v>420.15000000000003</v>
      </c>
      <c r="E36" s="38">
        <v>418.05000000000007</v>
      </c>
      <c r="F36" s="38">
        <v>416.35</v>
      </c>
      <c r="G36" s="38">
        <v>414.25000000000006</v>
      </c>
      <c r="H36" s="38">
        <v>421.85000000000008</v>
      </c>
      <c r="I36" s="38">
        <v>423.9500000000001</v>
      </c>
      <c r="J36" s="38">
        <v>425.65000000000009</v>
      </c>
      <c r="K36" s="31">
        <v>422.25</v>
      </c>
      <c r="L36" s="31">
        <v>418.45</v>
      </c>
      <c r="M36" s="31">
        <v>25.122150000000001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1740.45</v>
      </c>
      <c r="D37" s="38">
        <v>1730.5166666666664</v>
      </c>
      <c r="E37" s="38">
        <v>1714.0333333333328</v>
      </c>
      <c r="F37" s="38">
        <v>1687.6166666666663</v>
      </c>
      <c r="G37" s="38">
        <v>1671.1333333333328</v>
      </c>
      <c r="H37" s="38">
        <v>1756.9333333333329</v>
      </c>
      <c r="I37" s="38">
        <v>1773.4166666666665</v>
      </c>
      <c r="J37" s="38">
        <v>1799.833333333333</v>
      </c>
      <c r="K37" s="31">
        <v>1747</v>
      </c>
      <c r="L37" s="31">
        <v>1704.1</v>
      </c>
      <c r="M37" s="31">
        <v>2.8223099999999999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986.15</v>
      </c>
      <c r="D38" s="38">
        <v>994.38333333333333</v>
      </c>
      <c r="E38" s="38">
        <v>969.76666666666665</v>
      </c>
      <c r="F38" s="38">
        <v>953.38333333333333</v>
      </c>
      <c r="G38" s="38">
        <v>928.76666666666665</v>
      </c>
      <c r="H38" s="38">
        <v>1010.7666666666667</v>
      </c>
      <c r="I38" s="38">
        <v>1035.3833333333332</v>
      </c>
      <c r="J38" s="38">
        <v>1051.7666666666667</v>
      </c>
      <c r="K38" s="31">
        <v>1019</v>
      </c>
      <c r="L38" s="31">
        <v>978</v>
      </c>
      <c r="M38" s="31">
        <v>6.2202200000000003</v>
      </c>
      <c r="N38" s="1"/>
      <c r="O38" s="1"/>
    </row>
    <row r="39" spans="1:15" ht="12.75" customHeight="1">
      <c r="A39" s="33">
        <v>29</v>
      </c>
      <c r="B39" s="58" t="s">
        <v>880</v>
      </c>
      <c r="C39" s="31">
        <v>3398.8</v>
      </c>
      <c r="D39" s="38">
        <v>3414.6666666666665</v>
      </c>
      <c r="E39" s="38">
        <v>3354.1833333333329</v>
      </c>
      <c r="F39" s="38">
        <v>3309.5666666666666</v>
      </c>
      <c r="G39" s="38">
        <v>3249.083333333333</v>
      </c>
      <c r="H39" s="38">
        <v>3459.2833333333328</v>
      </c>
      <c r="I39" s="38">
        <v>3519.7666666666664</v>
      </c>
      <c r="J39" s="38">
        <v>3564.3833333333328</v>
      </c>
      <c r="K39" s="31">
        <v>3475.15</v>
      </c>
      <c r="L39" s="31">
        <v>3370.05</v>
      </c>
      <c r="M39" s="31">
        <v>1.0380799999999999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1316.8</v>
      </c>
      <c r="D40" s="38">
        <v>1329.6000000000001</v>
      </c>
      <c r="E40" s="38">
        <v>1297.2000000000003</v>
      </c>
      <c r="F40" s="38">
        <v>1277.6000000000001</v>
      </c>
      <c r="G40" s="38">
        <v>1245.2000000000003</v>
      </c>
      <c r="H40" s="38">
        <v>1349.2000000000003</v>
      </c>
      <c r="I40" s="38">
        <v>1381.6000000000004</v>
      </c>
      <c r="J40" s="38">
        <v>1401.2000000000003</v>
      </c>
      <c r="K40" s="31">
        <v>1362</v>
      </c>
      <c r="L40" s="31">
        <v>1310</v>
      </c>
      <c r="M40" s="31">
        <v>7.5059800000000001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657.6</v>
      </c>
      <c r="D41" s="38">
        <v>655.36666666666667</v>
      </c>
      <c r="E41" s="38">
        <v>648.23333333333335</v>
      </c>
      <c r="F41" s="38">
        <v>638.86666666666667</v>
      </c>
      <c r="G41" s="38">
        <v>631.73333333333335</v>
      </c>
      <c r="H41" s="38">
        <v>664.73333333333335</v>
      </c>
      <c r="I41" s="38">
        <v>671.86666666666679</v>
      </c>
      <c r="J41" s="38">
        <v>681.23333333333335</v>
      </c>
      <c r="K41" s="31">
        <v>662.5</v>
      </c>
      <c r="L41" s="31">
        <v>646</v>
      </c>
      <c r="M41" s="31">
        <v>1.05847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5257</v>
      </c>
      <c r="D42" s="38">
        <v>5231.5</v>
      </c>
      <c r="E42" s="38">
        <v>5190.6000000000004</v>
      </c>
      <c r="F42" s="38">
        <v>5124.2000000000007</v>
      </c>
      <c r="G42" s="38">
        <v>5083.3000000000011</v>
      </c>
      <c r="H42" s="38">
        <v>5297.9</v>
      </c>
      <c r="I42" s="38">
        <v>5338.7999999999993</v>
      </c>
      <c r="J42" s="38">
        <v>5405.1999999999989</v>
      </c>
      <c r="K42" s="31">
        <v>5272.4</v>
      </c>
      <c r="L42" s="31">
        <v>5165.1000000000004</v>
      </c>
      <c r="M42" s="31">
        <v>5.0317400000000001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433.35</v>
      </c>
      <c r="D43" s="38">
        <v>431.18333333333334</v>
      </c>
      <c r="E43" s="38">
        <v>428.41666666666669</v>
      </c>
      <c r="F43" s="38">
        <v>423.48333333333335</v>
      </c>
      <c r="G43" s="38">
        <v>420.7166666666667</v>
      </c>
      <c r="H43" s="38">
        <v>436.11666666666667</v>
      </c>
      <c r="I43" s="38">
        <v>438.88333333333333</v>
      </c>
      <c r="J43" s="38">
        <v>443.81666666666666</v>
      </c>
      <c r="K43" s="31">
        <v>433.95</v>
      </c>
      <c r="L43" s="31">
        <v>426.25</v>
      </c>
      <c r="M43" s="31">
        <v>23.510490000000001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259</v>
      </c>
      <c r="D44" s="38">
        <v>256.18333333333334</v>
      </c>
      <c r="E44" s="38">
        <v>252.36666666666667</v>
      </c>
      <c r="F44" s="38">
        <v>245.73333333333335</v>
      </c>
      <c r="G44" s="38">
        <v>241.91666666666669</v>
      </c>
      <c r="H44" s="38">
        <v>262.81666666666666</v>
      </c>
      <c r="I44" s="38">
        <v>266.63333333333338</v>
      </c>
      <c r="J44" s="38">
        <v>273.26666666666665</v>
      </c>
      <c r="K44" s="31">
        <v>260</v>
      </c>
      <c r="L44" s="31">
        <v>249.55</v>
      </c>
      <c r="M44" s="31">
        <v>24.948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528.15</v>
      </c>
      <c r="D45" s="38">
        <v>532.35</v>
      </c>
      <c r="E45" s="38">
        <v>520.85</v>
      </c>
      <c r="F45" s="38">
        <v>513.54999999999995</v>
      </c>
      <c r="G45" s="38">
        <v>502.04999999999995</v>
      </c>
      <c r="H45" s="38">
        <v>539.65000000000009</v>
      </c>
      <c r="I45" s="38">
        <v>551.15000000000009</v>
      </c>
      <c r="J45" s="38">
        <v>558.45000000000016</v>
      </c>
      <c r="K45" s="31">
        <v>543.85</v>
      </c>
      <c r="L45" s="31">
        <v>525.04999999999995</v>
      </c>
      <c r="M45" s="31">
        <v>1.9831399999999999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166.4</v>
      </c>
      <c r="D46" s="38">
        <v>165.33333333333334</v>
      </c>
      <c r="E46" s="38">
        <v>163.16666666666669</v>
      </c>
      <c r="F46" s="38">
        <v>159.93333333333334</v>
      </c>
      <c r="G46" s="38">
        <v>157.76666666666668</v>
      </c>
      <c r="H46" s="38">
        <v>168.56666666666669</v>
      </c>
      <c r="I46" s="38">
        <v>170.73333333333338</v>
      </c>
      <c r="J46" s="38">
        <v>173.9666666666667</v>
      </c>
      <c r="K46" s="31">
        <v>167.5</v>
      </c>
      <c r="L46" s="31">
        <v>162.1</v>
      </c>
      <c r="M46" s="31">
        <v>190.5104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3392.55</v>
      </c>
      <c r="D47" s="38">
        <v>3379.1666666666665</v>
      </c>
      <c r="E47" s="38">
        <v>3358.3833333333332</v>
      </c>
      <c r="F47" s="38">
        <v>3324.2166666666667</v>
      </c>
      <c r="G47" s="38">
        <v>3303.4333333333334</v>
      </c>
      <c r="H47" s="38">
        <v>3413.333333333333</v>
      </c>
      <c r="I47" s="38">
        <v>3434.1166666666668</v>
      </c>
      <c r="J47" s="38">
        <v>3468.2833333333328</v>
      </c>
      <c r="K47" s="31">
        <v>3399.95</v>
      </c>
      <c r="L47" s="31">
        <v>3345</v>
      </c>
      <c r="M47" s="31">
        <v>7.7215800000000003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311.89999999999998</v>
      </c>
      <c r="D48" s="38">
        <v>314.3</v>
      </c>
      <c r="E48" s="38">
        <v>307.60000000000002</v>
      </c>
      <c r="F48" s="38">
        <v>303.3</v>
      </c>
      <c r="G48" s="38">
        <v>296.60000000000002</v>
      </c>
      <c r="H48" s="38">
        <v>318.60000000000002</v>
      </c>
      <c r="I48" s="38">
        <v>325.29999999999995</v>
      </c>
      <c r="J48" s="38">
        <v>329.6</v>
      </c>
      <c r="K48" s="31">
        <v>321</v>
      </c>
      <c r="L48" s="31">
        <v>310</v>
      </c>
      <c r="M48" s="31">
        <v>4.3790699999999996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1779.25</v>
      </c>
      <c r="D49" s="38">
        <v>1787.3333333333333</v>
      </c>
      <c r="E49" s="38">
        <v>1764.6666666666665</v>
      </c>
      <c r="F49" s="38">
        <v>1750.0833333333333</v>
      </c>
      <c r="G49" s="38">
        <v>1727.4166666666665</v>
      </c>
      <c r="H49" s="38">
        <v>1801.9166666666665</v>
      </c>
      <c r="I49" s="38">
        <v>1824.583333333333</v>
      </c>
      <c r="J49" s="38">
        <v>1839.1666666666665</v>
      </c>
      <c r="K49" s="31">
        <v>1810</v>
      </c>
      <c r="L49" s="31">
        <v>1772.75</v>
      </c>
      <c r="M49" s="31">
        <v>3.4436900000000001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640.9</v>
      </c>
      <c r="D50" s="38">
        <v>642.30000000000007</v>
      </c>
      <c r="E50" s="38">
        <v>638.60000000000014</v>
      </c>
      <c r="F50" s="38">
        <v>636.30000000000007</v>
      </c>
      <c r="G50" s="38">
        <v>632.60000000000014</v>
      </c>
      <c r="H50" s="38">
        <v>644.60000000000014</v>
      </c>
      <c r="I50" s="38">
        <v>648.30000000000018</v>
      </c>
      <c r="J50" s="38">
        <v>650.60000000000014</v>
      </c>
      <c r="K50" s="31">
        <v>646</v>
      </c>
      <c r="L50" s="31">
        <v>640</v>
      </c>
      <c r="M50" s="31">
        <v>4.3250200000000003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6518.35</v>
      </c>
      <c r="D51" s="38">
        <v>6584.7666666666664</v>
      </c>
      <c r="E51" s="38">
        <v>6439.583333333333</v>
      </c>
      <c r="F51" s="38">
        <v>6360.8166666666666</v>
      </c>
      <c r="G51" s="38">
        <v>6215.6333333333332</v>
      </c>
      <c r="H51" s="38">
        <v>6663.5333333333328</v>
      </c>
      <c r="I51" s="38">
        <v>6808.7166666666672</v>
      </c>
      <c r="J51" s="38">
        <v>6887.4833333333327</v>
      </c>
      <c r="K51" s="31">
        <v>6729.95</v>
      </c>
      <c r="L51" s="31">
        <v>6506</v>
      </c>
      <c r="M51" s="31">
        <v>1.1945300000000001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763.55</v>
      </c>
      <c r="D52" s="38">
        <v>767.16666666666663</v>
      </c>
      <c r="E52" s="38">
        <v>757.58333333333326</v>
      </c>
      <c r="F52" s="38">
        <v>751.61666666666667</v>
      </c>
      <c r="G52" s="38">
        <v>742.0333333333333</v>
      </c>
      <c r="H52" s="38">
        <v>773.13333333333321</v>
      </c>
      <c r="I52" s="38">
        <v>782.71666666666647</v>
      </c>
      <c r="J52" s="38">
        <v>788.68333333333317</v>
      </c>
      <c r="K52" s="31">
        <v>776.75</v>
      </c>
      <c r="L52" s="31">
        <v>761.2</v>
      </c>
      <c r="M52" s="31">
        <v>8.1891800000000003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736.4</v>
      </c>
      <c r="D53" s="38">
        <v>738.25</v>
      </c>
      <c r="E53" s="38">
        <v>733.15</v>
      </c>
      <c r="F53" s="38">
        <v>729.9</v>
      </c>
      <c r="G53" s="38">
        <v>724.8</v>
      </c>
      <c r="H53" s="38">
        <v>741.5</v>
      </c>
      <c r="I53" s="38">
        <v>746.59999999999991</v>
      </c>
      <c r="J53" s="38">
        <v>749.85</v>
      </c>
      <c r="K53" s="31">
        <v>743.35</v>
      </c>
      <c r="L53" s="31">
        <v>735</v>
      </c>
      <c r="M53" s="31">
        <v>10.511430000000001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405.2</v>
      </c>
      <c r="D54" s="38">
        <v>406.75</v>
      </c>
      <c r="E54" s="38">
        <v>400.3</v>
      </c>
      <c r="F54" s="38">
        <v>395.40000000000003</v>
      </c>
      <c r="G54" s="38">
        <v>388.95000000000005</v>
      </c>
      <c r="H54" s="38">
        <v>411.65</v>
      </c>
      <c r="I54" s="38">
        <v>418.1</v>
      </c>
      <c r="J54" s="38">
        <v>422.99999999999994</v>
      </c>
      <c r="K54" s="31">
        <v>413.2</v>
      </c>
      <c r="L54" s="31">
        <v>401.85</v>
      </c>
      <c r="M54" s="31">
        <v>2.6352899999999999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402</v>
      </c>
      <c r="D55" s="38">
        <v>403.09999999999997</v>
      </c>
      <c r="E55" s="38">
        <v>400.29999999999995</v>
      </c>
      <c r="F55" s="38">
        <v>398.59999999999997</v>
      </c>
      <c r="G55" s="38">
        <v>395.79999999999995</v>
      </c>
      <c r="H55" s="38">
        <v>404.79999999999995</v>
      </c>
      <c r="I55" s="38">
        <v>407.6</v>
      </c>
      <c r="J55" s="38">
        <v>409.29999999999995</v>
      </c>
      <c r="K55" s="31">
        <v>405.9</v>
      </c>
      <c r="L55" s="31">
        <v>401.4</v>
      </c>
      <c r="M55" s="31">
        <v>7.0201700000000002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953.2</v>
      </c>
      <c r="D56" s="38">
        <v>958.51666666666677</v>
      </c>
      <c r="E56" s="38">
        <v>945.28333333333353</v>
      </c>
      <c r="F56" s="38">
        <v>937.36666666666679</v>
      </c>
      <c r="G56" s="38">
        <v>924.13333333333355</v>
      </c>
      <c r="H56" s="38">
        <v>966.43333333333351</v>
      </c>
      <c r="I56" s="38">
        <v>979.66666666666686</v>
      </c>
      <c r="J56" s="38">
        <v>987.58333333333348</v>
      </c>
      <c r="K56" s="31">
        <v>971.75</v>
      </c>
      <c r="L56" s="31">
        <v>950.6</v>
      </c>
      <c r="M56" s="31">
        <v>106.1639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4917.6499999999996</v>
      </c>
      <c r="D57" s="38">
        <v>4925.7</v>
      </c>
      <c r="E57" s="38">
        <v>4896.95</v>
      </c>
      <c r="F57" s="38">
        <v>4876.25</v>
      </c>
      <c r="G57" s="38">
        <v>4847.5</v>
      </c>
      <c r="H57" s="38">
        <v>4946.3999999999996</v>
      </c>
      <c r="I57" s="38">
        <v>4975.1499999999996</v>
      </c>
      <c r="J57" s="38">
        <v>4995.8499999999995</v>
      </c>
      <c r="K57" s="31">
        <v>4954.45</v>
      </c>
      <c r="L57" s="31">
        <v>4905</v>
      </c>
      <c r="M57" s="31">
        <v>4.0059300000000002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1592.4</v>
      </c>
      <c r="D58" s="38">
        <v>1604.1000000000001</v>
      </c>
      <c r="E58" s="38">
        <v>1576.2000000000003</v>
      </c>
      <c r="F58" s="38">
        <v>1560.0000000000002</v>
      </c>
      <c r="G58" s="38">
        <v>1532.1000000000004</v>
      </c>
      <c r="H58" s="38">
        <v>1620.3000000000002</v>
      </c>
      <c r="I58" s="38">
        <v>1648.2000000000003</v>
      </c>
      <c r="J58" s="38">
        <v>1664.4</v>
      </c>
      <c r="K58" s="31">
        <v>1632</v>
      </c>
      <c r="L58" s="31">
        <v>1587.9</v>
      </c>
      <c r="M58" s="31">
        <v>15.006790000000001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7177.2</v>
      </c>
      <c r="D59" s="38">
        <v>7159.7333333333336</v>
      </c>
      <c r="E59" s="38">
        <v>7097.4666666666672</v>
      </c>
      <c r="F59" s="38">
        <v>7017.7333333333336</v>
      </c>
      <c r="G59" s="38">
        <v>6955.4666666666672</v>
      </c>
      <c r="H59" s="38">
        <v>7239.4666666666672</v>
      </c>
      <c r="I59" s="38">
        <v>7301.7333333333336</v>
      </c>
      <c r="J59" s="38">
        <v>7381.4666666666672</v>
      </c>
      <c r="K59" s="31">
        <v>7222</v>
      </c>
      <c r="L59" s="31">
        <v>7080</v>
      </c>
      <c r="M59" s="31">
        <v>0.34555000000000002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7444</v>
      </c>
      <c r="D60" s="38">
        <v>7501.666666666667</v>
      </c>
      <c r="E60" s="38">
        <v>7323.3333333333339</v>
      </c>
      <c r="F60" s="38">
        <v>7202.666666666667</v>
      </c>
      <c r="G60" s="38">
        <v>7024.3333333333339</v>
      </c>
      <c r="H60" s="38">
        <v>7622.3333333333339</v>
      </c>
      <c r="I60" s="38">
        <v>7800.6666666666679</v>
      </c>
      <c r="J60" s="38">
        <v>7921.3333333333339</v>
      </c>
      <c r="K60" s="31">
        <v>7680</v>
      </c>
      <c r="L60" s="31">
        <v>7381</v>
      </c>
      <c r="M60" s="31">
        <v>16.750430000000001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2209.1</v>
      </c>
      <c r="D61" s="38">
        <v>2219.6166666666668</v>
      </c>
      <c r="E61" s="38">
        <v>2190.5833333333335</v>
      </c>
      <c r="F61" s="38">
        <v>2172.0666666666666</v>
      </c>
      <c r="G61" s="38">
        <v>2143.0333333333333</v>
      </c>
      <c r="H61" s="38">
        <v>2238.1333333333337</v>
      </c>
      <c r="I61" s="38">
        <v>2267.1666666666665</v>
      </c>
      <c r="J61" s="38">
        <v>2285.6833333333338</v>
      </c>
      <c r="K61" s="31">
        <v>2248.65</v>
      </c>
      <c r="L61" s="31">
        <v>2201.1</v>
      </c>
      <c r="M61" s="31">
        <v>0.51124000000000003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2340.3000000000002</v>
      </c>
      <c r="D62" s="38">
        <v>2321.2666666666669</v>
      </c>
      <c r="E62" s="38">
        <v>2299.0333333333338</v>
      </c>
      <c r="F62" s="38">
        <v>2257.7666666666669</v>
      </c>
      <c r="G62" s="38">
        <v>2235.5333333333338</v>
      </c>
      <c r="H62" s="38">
        <v>2362.5333333333338</v>
      </c>
      <c r="I62" s="38">
        <v>2384.7666666666664</v>
      </c>
      <c r="J62" s="38">
        <v>2426.0333333333338</v>
      </c>
      <c r="K62" s="31">
        <v>2343.5</v>
      </c>
      <c r="L62" s="31">
        <v>2280</v>
      </c>
      <c r="M62" s="31">
        <v>4.4550799999999997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382.45</v>
      </c>
      <c r="D63" s="38">
        <v>382.45</v>
      </c>
      <c r="E63" s="38">
        <v>380.4</v>
      </c>
      <c r="F63" s="38">
        <v>378.34999999999997</v>
      </c>
      <c r="G63" s="38">
        <v>376.29999999999995</v>
      </c>
      <c r="H63" s="38">
        <v>384.5</v>
      </c>
      <c r="I63" s="38">
        <v>386.55000000000007</v>
      </c>
      <c r="J63" s="38">
        <v>388.6</v>
      </c>
      <c r="K63" s="31">
        <v>384.5</v>
      </c>
      <c r="L63" s="31">
        <v>380.4</v>
      </c>
      <c r="M63" s="31">
        <v>7.9456600000000002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222.75</v>
      </c>
      <c r="D64" s="38">
        <v>225.15</v>
      </c>
      <c r="E64" s="38">
        <v>219.70000000000002</v>
      </c>
      <c r="F64" s="38">
        <v>216.65</v>
      </c>
      <c r="G64" s="38">
        <v>211.20000000000002</v>
      </c>
      <c r="H64" s="38">
        <v>228.20000000000002</v>
      </c>
      <c r="I64" s="38">
        <v>233.65</v>
      </c>
      <c r="J64" s="38">
        <v>236.70000000000002</v>
      </c>
      <c r="K64" s="31">
        <v>230.6</v>
      </c>
      <c r="L64" s="31">
        <v>222.1</v>
      </c>
      <c r="M64" s="31">
        <v>118.50145000000001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204.85</v>
      </c>
      <c r="D65" s="38">
        <v>204.93333333333331</v>
      </c>
      <c r="E65" s="38">
        <v>203.11666666666662</v>
      </c>
      <c r="F65" s="38">
        <v>201.3833333333333</v>
      </c>
      <c r="G65" s="38">
        <v>199.56666666666661</v>
      </c>
      <c r="H65" s="38">
        <v>206.66666666666663</v>
      </c>
      <c r="I65" s="38">
        <v>208.48333333333329</v>
      </c>
      <c r="J65" s="38">
        <v>210.21666666666664</v>
      </c>
      <c r="K65" s="31">
        <v>206.75</v>
      </c>
      <c r="L65" s="31">
        <v>203.2</v>
      </c>
      <c r="M65" s="31">
        <v>127.58317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77.650000000000006</v>
      </c>
      <c r="D66" s="38">
        <v>77.983333333333334</v>
      </c>
      <c r="E66" s="38">
        <v>77.066666666666663</v>
      </c>
      <c r="F66" s="38">
        <v>76.483333333333334</v>
      </c>
      <c r="G66" s="38">
        <v>75.566666666666663</v>
      </c>
      <c r="H66" s="38">
        <v>78.566666666666663</v>
      </c>
      <c r="I66" s="38">
        <v>79.48333333333332</v>
      </c>
      <c r="J66" s="38">
        <v>80.066666666666663</v>
      </c>
      <c r="K66" s="31">
        <v>78.900000000000006</v>
      </c>
      <c r="L66" s="31">
        <v>77.400000000000006</v>
      </c>
      <c r="M66" s="31">
        <v>63.220039999999997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2592.15</v>
      </c>
      <c r="D67" s="38">
        <v>2615.5499999999997</v>
      </c>
      <c r="E67" s="38">
        <v>2556.0999999999995</v>
      </c>
      <c r="F67" s="38">
        <v>2520.0499999999997</v>
      </c>
      <c r="G67" s="38">
        <v>2460.5999999999995</v>
      </c>
      <c r="H67" s="38">
        <v>2651.5999999999995</v>
      </c>
      <c r="I67" s="38">
        <v>2711.0499999999993</v>
      </c>
      <c r="J67" s="38">
        <v>2747.0999999999995</v>
      </c>
      <c r="K67" s="31">
        <v>2675</v>
      </c>
      <c r="L67" s="31">
        <v>2579.5</v>
      </c>
      <c r="M67" s="31">
        <v>0.16445000000000001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1696.55</v>
      </c>
      <c r="D68" s="38">
        <v>1689.5666666666668</v>
      </c>
      <c r="E68" s="38">
        <v>1678.3833333333337</v>
      </c>
      <c r="F68" s="38">
        <v>1660.2166666666669</v>
      </c>
      <c r="G68" s="38">
        <v>1649.0333333333338</v>
      </c>
      <c r="H68" s="38">
        <v>1707.7333333333336</v>
      </c>
      <c r="I68" s="38">
        <v>1718.9166666666665</v>
      </c>
      <c r="J68" s="38">
        <v>1737.0833333333335</v>
      </c>
      <c r="K68" s="31">
        <v>1700.75</v>
      </c>
      <c r="L68" s="31">
        <v>1671.4</v>
      </c>
      <c r="M68" s="31">
        <v>1.7875300000000001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4671.95</v>
      </c>
      <c r="D69" s="38">
        <v>4660.8666666666668</v>
      </c>
      <c r="E69" s="38">
        <v>4641.4833333333336</v>
      </c>
      <c r="F69" s="38">
        <v>4611.0166666666664</v>
      </c>
      <c r="G69" s="38">
        <v>4591.6333333333332</v>
      </c>
      <c r="H69" s="38">
        <v>4691.3333333333339</v>
      </c>
      <c r="I69" s="38">
        <v>4710.7166666666672</v>
      </c>
      <c r="J69" s="38">
        <v>4741.1833333333343</v>
      </c>
      <c r="K69" s="31">
        <v>4680.25</v>
      </c>
      <c r="L69" s="31">
        <v>4630.3999999999996</v>
      </c>
      <c r="M69" s="31">
        <v>0.10988000000000001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1144.55</v>
      </c>
      <c r="D70" s="38">
        <v>1146.5666666666666</v>
      </c>
      <c r="E70" s="38">
        <v>1133.4333333333332</v>
      </c>
      <c r="F70" s="38">
        <v>1122.3166666666666</v>
      </c>
      <c r="G70" s="38">
        <v>1109.1833333333332</v>
      </c>
      <c r="H70" s="38">
        <v>1157.6833333333332</v>
      </c>
      <c r="I70" s="38">
        <v>1170.8166666666664</v>
      </c>
      <c r="J70" s="38">
        <v>1181.9333333333332</v>
      </c>
      <c r="K70" s="31">
        <v>1159.7</v>
      </c>
      <c r="L70" s="31">
        <v>1135.45</v>
      </c>
      <c r="M70" s="31">
        <v>0.99373999999999996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27.65</v>
      </c>
      <c r="D71" s="38">
        <v>28.333333333333332</v>
      </c>
      <c r="E71" s="38">
        <v>26.916666666666664</v>
      </c>
      <c r="F71" s="38">
        <v>26.183333333333334</v>
      </c>
      <c r="G71" s="38">
        <v>24.766666666666666</v>
      </c>
      <c r="H71" s="38">
        <v>29.066666666666663</v>
      </c>
      <c r="I71" s="38">
        <v>30.483333333333327</v>
      </c>
      <c r="J71" s="38">
        <v>31.216666666666661</v>
      </c>
      <c r="K71" s="31">
        <v>29.75</v>
      </c>
      <c r="L71" s="31">
        <v>27.6</v>
      </c>
      <c r="M71" s="31">
        <v>322.91667000000001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1231.5999999999999</v>
      </c>
      <c r="D72" s="38">
        <v>1197.8500000000001</v>
      </c>
      <c r="E72" s="38">
        <v>1117.7000000000003</v>
      </c>
      <c r="F72" s="38">
        <v>1003.8000000000002</v>
      </c>
      <c r="G72" s="38">
        <v>923.65000000000032</v>
      </c>
      <c r="H72" s="38">
        <v>1311.7500000000002</v>
      </c>
      <c r="I72" s="38">
        <v>1391.9000000000003</v>
      </c>
      <c r="J72" s="38">
        <v>1505.8000000000002</v>
      </c>
      <c r="K72" s="31">
        <v>1278</v>
      </c>
      <c r="L72" s="31">
        <v>1083.95</v>
      </c>
      <c r="M72" s="31">
        <v>99.98142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127.4</v>
      </c>
      <c r="D73" s="38">
        <v>126.48333333333335</v>
      </c>
      <c r="E73" s="38">
        <v>124.31666666666669</v>
      </c>
      <c r="F73" s="38">
        <v>121.23333333333335</v>
      </c>
      <c r="G73" s="38">
        <v>119.06666666666669</v>
      </c>
      <c r="H73" s="38">
        <v>129.56666666666669</v>
      </c>
      <c r="I73" s="38">
        <v>131.73333333333335</v>
      </c>
      <c r="J73" s="38">
        <v>134.81666666666669</v>
      </c>
      <c r="K73" s="31">
        <v>128.65</v>
      </c>
      <c r="L73" s="31">
        <v>123.4</v>
      </c>
      <c r="M73" s="31">
        <v>462.15136999999999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1613.85</v>
      </c>
      <c r="D74" s="38">
        <v>1605.6999999999998</v>
      </c>
      <c r="E74" s="38">
        <v>1578.0999999999997</v>
      </c>
      <c r="F74" s="38">
        <v>1542.35</v>
      </c>
      <c r="G74" s="38">
        <v>1514.7499999999998</v>
      </c>
      <c r="H74" s="38">
        <v>1641.4499999999996</v>
      </c>
      <c r="I74" s="38">
        <v>1669.05</v>
      </c>
      <c r="J74" s="38">
        <v>1704.7999999999995</v>
      </c>
      <c r="K74" s="31">
        <v>1633.3</v>
      </c>
      <c r="L74" s="31">
        <v>1569.95</v>
      </c>
      <c r="M74" s="31">
        <v>2.8507799999999999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670.15</v>
      </c>
      <c r="D75" s="38">
        <v>669.1</v>
      </c>
      <c r="E75" s="38">
        <v>659.2</v>
      </c>
      <c r="F75" s="38">
        <v>648.25</v>
      </c>
      <c r="G75" s="38">
        <v>638.35</v>
      </c>
      <c r="H75" s="38">
        <v>680.05000000000007</v>
      </c>
      <c r="I75" s="38">
        <v>689.94999999999993</v>
      </c>
      <c r="J75" s="38">
        <v>700.90000000000009</v>
      </c>
      <c r="K75" s="31">
        <v>679</v>
      </c>
      <c r="L75" s="31">
        <v>658.15</v>
      </c>
      <c r="M75" s="31">
        <v>10.71092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853.15</v>
      </c>
      <c r="D76" s="38">
        <v>855.38333333333333</v>
      </c>
      <c r="E76" s="38">
        <v>847.86666666666667</v>
      </c>
      <c r="F76" s="38">
        <v>842.58333333333337</v>
      </c>
      <c r="G76" s="38">
        <v>835.06666666666672</v>
      </c>
      <c r="H76" s="38">
        <v>860.66666666666663</v>
      </c>
      <c r="I76" s="38">
        <v>868.18333333333328</v>
      </c>
      <c r="J76" s="38">
        <v>873.46666666666658</v>
      </c>
      <c r="K76" s="31">
        <v>862.9</v>
      </c>
      <c r="L76" s="31">
        <v>850.1</v>
      </c>
      <c r="M76" s="31">
        <v>7.1817500000000001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891.9</v>
      </c>
      <c r="D77" s="38">
        <v>890.44999999999993</v>
      </c>
      <c r="E77" s="38">
        <v>887.74999999999989</v>
      </c>
      <c r="F77" s="38">
        <v>883.59999999999991</v>
      </c>
      <c r="G77" s="38">
        <v>880.89999999999986</v>
      </c>
      <c r="H77" s="38">
        <v>894.59999999999991</v>
      </c>
      <c r="I77" s="38">
        <v>897.3</v>
      </c>
      <c r="J77" s="38">
        <v>901.44999999999993</v>
      </c>
      <c r="K77" s="31">
        <v>893.15</v>
      </c>
      <c r="L77" s="31">
        <v>886.3</v>
      </c>
      <c r="M77" s="31">
        <v>33.539769999999997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93.95</v>
      </c>
      <c r="D78" s="38">
        <v>93.316666666666663</v>
      </c>
      <c r="E78" s="38">
        <v>92.133333333333326</v>
      </c>
      <c r="F78" s="38">
        <v>90.316666666666663</v>
      </c>
      <c r="G78" s="38">
        <v>89.133333333333326</v>
      </c>
      <c r="H78" s="38">
        <v>95.133333333333326</v>
      </c>
      <c r="I78" s="38">
        <v>96.316666666666663</v>
      </c>
      <c r="J78" s="38">
        <v>98.133333333333326</v>
      </c>
      <c r="K78" s="31">
        <v>94.5</v>
      </c>
      <c r="L78" s="31">
        <v>91.5</v>
      </c>
      <c r="M78" s="31">
        <v>228.00418999999999</v>
      </c>
      <c r="N78" s="1"/>
      <c r="O78" s="1"/>
    </row>
    <row r="79" spans="1:15" ht="12.75" customHeight="1">
      <c r="A79" s="33">
        <v>69</v>
      </c>
      <c r="B79" s="58" t="s">
        <v>881</v>
      </c>
      <c r="C79" s="31">
        <v>407</v>
      </c>
      <c r="D79" s="38">
        <v>407.31666666666666</v>
      </c>
      <c r="E79" s="38">
        <v>403.73333333333335</v>
      </c>
      <c r="F79" s="38">
        <v>400.4666666666667</v>
      </c>
      <c r="G79" s="38">
        <v>396.88333333333338</v>
      </c>
      <c r="H79" s="38">
        <v>410.58333333333331</v>
      </c>
      <c r="I79" s="38">
        <v>414.16666666666669</v>
      </c>
      <c r="J79" s="38">
        <v>417.43333333333328</v>
      </c>
      <c r="K79" s="31">
        <v>410.9</v>
      </c>
      <c r="L79" s="31">
        <v>404.05</v>
      </c>
      <c r="M79" s="31">
        <v>2.6323599999999998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254.2</v>
      </c>
      <c r="D80" s="38">
        <v>254.38333333333333</v>
      </c>
      <c r="E80" s="38">
        <v>252.36666666666667</v>
      </c>
      <c r="F80" s="38">
        <v>250.53333333333336</v>
      </c>
      <c r="G80" s="38">
        <v>248.51666666666671</v>
      </c>
      <c r="H80" s="38">
        <v>256.21666666666664</v>
      </c>
      <c r="I80" s="38">
        <v>258.23333333333329</v>
      </c>
      <c r="J80" s="38">
        <v>260.06666666666661</v>
      </c>
      <c r="K80" s="31">
        <v>256.39999999999998</v>
      </c>
      <c r="L80" s="31">
        <v>252.55</v>
      </c>
      <c r="M80" s="31">
        <v>26.044460000000001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1217.4000000000001</v>
      </c>
      <c r="D81" s="38">
        <v>1209.7</v>
      </c>
      <c r="E81" s="38">
        <v>1199.4000000000001</v>
      </c>
      <c r="F81" s="38">
        <v>1181.4000000000001</v>
      </c>
      <c r="G81" s="38">
        <v>1171.1000000000001</v>
      </c>
      <c r="H81" s="38">
        <v>1227.7</v>
      </c>
      <c r="I81" s="38">
        <v>1237.9999999999998</v>
      </c>
      <c r="J81" s="38">
        <v>1256</v>
      </c>
      <c r="K81" s="31">
        <v>1220</v>
      </c>
      <c r="L81" s="31">
        <v>1191.7</v>
      </c>
      <c r="M81" s="31">
        <v>1.3725700000000001</v>
      </c>
      <c r="N81" s="1"/>
      <c r="O81" s="1"/>
    </row>
    <row r="82" spans="1:15" ht="12.75" customHeight="1">
      <c r="A82" s="33">
        <v>72</v>
      </c>
      <c r="B82" s="58" t="s">
        <v>882</v>
      </c>
      <c r="C82" s="31">
        <v>215.45</v>
      </c>
      <c r="D82" s="38">
        <v>215.86666666666667</v>
      </c>
      <c r="E82" s="38">
        <v>213.33333333333334</v>
      </c>
      <c r="F82" s="38">
        <v>211.21666666666667</v>
      </c>
      <c r="G82" s="38">
        <v>208.68333333333334</v>
      </c>
      <c r="H82" s="38">
        <v>217.98333333333335</v>
      </c>
      <c r="I82" s="38">
        <v>220.51666666666665</v>
      </c>
      <c r="J82" s="38">
        <v>222.63333333333335</v>
      </c>
      <c r="K82" s="31">
        <v>218.4</v>
      </c>
      <c r="L82" s="31">
        <v>213.75</v>
      </c>
      <c r="M82" s="31">
        <v>64.592650000000006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7299.15</v>
      </c>
      <c r="D83" s="38">
        <v>7305.5166666666664</v>
      </c>
      <c r="E83" s="38">
        <v>7221.1333333333332</v>
      </c>
      <c r="F83" s="38">
        <v>7143.1166666666668</v>
      </c>
      <c r="G83" s="38">
        <v>7058.7333333333336</v>
      </c>
      <c r="H83" s="38">
        <v>7383.5333333333328</v>
      </c>
      <c r="I83" s="38">
        <v>7467.9166666666661</v>
      </c>
      <c r="J83" s="38">
        <v>7545.9333333333325</v>
      </c>
      <c r="K83" s="31">
        <v>7389.9</v>
      </c>
      <c r="L83" s="31">
        <v>7227.5</v>
      </c>
      <c r="M83" s="31">
        <v>6.7309999999999995E-2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790.75</v>
      </c>
      <c r="D84" s="38">
        <v>788.85</v>
      </c>
      <c r="E84" s="38">
        <v>783.7</v>
      </c>
      <c r="F84" s="38">
        <v>776.65</v>
      </c>
      <c r="G84" s="38">
        <v>771.5</v>
      </c>
      <c r="H84" s="38">
        <v>795.90000000000009</v>
      </c>
      <c r="I84" s="38">
        <v>801.05</v>
      </c>
      <c r="J84" s="38">
        <v>808.10000000000014</v>
      </c>
      <c r="K84" s="31">
        <v>794</v>
      </c>
      <c r="L84" s="31">
        <v>781.8</v>
      </c>
      <c r="M84" s="31">
        <v>1.1433800000000001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483.6</v>
      </c>
      <c r="D85" s="38">
        <v>486.75</v>
      </c>
      <c r="E85" s="38">
        <v>478.85</v>
      </c>
      <c r="F85" s="38">
        <v>474.1</v>
      </c>
      <c r="G85" s="38">
        <v>466.20000000000005</v>
      </c>
      <c r="H85" s="38">
        <v>491.5</v>
      </c>
      <c r="I85" s="38">
        <v>499.4</v>
      </c>
      <c r="J85" s="38">
        <v>504.15</v>
      </c>
      <c r="K85" s="31">
        <v>494.65</v>
      </c>
      <c r="L85" s="31">
        <v>482</v>
      </c>
      <c r="M85" s="31">
        <v>2.6778499999999998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19298.650000000001</v>
      </c>
      <c r="D86" s="38">
        <v>19309.066666666666</v>
      </c>
      <c r="E86" s="38">
        <v>19154.583333333332</v>
      </c>
      <c r="F86" s="38">
        <v>19010.516666666666</v>
      </c>
      <c r="G86" s="38">
        <v>18856.033333333333</v>
      </c>
      <c r="H86" s="38">
        <v>19453.133333333331</v>
      </c>
      <c r="I86" s="38">
        <v>19607.616666666669</v>
      </c>
      <c r="J86" s="38">
        <v>19751.683333333331</v>
      </c>
      <c r="K86" s="31">
        <v>19463.55</v>
      </c>
      <c r="L86" s="31">
        <v>19165</v>
      </c>
      <c r="M86" s="31">
        <v>0.17815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390.9</v>
      </c>
      <c r="D87" s="38">
        <v>389.34999999999997</v>
      </c>
      <c r="E87" s="38">
        <v>386.94999999999993</v>
      </c>
      <c r="F87" s="38">
        <v>382.99999999999994</v>
      </c>
      <c r="G87" s="38">
        <v>380.59999999999991</v>
      </c>
      <c r="H87" s="38">
        <v>393.29999999999995</v>
      </c>
      <c r="I87" s="38">
        <v>395.69999999999993</v>
      </c>
      <c r="J87" s="38">
        <v>399.65</v>
      </c>
      <c r="K87" s="31">
        <v>391.75</v>
      </c>
      <c r="L87" s="31">
        <v>385.4</v>
      </c>
      <c r="M87" s="31">
        <v>31.246569999999998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559.54999999999995</v>
      </c>
      <c r="D88" s="38">
        <v>559.31666666666661</v>
      </c>
      <c r="E88" s="38">
        <v>555.73333333333323</v>
      </c>
      <c r="F88" s="38">
        <v>551.91666666666663</v>
      </c>
      <c r="G88" s="38">
        <v>548.33333333333326</v>
      </c>
      <c r="H88" s="38">
        <v>563.13333333333321</v>
      </c>
      <c r="I88" s="38">
        <v>566.7166666666667</v>
      </c>
      <c r="J88" s="38">
        <v>570.53333333333319</v>
      </c>
      <c r="K88" s="31">
        <v>562.9</v>
      </c>
      <c r="L88" s="31">
        <v>555.5</v>
      </c>
      <c r="M88" s="31">
        <v>0.58589000000000002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5083.8999999999996</v>
      </c>
      <c r="D89" s="38">
        <v>5097.0333333333328</v>
      </c>
      <c r="E89" s="38">
        <v>5036.8666666666659</v>
      </c>
      <c r="F89" s="38">
        <v>4989.833333333333</v>
      </c>
      <c r="G89" s="38">
        <v>4929.6666666666661</v>
      </c>
      <c r="H89" s="38">
        <v>5144.0666666666657</v>
      </c>
      <c r="I89" s="38">
        <v>5204.2333333333336</v>
      </c>
      <c r="J89" s="38">
        <v>5251.2666666666655</v>
      </c>
      <c r="K89" s="31">
        <v>5157.2</v>
      </c>
      <c r="L89" s="31">
        <v>5050</v>
      </c>
      <c r="M89" s="31">
        <v>3.8574199999999998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700.1</v>
      </c>
      <c r="D90" s="38">
        <v>700.15</v>
      </c>
      <c r="E90" s="38">
        <v>696.3</v>
      </c>
      <c r="F90" s="38">
        <v>692.5</v>
      </c>
      <c r="G90" s="38">
        <v>688.65</v>
      </c>
      <c r="H90" s="38">
        <v>703.94999999999993</v>
      </c>
      <c r="I90" s="38">
        <v>707.80000000000007</v>
      </c>
      <c r="J90" s="38">
        <v>711.59999999999991</v>
      </c>
      <c r="K90" s="31">
        <v>704</v>
      </c>
      <c r="L90" s="31">
        <v>696.35</v>
      </c>
      <c r="M90" s="31">
        <v>8.86416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355.15</v>
      </c>
      <c r="D91" s="38">
        <v>352.11666666666662</v>
      </c>
      <c r="E91" s="38">
        <v>348.13333333333321</v>
      </c>
      <c r="F91" s="38">
        <v>341.11666666666662</v>
      </c>
      <c r="G91" s="38">
        <v>337.13333333333321</v>
      </c>
      <c r="H91" s="38">
        <v>359.13333333333321</v>
      </c>
      <c r="I91" s="38">
        <v>363.11666666666667</v>
      </c>
      <c r="J91" s="38">
        <v>370.13333333333321</v>
      </c>
      <c r="K91" s="31">
        <v>356.1</v>
      </c>
      <c r="L91" s="31">
        <v>345.1</v>
      </c>
      <c r="M91" s="31">
        <v>15.2056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323.14999999999998</v>
      </c>
      <c r="D92" s="38">
        <v>323.41666666666669</v>
      </c>
      <c r="E92" s="38">
        <v>320.93333333333339</v>
      </c>
      <c r="F92" s="38">
        <v>318.7166666666667</v>
      </c>
      <c r="G92" s="38">
        <v>316.23333333333341</v>
      </c>
      <c r="H92" s="38">
        <v>325.63333333333338</v>
      </c>
      <c r="I92" s="38">
        <v>328.11666666666662</v>
      </c>
      <c r="J92" s="38">
        <v>330.33333333333337</v>
      </c>
      <c r="K92" s="31">
        <v>325.89999999999998</v>
      </c>
      <c r="L92" s="31">
        <v>321.2</v>
      </c>
      <c r="M92" s="31">
        <v>4.4142900000000003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2249</v>
      </c>
      <c r="D93" s="38">
        <v>2255.5</v>
      </c>
      <c r="E93" s="38">
        <v>2229.5</v>
      </c>
      <c r="F93" s="38">
        <v>2210</v>
      </c>
      <c r="G93" s="38">
        <v>2184</v>
      </c>
      <c r="H93" s="38">
        <v>2275</v>
      </c>
      <c r="I93" s="38">
        <v>2301</v>
      </c>
      <c r="J93" s="38">
        <v>2320.5</v>
      </c>
      <c r="K93" s="31">
        <v>2281.5</v>
      </c>
      <c r="L93" s="31">
        <v>2236</v>
      </c>
      <c r="M93" s="31">
        <v>0.69684999999999997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332.3</v>
      </c>
      <c r="D94" s="38">
        <v>333</v>
      </c>
      <c r="E94" s="38">
        <v>329.55</v>
      </c>
      <c r="F94" s="38">
        <v>326.8</v>
      </c>
      <c r="G94" s="38">
        <v>323.35000000000002</v>
      </c>
      <c r="H94" s="38">
        <v>335.75</v>
      </c>
      <c r="I94" s="38">
        <v>339.20000000000005</v>
      </c>
      <c r="J94" s="38">
        <v>341.95</v>
      </c>
      <c r="K94" s="31">
        <v>336.45</v>
      </c>
      <c r="L94" s="31">
        <v>330.25</v>
      </c>
      <c r="M94" s="31">
        <v>49.376249999999999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782.9</v>
      </c>
      <c r="D95" s="38">
        <v>784.4</v>
      </c>
      <c r="E95" s="38">
        <v>777</v>
      </c>
      <c r="F95" s="38">
        <v>771.1</v>
      </c>
      <c r="G95" s="38">
        <v>763.7</v>
      </c>
      <c r="H95" s="38">
        <v>790.3</v>
      </c>
      <c r="I95" s="38">
        <v>797.69999999999982</v>
      </c>
      <c r="J95" s="38">
        <v>803.59999999999991</v>
      </c>
      <c r="K95" s="31">
        <v>791.8</v>
      </c>
      <c r="L95" s="31">
        <v>778.5</v>
      </c>
      <c r="M95" s="31">
        <v>4.3739100000000004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1192.2</v>
      </c>
      <c r="D96" s="38">
        <v>1190.45</v>
      </c>
      <c r="E96" s="38">
        <v>1176.8500000000001</v>
      </c>
      <c r="F96" s="38">
        <v>1161.5</v>
      </c>
      <c r="G96" s="38">
        <v>1147.9000000000001</v>
      </c>
      <c r="H96" s="38">
        <v>1205.8000000000002</v>
      </c>
      <c r="I96" s="38">
        <v>1219.4000000000001</v>
      </c>
      <c r="J96" s="38">
        <v>1234.7500000000002</v>
      </c>
      <c r="K96" s="31">
        <v>1204.05</v>
      </c>
      <c r="L96" s="31">
        <v>1175.0999999999999</v>
      </c>
      <c r="M96" s="31">
        <v>1.0990800000000001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133.19999999999999</v>
      </c>
      <c r="D97" s="38">
        <v>131.56666666666666</v>
      </c>
      <c r="E97" s="38">
        <v>127.43333333333334</v>
      </c>
      <c r="F97" s="38">
        <v>121.66666666666667</v>
      </c>
      <c r="G97" s="38">
        <v>117.53333333333335</v>
      </c>
      <c r="H97" s="38">
        <v>137.33333333333331</v>
      </c>
      <c r="I97" s="38">
        <v>141.46666666666664</v>
      </c>
      <c r="J97" s="38">
        <v>147.23333333333332</v>
      </c>
      <c r="K97" s="31">
        <v>135.69999999999999</v>
      </c>
      <c r="L97" s="31">
        <v>125.8</v>
      </c>
      <c r="M97" s="31">
        <v>74.971710000000002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727.1</v>
      </c>
      <c r="D98" s="38">
        <v>727.18333333333339</v>
      </c>
      <c r="E98" s="38">
        <v>719.96666666666681</v>
      </c>
      <c r="F98" s="38">
        <v>712.83333333333337</v>
      </c>
      <c r="G98" s="38">
        <v>705.61666666666679</v>
      </c>
      <c r="H98" s="38">
        <v>734.31666666666683</v>
      </c>
      <c r="I98" s="38">
        <v>741.53333333333353</v>
      </c>
      <c r="J98" s="38">
        <v>748.66666666666686</v>
      </c>
      <c r="K98" s="31">
        <v>734.4</v>
      </c>
      <c r="L98" s="31">
        <v>720.05</v>
      </c>
      <c r="M98" s="31">
        <v>0.81630000000000003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1200.05</v>
      </c>
      <c r="D99" s="38">
        <v>1202.45</v>
      </c>
      <c r="E99" s="38">
        <v>1191.6000000000001</v>
      </c>
      <c r="F99" s="38">
        <v>1183.1500000000001</v>
      </c>
      <c r="G99" s="38">
        <v>1172.3000000000002</v>
      </c>
      <c r="H99" s="38">
        <v>1210.9000000000001</v>
      </c>
      <c r="I99" s="38">
        <v>1221.75</v>
      </c>
      <c r="J99" s="38">
        <v>1230.2</v>
      </c>
      <c r="K99" s="31">
        <v>1213.3</v>
      </c>
      <c r="L99" s="31">
        <v>1194</v>
      </c>
      <c r="M99" s="31">
        <v>3.8727900000000002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2461</v>
      </c>
      <c r="D100" s="38">
        <v>2460.6666666666665</v>
      </c>
      <c r="E100" s="38">
        <v>2422.333333333333</v>
      </c>
      <c r="F100" s="38">
        <v>2383.6666666666665</v>
      </c>
      <c r="G100" s="38">
        <v>2345.333333333333</v>
      </c>
      <c r="H100" s="38">
        <v>2499.333333333333</v>
      </c>
      <c r="I100" s="38">
        <v>2537.6666666666661</v>
      </c>
      <c r="J100" s="38">
        <v>2576.333333333333</v>
      </c>
      <c r="K100" s="31">
        <v>2499</v>
      </c>
      <c r="L100" s="31">
        <v>2422</v>
      </c>
      <c r="M100" s="31">
        <v>7.0798100000000002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30.35</v>
      </c>
      <c r="D101" s="38">
        <v>30.55</v>
      </c>
      <c r="E101" s="38">
        <v>30.05</v>
      </c>
      <c r="F101" s="38">
        <v>29.75</v>
      </c>
      <c r="G101" s="38">
        <v>29.25</v>
      </c>
      <c r="H101" s="38">
        <v>30.85</v>
      </c>
      <c r="I101" s="38">
        <v>31.35</v>
      </c>
      <c r="J101" s="38">
        <v>31.650000000000002</v>
      </c>
      <c r="K101" s="31">
        <v>31.05</v>
      </c>
      <c r="L101" s="31">
        <v>30.25</v>
      </c>
      <c r="M101" s="31">
        <v>83.51585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673.5</v>
      </c>
      <c r="D102" s="38">
        <v>678.76666666666665</v>
      </c>
      <c r="E102" s="38">
        <v>665.73333333333335</v>
      </c>
      <c r="F102" s="38">
        <v>657.9666666666667</v>
      </c>
      <c r="G102" s="38">
        <v>644.93333333333339</v>
      </c>
      <c r="H102" s="38">
        <v>686.5333333333333</v>
      </c>
      <c r="I102" s="38">
        <v>699.56666666666661</v>
      </c>
      <c r="J102" s="38">
        <v>707.33333333333326</v>
      </c>
      <c r="K102" s="31">
        <v>691.8</v>
      </c>
      <c r="L102" s="31">
        <v>671</v>
      </c>
      <c r="M102" s="31">
        <v>0.86109999999999998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895.2</v>
      </c>
      <c r="D103" s="38">
        <v>903.31666666666661</v>
      </c>
      <c r="E103" s="38">
        <v>883.88333333333321</v>
      </c>
      <c r="F103" s="38">
        <v>872.56666666666661</v>
      </c>
      <c r="G103" s="38">
        <v>853.13333333333321</v>
      </c>
      <c r="H103" s="38">
        <v>914.63333333333321</v>
      </c>
      <c r="I103" s="38">
        <v>934.06666666666661</v>
      </c>
      <c r="J103" s="38">
        <v>945.38333333333321</v>
      </c>
      <c r="K103" s="31">
        <v>922.75</v>
      </c>
      <c r="L103" s="31">
        <v>892</v>
      </c>
      <c r="M103" s="31">
        <v>3.3985500000000002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7269.25</v>
      </c>
      <c r="D104" s="38">
        <v>7362.4000000000005</v>
      </c>
      <c r="E104" s="38">
        <v>7146.8500000000013</v>
      </c>
      <c r="F104" s="38">
        <v>7024.4500000000007</v>
      </c>
      <c r="G104" s="38">
        <v>6808.9000000000015</v>
      </c>
      <c r="H104" s="38">
        <v>7484.8000000000011</v>
      </c>
      <c r="I104" s="38">
        <v>7700.35</v>
      </c>
      <c r="J104" s="38">
        <v>7822.7500000000009</v>
      </c>
      <c r="K104" s="31">
        <v>7577.95</v>
      </c>
      <c r="L104" s="31">
        <v>7240</v>
      </c>
      <c r="M104" s="31">
        <v>0.20796000000000001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74.8</v>
      </c>
      <c r="D105" s="38">
        <v>75.016666666666666</v>
      </c>
      <c r="E105" s="38">
        <v>74.283333333333331</v>
      </c>
      <c r="F105" s="38">
        <v>73.766666666666666</v>
      </c>
      <c r="G105" s="38">
        <v>73.033333333333331</v>
      </c>
      <c r="H105" s="38">
        <v>75.533333333333331</v>
      </c>
      <c r="I105" s="38">
        <v>76.266666666666652</v>
      </c>
      <c r="J105" s="38">
        <v>76.783333333333331</v>
      </c>
      <c r="K105" s="31">
        <v>75.75</v>
      </c>
      <c r="L105" s="31">
        <v>74.5</v>
      </c>
      <c r="M105" s="31">
        <v>13.38951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757.65</v>
      </c>
      <c r="D106" s="38">
        <v>761.0333333333333</v>
      </c>
      <c r="E106" s="38">
        <v>748.86666666666656</v>
      </c>
      <c r="F106" s="38">
        <v>740.08333333333326</v>
      </c>
      <c r="G106" s="38">
        <v>727.91666666666652</v>
      </c>
      <c r="H106" s="38">
        <v>769.81666666666661</v>
      </c>
      <c r="I106" s="38">
        <v>781.98333333333335</v>
      </c>
      <c r="J106" s="38">
        <v>790.76666666666665</v>
      </c>
      <c r="K106" s="31">
        <v>773.2</v>
      </c>
      <c r="L106" s="31">
        <v>752.25</v>
      </c>
      <c r="M106" s="31">
        <v>1.70455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399.05</v>
      </c>
      <c r="D107" s="38">
        <v>395.33333333333331</v>
      </c>
      <c r="E107" s="38">
        <v>390.66666666666663</v>
      </c>
      <c r="F107" s="38">
        <v>382.2833333333333</v>
      </c>
      <c r="G107" s="38">
        <v>377.61666666666662</v>
      </c>
      <c r="H107" s="38">
        <v>403.71666666666664</v>
      </c>
      <c r="I107" s="38">
        <v>408.38333333333327</v>
      </c>
      <c r="J107" s="38">
        <v>416.76666666666665</v>
      </c>
      <c r="K107" s="31">
        <v>400</v>
      </c>
      <c r="L107" s="31">
        <v>386.95</v>
      </c>
      <c r="M107" s="31">
        <v>25.80097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449.35</v>
      </c>
      <c r="D108" s="38">
        <v>453.45</v>
      </c>
      <c r="E108" s="38">
        <v>443.9</v>
      </c>
      <c r="F108" s="38">
        <v>438.45</v>
      </c>
      <c r="G108" s="38">
        <v>428.9</v>
      </c>
      <c r="H108" s="38">
        <v>458.9</v>
      </c>
      <c r="I108" s="38">
        <v>468.45000000000005</v>
      </c>
      <c r="J108" s="38">
        <v>473.9</v>
      </c>
      <c r="K108" s="31">
        <v>463</v>
      </c>
      <c r="L108" s="31">
        <v>448</v>
      </c>
      <c r="M108" s="31">
        <v>4.6903699999999997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272.39999999999998</v>
      </c>
      <c r="D109" s="38">
        <v>273.36666666666662</v>
      </c>
      <c r="E109" s="38">
        <v>271.03333333333325</v>
      </c>
      <c r="F109" s="38">
        <v>269.66666666666663</v>
      </c>
      <c r="G109" s="38">
        <v>267.33333333333326</v>
      </c>
      <c r="H109" s="38">
        <v>274.73333333333323</v>
      </c>
      <c r="I109" s="38">
        <v>277.06666666666661</v>
      </c>
      <c r="J109" s="38">
        <v>278.43333333333322</v>
      </c>
      <c r="K109" s="31">
        <v>275.7</v>
      </c>
      <c r="L109" s="31">
        <v>272</v>
      </c>
      <c r="M109" s="31">
        <v>7.7048300000000003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436.6</v>
      </c>
      <c r="D110" s="38">
        <v>435.31666666666666</v>
      </c>
      <c r="E110" s="38">
        <v>426.63333333333333</v>
      </c>
      <c r="F110" s="38">
        <v>416.66666666666669</v>
      </c>
      <c r="G110" s="38">
        <v>407.98333333333335</v>
      </c>
      <c r="H110" s="38">
        <v>445.2833333333333</v>
      </c>
      <c r="I110" s="38">
        <v>453.96666666666658</v>
      </c>
      <c r="J110" s="38">
        <v>463.93333333333328</v>
      </c>
      <c r="K110" s="31">
        <v>444</v>
      </c>
      <c r="L110" s="31">
        <v>425.35</v>
      </c>
      <c r="M110" s="31">
        <v>1.80969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1132</v>
      </c>
      <c r="D111" s="38">
        <v>1145.0999999999999</v>
      </c>
      <c r="E111" s="38">
        <v>1115.4999999999998</v>
      </c>
      <c r="F111" s="38">
        <v>1098.9999999999998</v>
      </c>
      <c r="G111" s="38">
        <v>1069.3999999999996</v>
      </c>
      <c r="H111" s="38">
        <v>1161.5999999999999</v>
      </c>
      <c r="I111" s="38">
        <v>1191.2000000000003</v>
      </c>
      <c r="J111" s="38">
        <v>1207.7</v>
      </c>
      <c r="K111" s="31">
        <v>1174.7</v>
      </c>
      <c r="L111" s="31">
        <v>1128.5999999999999</v>
      </c>
      <c r="M111" s="31">
        <v>20.601749999999999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934.1</v>
      </c>
      <c r="D112" s="38">
        <v>931.76666666666677</v>
      </c>
      <c r="E112" s="38">
        <v>923.63333333333355</v>
      </c>
      <c r="F112" s="38">
        <v>913.16666666666674</v>
      </c>
      <c r="G112" s="38">
        <v>905.03333333333353</v>
      </c>
      <c r="H112" s="38">
        <v>942.23333333333358</v>
      </c>
      <c r="I112" s="38">
        <v>950.36666666666679</v>
      </c>
      <c r="J112" s="38">
        <v>960.8333333333336</v>
      </c>
      <c r="K112" s="31">
        <v>939.9</v>
      </c>
      <c r="L112" s="31">
        <v>921.3</v>
      </c>
      <c r="M112" s="31">
        <v>1.2284600000000001</v>
      </c>
      <c r="N112" s="1"/>
      <c r="O112" s="1"/>
    </row>
    <row r="113" spans="1:15" ht="12.75" customHeight="1">
      <c r="A113" s="33">
        <v>103</v>
      </c>
      <c r="B113" s="58" t="s">
        <v>877</v>
      </c>
      <c r="C113" s="31">
        <v>546.1</v>
      </c>
      <c r="D113" s="38">
        <v>541.63333333333333</v>
      </c>
      <c r="E113" s="38">
        <v>534.31666666666661</v>
      </c>
      <c r="F113" s="38">
        <v>522.5333333333333</v>
      </c>
      <c r="G113" s="38">
        <v>515.21666666666658</v>
      </c>
      <c r="H113" s="38">
        <v>553.41666666666663</v>
      </c>
      <c r="I113" s="38">
        <v>560.73333333333346</v>
      </c>
      <c r="J113" s="38">
        <v>572.51666666666665</v>
      </c>
      <c r="K113" s="31">
        <v>548.95000000000005</v>
      </c>
      <c r="L113" s="31">
        <v>529.85</v>
      </c>
      <c r="M113" s="31">
        <v>6.3611800000000001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1027.8</v>
      </c>
      <c r="D114" s="38">
        <v>1026.4333333333334</v>
      </c>
      <c r="E114" s="38">
        <v>1019.3666666666668</v>
      </c>
      <c r="F114" s="38">
        <v>1010.9333333333334</v>
      </c>
      <c r="G114" s="38">
        <v>1003.8666666666668</v>
      </c>
      <c r="H114" s="38">
        <v>1034.8666666666668</v>
      </c>
      <c r="I114" s="38">
        <v>1041.9333333333334</v>
      </c>
      <c r="J114" s="38">
        <v>1050.3666666666668</v>
      </c>
      <c r="K114" s="31">
        <v>1033.5</v>
      </c>
      <c r="L114" s="31">
        <v>1018</v>
      </c>
      <c r="M114" s="31">
        <v>8.1451399999999996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1323.95</v>
      </c>
      <c r="D115" s="38">
        <v>1331.3500000000001</v>
      </c>
      <c r="E115" s="38">
        <v>1298.7500000000002</v>
      </c>
      <c r="F115" s="38">
        <v>1273.5500000000002</v>
      </c>
      <c r="G115" s="38">
        <v>1240.9500000000003</v>
      </c>
      <c r="H115" s="38">
        <v>1356.5500000000002</v>
      </c>
      <c r="I115" s="38">
        <v>1389.15</v>
      </c>
      <c r="J115" s="38">
        <v>1414.3500000000001</v>
      </c>
      <c r="K115" s="31">
        <v>1363.95</v>
      </c>
      <c r="L115" s="31">
        <v>1306.1500000000001</v>
      </c>
      <c r="M115" s="31">
        <v>1.17225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234</v>
      </c>
      <c r="D116" s="38">
        <v>234.43333333333331</v>
      </c>
      <c r="E116" s="38">
        <v>233.06666666666661</v>
      </c>
      <c r="F116" s="38">
        <v>232.1333333333333</v>
      </c>
      <c r="G116" s="38">
        <v>230.76666666666659</v>
      </c>
      <c r="H116" s="38">
        <v>235.36666666666662</v>
      </c>
      <c r="I116" s="38">
        <v>236.73333333333335</v>
      </c>
      <c r="J116" s="38">
        <v>237.66666666666663</v>
      </c>
      <c r="K116" s="31">
        <v>235.8</v>
      </c>
      <c r="L116" s="31">
        <v>233.5</v>
      </c>
      <c r="M116" s="31">
        <v>107.75084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647.29999999999995</v>
      </c>
      <c r="D117" s="38">
        <v>634.4666666666667</v>
      </c>
      <c r="E117" s="38">
        <v>596.83333333333337</v>
      </c>
      <c r="F117" s="38">
        <v>546.36666666666667</v>
      </c>
      <c r="G117" s="38">
        <v>508.73333333333335</v>
      </c>
      <c r="H117" s="38">
        <v>684.93333333333339</v>
      </c>
      <c r="I117" s="38">
        <v>722.56666666666661</v>
      </c>
      <c r="J117" s="38">
        <v>773.03333333333342</v>
      </c>
      <c r="K117" s="31">
        <v>672.1</v>
      </c>
      <c r="L117" s="31">
        <v>584</v>
      </c>
      <c r="M117" s="31">
        <v>199.58046999999999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4696.95</v>
      </c>
      <c r="D118" s="38">
        <v>4658.9833333333336</v>
      </c>
      <c r="E118" s="38">
        <v>4607.9666666666672</v>
      </c>
      <c r="F118" s="38">
        <v>4518.9833333333336</v>
      </c>
      <c r="G118" s="38">
        <v>4467.9666666666672</v>
      </c>
      <c r="H118" s="38">
        <v>4747.9666666666672</v>
      </c>
      <c r="I118" s="38">
        <v>4798.9833333333336</v>
      </c>
      <c r="J118" s="38">
        <v>4887.9666666666672</v>
      </c>
      <c r="K118" s="31">
        <v>4710</v>
      </c>
      <c r="L118" s="31">
        <v>4570</v>
      </c>
      <c r="M118" s="31">
        <v>3.2423999999999999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1798.7</v>
      </c>
      <c r="D119" s="38">
        <v>1785.9833333333333</v>
      </c>
      <c r="E119" s="38">
        <v>1764.9666666666667</v>
      </c>
      <c r="F119" s="38">
        <v>1731.2333333333333</v>
      </c>
      <c r="G119" s="38">
        <v>1710.2166666666667</v>
      </c>
      <c r="H119" s="38">
        <v>1819.7166666666667</v>
      </c>
      <c r="I119" s="38">
        <v>1840.7333333333336</v>
      </c>
      <c r="J119" s="38">
        <v>1874.4666666666667</v>
      </c>
      <c r="K119" s="31">
        <v>1807</v>
      </c>
      <c r="L119" s="31">
        <v>1752.25</v>
      </c>
      <c r="M119" s="31">
        <v>4.3184800000000001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677.25</v>
      </c>
      <c r="D120" s="38">
        <v>675.73333333333335</v>
      </c>
      <c r="E120" s="38">
        <v>668.9666666666667</v>
      </c>
      <c r="F120" s="38">
        <v>660.68333333333339</v>
      </c>
      <c r="G120" s="38">
        <v>653.91666666666674</v>
      </c>
      <c r="H120" s="38">
        <v>684.01666666666665</v>
      </c>
      <c r="I120" s="38">
        <v>690.7833333333333</v>
      </c>
      <c r="J120" s="38">
        <v>699.06666666666661</v>
      </c>
      <c r="K120" s="31">
        <v>682.5</v>
      </c>
      <c r="L120" s="31">
        <v>667.45</v>
      </c>
      <c r="M120" s="31">
        <v>10.078709999999999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964.35</v>
      </c>
      <c r="D121" s="38">
        <v>962.4666666666667</v>
      </c>
      <c r="E121" s="38">
        <v>956.83333333333337</v>
      </c>
      <c r="F121" s="38">
        <v>949.31666666666672</v>
      </c>
      <c r="G121" s="38">
        <v>943.68333333333339</v>
      </c>
      <c r="H121" s="38">
        <v>969.98333333333335</v>
      </c>
      <c r="I121" s="38">
        <v>975.61666666666656</v>
      </c>
      <c r="J121" s="38">
        <v>983.13333333333333</v>
      </c>
      <c r="K121" s="31">
        <v>968.1</v>
      </c>
      <c r="L121" s="31">
        <v>954.95</v>
      </c>
      <c r="M121" s="31">
        <v>2.9071099999999999</v>
      </c>
      <c r="N121" s="1"/>
      <c r="O121" s="1"/>
    </row>
    <row r="122" spans="1:15" ht="12.75" customHeight="1">
      <c r="A122" s="33">
        <v>112</v>
      </c>
      <c r="B122" s="58" t="s">
        <v>883</v>
      </c>
      <c r="C122" s="31">
        <v>4017.35</v>
      </c>
      <c r="D122" s="38">
        <v>4014.7666666666664</v>
      </c>
      <c r="E122" s="38">
        <v>3967.5333333333328</v>
      </c>
      <c r="F122" s="38">
        <v>3917.7166666666662</v>
      </c>
      <c r="G122" s="38">
        <v>3870.4833333333327</v>
      </c>
      <c r="H122" s="38">
        <v>4064.583333333333</v>
      </c>
      <c r="I122" s="38">
        <v>4111.8166666666666</v>
      </c>
      <c r="J122" s="38">
        <v>4161.6333333333332</v>
      </c>
      <c r="K122" s="31">
        <v>4062</v>
      </c>
      <c r="L122" s="31">
        <v>3964.95</v>
      </c>
      <c r="M122" s="31">
        <v>0.80147000000000002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1292.2</v>
      </c>
      <c r="D123" s="38">
        <v>1288.0333333333335</v>
      </c>
      <c r="E123" s="38">
        <v>1273.666666666667</v>
      </c>
      <c r="F123" s="38">
        <v>1255.1333333333334</v>
      </c>
      <c r="G123" s="38">
        <v>1240.7666666666669</v>
      </c>
      <c r="H123" s="38">
        <v>1306.5666666666671</v>
      </c>
      <c r="I123" s="38">
        <v>1320.9333333333334</v>
      </c>
      <c r="J123" s="38">
        <v>1339.4666666666672</v>
      </c>
      <c r="K123" s="31">
        <v>1302.4000000000001</v>
      </c>
      <c r="L123" s="31">
        <v>1269.5</v>
      </c>
      <c r="M123" s="31">
        <v>6.41275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3821.2</v>
      </c>
      <c r="D124" s="38">
        <v>3826.2666666666664</v>
      </c>
      <c r="E124" s="38">
        <v>3796.9333333333329</v>
      </c>
      <c r="F124" s="38">
        <v>3772.6666666666665</v>
      </c>
      <c r="G124" s="38">
        <v>3743.333333333333</v>
      </c>
      <c r="H124" s="38">
        <v>3850.5333333333328</v>
      </c>
      <c r="I124" s="38">
        <v>3879.8666666666668</v>
      </c>
      <c r="J124" s="38">
        <v>3904.1333333333328</v>
      </c>
      <c r="K124" s="31">
        <v>3855.6</v>
      </c>
      <c r="L124" s="31">
        <v>3802</v>
      </c>
      <c r="M124" s="31">
        <v>8.6139999999999994E-2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296.75</v>
      </c>
      <c r="D125" s="38">
        <v>295.06666666666666</v>
      </c>
      <c r="E125" s="38">
        <v>291.33333333333331</v>
      </c>
      <c r="F125" s="38">
        <v>285.91666666666663</v>
      </c>
      <c r="G125" s="38">
        <v>282.18333333333328</v>
      </c>
      <c r="H125" s="38">
        <v>300.48333333333335</v>
      </c>
      <c r="I125" s="38">
        <v>304.2166666666667</v>
      </c>
      <c r="J125" s="38">
        <v>309.63333333333338</v>
      </c>
      <c r="K125" s="31">
        <v>298.8</v>
      </c>
      <c r="L125" s="31">
        <v>289.64999999999998</v>
      </c>
      <c r="M125" s="31">
        <v>28.857330000000001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294.39999999999998</v>
      </c>
      <c r="D126" s="38">
        <v>293.46666666666664</v>
      </c>
      <c r="E126" s="38">
        <v>291.93333333333328</v>
      </c>
      <c r="F126" s="38">
        <v>289.46666666666664</v>
      </c>
      <c r="G126" s="38">
        <v>287.93333333333328</v>
      </c>
      <c r="H126" s="38">
        <v>295.93333333333328</v>
      </c>
      <c r="I126" s="38">
        <v>297.4666666666667</v>
      </c>
      <c r="J126" s="38">
        <v>299.93333333333328</v>
      </c>
      <c r="K126" s="31">
        <v>295</v>
      </c>
      <c r="L126" s="31">
        <v>291</v>
      </c>
      <c r="M126" s="31">
        <v>2.5166900000000001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128.94999999999999</v>
      </c>
      <c r="D127" s="38">
        <v>129.15</v>
      </c>
      <c r="E127" s="38">
        <v>128.30000000000001</v>
      </c>
      <c r="F127" s="38">
        <v>127.65</v>
      </c>
      <c r="G127" s="38">
        <v>126.80000000000001</v>
      </c>
      <c r="H127" s="38">
        <v>129.80000000000001</v>
      </c>
      <c r="I127" s="38">
        <v>130.64999999999998</v>
      </c>
      <c r="J127" s="38">
        <v>131.30000000000001</v>
      </c>
      <c r="K127" s="31">
        <v>130</v>
      </c>
      <c r="L127" s="31">
        <v>128.5</v>
      </c>
      <c r="M127" s="31">
        <v>18.18676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1890.65</v>
      </c>
      <c r="D128" s="38">
        <v>1899.2333333333336</v>
      </c>
      <c r="E128" s="38">
        <v>1870.5666666666671</v>
      </c>
      <c r="F128" s="38">
        <v>1850.4833333333336</v>
      </c>
      <c r="G128" s="38">
        <v>1821.8166666666671</v>
      </c>
      <c r="H128" s="38">
        <v>1919.3166666666671</v>
      </c>
      <c r="I128" s="38">
        <v>1947.9833333333336</v>
      </c>
      <c r="J128" s="38">
        <v>1968.0666666666671</v>
      </c>
      <c r="K128" s="31">
        <v>1927.9</v>
      </c>
      <c r="L128" s="31">
        <v>1879.15</v>
      </c>
      <c r="M128" s="31">
        <v>3.3448500000000001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1448.55</v>
      </c>
      <c r="D129" s="38">
        <v>1442.1166666666668</v>
      </c>
      <c r="E129" s="38">
        <v>1409.4833333333336</v>
      </c>
      <c r="F129" s="38">
        <v>1370.4166666666667</v>
      </c>
      <c r="G129" s="38">
        <v>1337.7833333333335</v>
      </c>
      <c r="H129" s="38">
        <v>1481.1833333333336</v>
      </c>
      <c r="I129" s="38">
        <v>1513.8166666666668</v>
      </c>
      <c r="J129" s="38">
        <v>1552.8833333333337</v>
      </c>
      <c r="K129" s="31">
        <v>1474.75</v>
      </c>
      <c r="L129" s="31">
        <v>1403.05</v>
      </c>
      <c r="M129" s="31">
        <v>10.652570000000001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581.65</v>
      </c>
      <c r="D130" s="38">
        <v>579.01666666666665</v>
      </c>
      <c r="E130" s="38">
        <v>575.63333333333333</v>
      </c>
      <c r="F130" s="38">
        <v>569.61666666666667</v>
      </c>
      <c r="G130" s="38">
        <v>566.23333333333335</v>
      </c>
      <c r="H130" s="38">
        <v>585.0333333333333</v>
      </c>
      <c r="I130" s="38">
        <v>588.41666666666652</v>
      </c>
      <c r="J130" s="38">
        <v>594.43333333333328</v>
      </c>
      <c r="K130" s="31">
        <v>582.4</v>
      </c>
      <c r="L130" s="31">
        <v>573</v>
      </c>
      <c r="M130" s="31">
        <v>12.123250000000001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2068</v>
      </c>
      <c r="D131" s="38">
        <v>2078.4166666666665</v>
      </c>
      <c r="E131" s="38">
        <v>2043.333333333333</v>
      </c>
      <c r="F131" s="38">
        <v>2018.6666666666665</v>
      </c>
      <c r="G131" s="38">
        <v>1983.583333333333</v>
      </c>
      <c r="H131" s="38">
        <v>2103.083333333333</v>
      </c>
      <c r="I131" s="38">
        <v>2138.1666666666661</v>
      </c>
      <c r="J131" s="38">
        <v>2162.833333333333</v>
      </c>
      <c r="K131" s="31">
        <v>2113.5</v>
      </c>
      <c r="L131" s="31">
        <v>2053.75</v>
      </c>
      <c r="M131" s="31">
        <v>2.68058</v>
      </c>
      <c r="N131" s="1"/>
      <c r="O131" s="1"/>
    </row>
    <row r="132" spans="1:15" ht="12.75" customHeight="1">
      <c r="A132" s="33">
        <v>122</v>
      </c>
      <c r="B132" s="58" t="s">
        <v>884</v>
      </c>
      <c r="C132" s="31">
        <v>1956.95</v>
      </c>
      <c r="D132" s="38">
        <v>1951.25</v>
      </c>
      <c r="E132" s="38">
        <v>1913.7</v>
      </c>
      <c r="F132" s="38">
        <v>1870.45</v>
      </c>
      <c r="G132" s="38">
        <v>1832.9</v>
      </c>
      <c r="H132" s="38">
        <v>1994.5</v>
      </c>
      <c r="I132" s="38">
        <v>2032.0500000000002</v>
      </c>
      <c r="J132" s="38">
        <v>2075.3000000000002</v>
      </c>
      <c r="K132" s="31">
        <v>1988.8</v>
      </c>
      <c r="L132" s="31">
        <v>1908</v>
      </c>
      <c r="M132" s="31">
        <v>2.9661200000000001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907.75</v>
      </c>
      <c r="D133" s="38">
        <v>910.63333333333333</v>
      </c>
      <c r="E133" s="38">
        <v>900.31666666666661</v>
      </c>
      <c r="F133" s="38">
        <v>892.88333333333333</v>
      </c>
      <c r="G133" s="38">
        <v>882.56666666666661</v>
      </c>
      <c r="H133" s="38">
        <v>918.06666666666661</v>
      </c>
      <c r="I133" s="38">
        <v>928.38333333333344</v>
      </c>
      <c r="J133" s="38">
        <v>935.81666666666661</v>
      </c>
      <c r="K133" s="31">
        <v>920.95</v>
      </c>
      <c r="L133" s="31">
        <v>903.2</v>
      </c>
      <c r="M133" s="31">
        <v>0.66717000000000004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609.20000000000005</v>
      </c>
      <c r="D134" s="38">
        <v>611.16666666666663</v>
      </c>
      <c r="E134" s="38">
        <v>604.38333333333321</v>
      </c>
      <c r="F134" s="38">
        <v>599.56666666666661</v>
      </c>
      <c r="G134" s="38">
        <v>592.78333333333319</v>
      </c>
      <c r="H134" s="38">
        <v>615.98333333333323</v>
      </c>
      <c r="I134" s="38">
        <v>622.76666666666677</v>
      </c>
      <c r="J134" s="38">
        <v>627.58333333333326</v>
      </c>
      <c r="K134" s="31">
        <v>617.95000000000005</v>
      </c>
      <c r="L134" s="31">
        <v>606.35</v>
      </c>
      <c r="M134" s="31">
        <v>8.15503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1932.5</v>
      </c>
      <c r="D135" s="38">
        <v>1950.8333333333333</v>
      </c>
      <c r="E135" s="38">
        <v>1908.6666666666665</v>
      </c>
      <c r="F135" s="38">
        <v>1884.8333333333333</v>
      </c>
      <c r="G135" s="38">
        <v>1842.6666666666665</v>
      </c>
      <c r="H135" s="38">
        <v>1974.6666666666665</v>
      </c>
      <c r="I135" s="38">
        <v>2016.833333333333</v>
      </c>
      <c r="J135" s="38">
        <v>2040.6666666666665</v>
      </c>
      <c r="K135" s="31">
        <v>1993</v>
      </c>
      <c r="L135" s="31">
        <v>1927</v>
      </c>
      <c r="M135" s="31">
        <v>10.910640000000001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397.9</v>
      </c>
      <c r="D136" s="38">
        <v>398.45</v>
      </c>
      <c r="E136" s="38">
        <v>393</v>
      </c>
      <c r="F136" s="38">
        <v>388.1</v>
      </c>
      <c r="G136" s="38">
        <v>382.65000000000003</v>
      </c>
      <c r="H136" s="38">
        <v>403.34999999999997</v>
      </c>
      <c r="I136" s="38">
        <v>408.7999999999999</v>
      </c>
      <c r="J136" s="38">
        <v>413.69999999999993</v>
      </c>
      <c r="K136" s="31">
        <v>403.9</v>
      </c>
      <c r="L136" s="31">
        <v>393.55</v>
      </c>
      <c r="M136" s="31">
        <v>7.7671000000000001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246.7</v>
      </c>
      <c r="D137" s="38">
        <v>245.23333333333335</v>
      </c>
      <c r="E137" s="38">
        <v>242.4666666666667</v>
      </c>
      <c r="F137" s="38">
        <v>238.23333333333335</v>
      </c>
      <c r="G137" s="38">
        <v>235.4666666666667</v>
      </c>
      <c r="H137" s="38">
        <v>249.4666666666667</v>
      </c>
      <c r="I137" s="38">
        <v>252.23333333333335</v>
      </c>
      <c r="J137" s="38">
        <v>256.4666666666667</v>
      </c>
      <c r="K137" s="31">
        <v>248</v>
      </c>
      <c r="L137" s="31">
        <v>241</v>
      </c>
      <c r="M137" s="31">
        <v>12.94228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189.85</v>
      </c>
      <c r="D138" s="38">
        <v>190.08333333333334</v>
      </c>
      <c r="E138" s="38">
        <v>188.66666666666669</v>
      </c>
      <c r="F138" s="38">
        <v>187.48333333333335</v>
      </c>
      <c r="G138" s="38">
        <v>186.06666666666669</v>
      </c>
      <c r="H138" s="38">
        <v>191.26666666666668</v>
      </c>
      <c r="I138" s="38">
        <v>192.68333333333337</v>
      </c>
      <c r="J138" s="38">
        <v>193.86666666666667</v>
      </c>
      <c r="K138" s="31">
        <v>191.5</v>
      </c>
      <c r="L138" s="31">
        <v>188.9</v>
      </c>
      <c r="M138" s="31">
        <v>8.4423499999999994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3641.45</v>
      </c>
      <c r="D139" s="38">
        <v>3656.9666666666667</v>
      </c>
      <c r="E139" s="38">
        <v>3616.9333333333334</v>
      </c>
      <c r="F139" s="38">
        <v>3592.4166666666665</v>
      </c>
      <c r="G139" s="38">
        <v>3552.3833333333332</v>
      </c>
      <c r="H139" s="38">
        <v>3681.4833333333336</v>
      </c>
      <c r="I139" s="38">
        <v>3721.5166666666673</v>
      </c>
      <c r="J139" s="38">
        <v>3746.0333333333338</v>
      </c>
      <c r="K139" s="31">
        <v>3697</v>
      </c>
      <c r="L139" s="31">
        <v>3632.45</v>
      </c>
      <c r="M139" s="31">
        <v>2.5720800000000001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4386.3500000000004</v>
      </c>
      <c r="D140" s="38">
        <v>4343.7833333333338</v>
      </c>
      <c r="E140" s="38">
        <v>4287.5666666666675</v>
      </c>
      <c r="F140" s="38">
        <v>4188.7833333333338</v>
      </c>
      <c r="G140" s="38">
        <v>4132.5666666666675</v>
      </c>
      <c r="H140" s="38">
        <v>4442.5666666666675</v>
      </c>
      <c r="I140" s="38">
        <v>4498.7833333333328</v>
      </c>
      <c r="J140" s="38">
        <v>4597.5666666666675</v>
      </c>
      <c r="K140" s="31">
        <v>4400</v>
      </c>
      <c r="L140" s="31">
        <v>4245</v>
      </c>
      <c r="M140" s="31">
        <v>4.9962600000000004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499.65</v>
      </c>
      <c r="D141" s="38">
        <v>500.83333333333331</v>
      </c>
      <c r="E141" s="38">
        <v>496.91666666666663</v>
      </c>
      <c r="F141" s="38">
        <v>494.18333333333334</v>
      </c>
      <c r="G141" s="38">
        <v>490.26666666666665</v>
      </c>
      <c r="H141" s="38">
        <v>503.56666666666661</v>
      </c>
      <c r="I141" s="38">
        <v>507.48333333333323</v>
      </c>
      <c r="J141" s="38">
        <v>510.21666666666658</v>
      </c>
      <c r="K141" s="31">
        <v>504.75</v>
      </c>
      <c r="L141" s="31">
        <v>498.1</v>
      </c>
      <c r="M141" s="31">
        <v>30.113959999999999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3827.1</v>
      </c>
      <c r="D142" s="38">
        <v>3812.3833333333337</v>
      </c>
      <c r="E142" s="38">
        <v>3786.7666666666673</v>
      </c>
      <c r="F142" s="38">
        <v>3746.4333333333338</v>
      </c>
      <c r="G142" s="38">
        <v>3720.8166666666675</v>
      </c>
      <c r="H142" s="38">
        <v>3852.7166666666672</v>
      </c>
      <c r="I142" s="38">
        <v>3878.333333333333</v>
      </c>
      <c r="J142" s="38">
        <v>3918.666666666667</v>
      </c>
      <c r="K142" s="31">
        <v>3838</v>
      </c>
      <c r="L142" s="31">
        <v>3772.05</v>
      </c>
      <c r="M142" s="31">
        <v>1.7528900000000001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5165.8500000000004</v>
      </c>
      <c r="D143" s="38">
        <v>5164.8</v>
      </c>
      <c r="E143" s="38">
        <v>5114.6000000000004</v>
      </c>
      <c r="F143" s="38">
        <v>5063.3500000000004</v>
      </c>
      <c r="G143" s="38">
        <v>5013.1500000000005</v>
      </c>
      <c r="H143" s="38">
        <v>5216.05</v>
      </c>
      <c r="I143" s="38">
        <v>5266.2499999999991</v>
      </c>
      <c r="J143" s="38">
        <v>5317.5</v>
      </c>
      <c r="K143" s="31">
        <v>5215</v>
      </c>
      <c r="L143" s="31">
        <v>5113.55</v>
      </c>
      <c r="M143" s="31">
        <v>2.11361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43.5</v>
      </c>
      <c r="D144" s="38">
        <v>43.416666666666664</v>
      </c>
      <c r="E144" s="38">
        <v>42.93333333333333</v>
      </c>
      <c r="F144" s="38">
        <v>42.366666666666667</v>
      </c>
      <c r="G144" s="38">
        <v>41.883333333333333</v>
      </c>
      <c r="H144" s="38">
        <v>43.983333333333327</v>
      </c>
      <c r="I144" s="38">
        <v>44.466666666666661</v>
      </c>
      <c r="J144" s="38">
        <v>45.033333333333324</v>
      </c>
      <c r="K144" s="31">
        <v>43.9</v>
      </c>
      <c r="L144" s="31">
        <v>42.85</v>
      </c>
      <c r="M144" s="31">
        <v>251.19129000000001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1772.25</v>
      </c>
      <c r="D145" s="38">
        <v>1771.1833333333334</v>
      </c>
      <c r="E145" s="38">
        <v>1752.3666666666668</v>
      </c>
      <c r="F145" s="38">
        <v>1732.4833333333333</v>
      </c>
      <c r="G145" s="38">
        <v>1713.6666666666667</v>
      </c>
      <c r="H145" s="38">
        <v>1791.0666666666668</v>
      </c>
      <c r="I145" s="38">
        <v>1809.8833333333334</v>
      </c>
      <c r="J145" s="38">
        <v>1829.7666666666669</v>
      </c>
      <c r="K145" s="31">
        <v>1790</v>
      </c>
      <c r="L145" s="31">
        <v>1751.3</v>
      </c>
      <c r="M145" s="31">
        <v>0.98331000000000002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3253.05</v>
      </c>
      <c r="D146" s="38">
        <v>3233.0333333333333</v>
      </c>
      <c r="E146" s="38">
        <v>3204.0666666666666</v>
      </c>
      <c r="F146" s="38">
        <v>3155.0833333333335</v>
      </c>
      <c r="G146" s="38">
        <v>3126.1166666666668</v>
      </c>
      <c r="H146" s="38">
        <v>3282.0166666666664</v>
      </c>
      <c r="I146" s="38">
        <v>3310.9833333333327</v>
      </c>
      <c r="J146" s="38">
        <v>3359.9666666666662</v>
      </c>
      <c r="K146" s="31">
        <v>3262</v>
      </c>
      <c r="L146" s="31">
        <v>3184.05</v>
      </c>
      <c r="M146" s="31">
        <v>14.258150000000001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467.95</v>
      </c>
      <c r="D147" s="38">
        <v>467.61666666666662</v>
      </c>
      <c r="E147" s="38">
        <v>464.83333333333326</v>
      </c>
      <c r="F147" s="38">
        <v>461.71666666666664</v>
      </c>
      <c r="G147" s="38">
        <v>458.93333333333328</v>
      </c>
      <c r="H147" s="38">
        <v>470.73333333333323</v>
      </c>
      <c r="I147" s="38">
        <v>473.51666666666665</v>
      </c>
      <c r="J147" s="38">
        <v>476.63333333333321</v>
      </c>
      <c r="K147" s="31">
        <v>470.4</v>
      </c>
      <c r="L147" s="31">
        <v>464.5</v>
      </c>
      <c r="M147" s="31">
        <v>1.69817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211.7</v>
      </c>
      <c r="D148" s="38">
        <v>210.25</v>
      </c>
      <c r="E148" s="38">
        <v>207.2</v>
      </c>
      <c r="F148" s="38">
        <v>202.7</v>
      </c>
      <c r="G148" s="38">
        <v>199.64999999999998</v>
      </c>
      <c r="H148" s="38">
        <v>214.75</v>
      </c>
      <c r="I148" s="38">
        <v>217.8</v>
      </c>
      <c r="J148" s="38">
        <v>222.3</v>
      </c>
      <c r="K148" s="31">
        <v>213.3</v>
      </c>
      <c r="L148" s="31">
        <v>205.75</v>
      </c>
      <c r="M148" s="31">
        <v>16.138470000000002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545.5</v>
      </c>
      <c r="D149" s="38">
        <v>547.51666666666677</v>
      </c>
      <c r="E149" s="38">
        <v>540.83333333333348</v>
      </c>
      <c r="F149" s="38">
        <v>536.16666666666674</v>
      </c>
      <c r="G149" s="38">
        <v>529.48333333333346</v>
      </c>
      <c r="H149" s="38">
        <v>552.18333333333351</v>
      </c>
      <c r="I149" s="38">
        <v>558.86666666666667</v>
      </c>
      <c r="J149" s="38">
        <v>563.53333333333353</v>
      </c>
      <c r="K149" s="31">
        <v>554.20000000000005</v>
      </c>
      <c r="L149" s="31">
        <v>542.85</v>
      </c>
      <c r="M149" s="31">
        <v>5.2223899999999999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419.95</v>
      </c>
      <c r="D150" s="38">
        <v>422</v>
      </c>
      <c r="E150" s="38">
        <v>417</v>
      </c>
      <c r="F150" s="38">
        <v>414.05</v>
      </c>
      <c r="G150" s="38">
        <v>409.05</v>
      </c>
      <c r="H150" s="38">
        <v>424.95</v>
      </c>
      <c r="I150" s="38">
        <v>429.95</v>
      </c>
      <c r="J150" s="38">
        <v>432.9</v>
      </c>
      <c r="K150" s="31">
        <v>427</v>
      </c>
      <c r="L150" s="31">
        <v>419.05</v>
      </c>
      <c r="M150" s="31">
        <v>3.4724599999999999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1703.75</v>
      </c>
      <c r="D151" s="38">
        <v>1690.3833333333332</v>
      </c>
      <c r="E151" s="38">
        <v>1668.9666666666665</v>
      </c>
      <c r="F151" s="38">
        <v>1634.1833333333332</v>
      </c>
      <c r="G151" s="38">
        <v>1612.7666666666664</v>
      </c>
      <c r="H151" s="38">
        <v>1725.1666666666665</v>
      </c>
      <c r="I151" s="38">
        <v>1746.5833333333335</v>
      </c>
      <c r="J151" s="38">
        <v>1781.3666666666666</v>
      </c>
      <c r="K151" s="31">
        <v>1711.8</v>
      </c>
      <c r="L151" s="31">
        <v>1655.6</v>
      </c>
      <c r="M151" s="31">
        <v>1.98058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120.2</v>
      </c>
      <c r="D152" s="38">
        <v>120.53333333333335</v>
      </c>
      <c r="E152" s="38">
        <v>118.9666666666667</v>
      </c>
      <c r="F152" s="38">
        <v>117.73333333333335</v>
      </c>
      <c r="G152" s="38">
        <v>116.1666666666667</v>
      </c>
      <c r="H152" s="38">
        <v>121.76666666666669</v>
      </c>
      <c r="I152" s="38">
        <v>123.33333333333333</v>
      </c>
      <c r="J152" s="38">
        <v>124.56666666666669</v>
      </c>
      <c r="K152" s="31">
        <v>122.1</v>
      </c>
      <c r="L152" s="31">
        <v>119.3</v>
      </c>
      <c r="M152" s="31">
        <v>42.922580000000004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219.75</v>
      </c>
      <c r="D153" s="38">
        <v>220.65</v>
      </c>
      <c r="E153" s="38">
        <v>217.4</v>
      </c>
      <c r="F153" s="38">
        <v>215.05</v>
      </c>
      <c r="G153" s="38">
        <v>211.8</v>
      </c>
      <c r="H153" s="38">
        <v>223</v>
      </c>
      <c r="I153" s="38">
        <v>226.25</v>
      </c>
      <c r="J153" s="38">
        <v>228.6</v>
      </c>
      <c r="K153" s="31">
        <v>223.9</v>
      </c>
      <c r="L153" s="31">
        <v>218.3</v>
      </c>
      <c r="M153" s="31">
        <v>4.8422200000000002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93.5</v>
      </c>
      <c r="D154" s="38">
        <v>92.966666666666654</v>
      </c>
      <c r="E154" s="38">
        <v>92.033333333333303</v>
      </c>
      <c r="F154" s="38">
        <v>90.566666666666649</v>
      </c>
      <c r="G154" s="38">
        <v>89.633333333333297</v>
      </c>
      <c r="H154" s="38">
        <v>94.433333333333309</v>
      </c>
      <c r="I154" s="38">
        <v>95.366666666666674</v>
      </c>
      <c r="J154" s="38">
        <v>96.833333333333314</v>
      </c>
      <c r="K154" s="31">
        <v>93.9</v>
      </c>
      <c r="L154" s="31">
        <v>91.5</v>
      </c>
      <c r="M154" s="31">
        <v>27.07058</v>
      </c>
      <c r="N154" s="1"/>
      <c r="O154" s="1"/>
    </row>
    <row r="155" spans="1:15" ht="12.75" customHeight="1">
      <c r="A155" s="33">
        <v>145</v>
      </c>
      <c r="B155" s="58" t="s">
        <v>885</v>
      </c>
      <c r="C155" s="31">
        <v>714.65</v>
      </c>
      <c r="D155" s="38">
        <v>716.1</v>
      </c>
      <c r="E155" s="38">
        <v>706.55000000000007</v>
      </c>
      <c r="F155" s="38">
        <v>698.45</v>
      </c>
      <c r="G155" s="38">
        <v>688.90000000000009</v>
      </c>
      <c r="H155" s="38">
        <v>724.2</v>
      </c>
      <c r="I155" s="38">
        <v>733.75</v>
      </c>
      <c r="J155" s="38">
        <v>741.85</v>
      </c>
      <c r="K155" s="31">
        <v>725.65</v>
      </c>
      <c r="L155" s="31">
        <v>708</v>
      </c>
      <c r="M155" s="31">
        <v>3.9604400000000002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2294.9</v>
      </c>
      <c r="D156" s="38">
        <v>2305.5</v>
      </c>
      <c r="E156" s="38">
        <v>2279.4</v>
      </c>
      <c r="F156" s="38">
        <v>2263.9</v>
      </c>
      <c r="G156" s="38">
        <v>2237.8000000000002</v>
      </c>
      <c r="H156" s="38">
        <v>2321</v>
      </c>
      <c r="I156" s="38">
        <v>2347.1000000000004</v>
      </c>
      <c r="J156" s="38">
        <v>2362.6</v>
      </c>
      <c r="K156" s="31">
        <v>2331.6</v>
      </c>
      <c r="L156" s="31">
        <v>2290</v>
      </c>
      <c r="M156" s="31">
        <v>4.5029000000000003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252.5</v>
      </c>
      <c r="D157" s="38">
        <v>251.96666666666667</v>
      </c>
      <c r="E157" s="38">
        <v>250.78333333333333</v>
      </c>
      <c r="F157" s="38">
        <v>249.06666666666666</v>
      </c>
      <c r="G157" s="38">
        <v>247.88333333333333</v>
      </c>
      <c r="H157" s="38">
        <v>253.68333333333334</v>
      </c>
      <c r="I157" s="38">
        <v>254.86666666666667</v>
      </c>
      <c r="J157" s="38">
        <v>256.58333333333337</v>
      </c>
      <c r="K157" s="31">
        <v>253.15</v>
      </c>
      <c r="L157" s="31">
        <v>250.25</v>
      </c>
      <c r="M157" s="31">
        <v>35.000709999999998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475.7</v>
      </c>
      <c r="D158" s="38">
        <v>473.06666666666666</v>
      </c>
      <c r="E158" s="38">
        <v>458.33333333333331</v>
      </c>
      <c r="F158" s="38">
        <v>440.96666666666664</v>
      </c>
      <c r="G158" s="38">
        <v>426.23333333333329</v>
      </c>
      <c r="H158" s="38">
        <v>490.43333333333334</v>
      </c>
      <c r="I158" s="38">
        <v>505.16666666666669</v>
      </c>
      <c r="J158" s="38">
        <v>522.5333333333333</v>
      </c>
      <c r="K158" s="31">
        <v>487.8</v>
      </c>
      <c r="L158" s="31">
        <v>455.7</v>
      </c>
      <c r="M158" s="31">
        <v>42.782589999999999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329</v>
      </c>
      <c r="D159" s="38">
        <v>330.7166666666667</v>
      </c>
      <c r="E159" s="38">
        <v>325.48333333333341</v>
      </c>
      <c r="F159" s="38">
        <v>321.9666666666667</v>
      </c>
      <c r="G159" s="38">
        <v>316.73333333333341</v>
      </c>
      <c r="H159" s="38">
        <v>334.23333333333341</v>
      </c>
      <c r="I159" s="38">
        <v>339.46666666666675</v>
      </c>
      <c r="J159" s="38">
        <v>342.98333333333341</v>
      </c>
      <c r="K159" s="31">
        <v>335.95</v>
      </c>
      <c r="L159" s="31">
        <v>327.2</v>
      </c>
      <c r="M159" s="31">
        <v>1.2119800000000001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135</v>
      </c>
      <c r="D160" s="38">
        <v>134.71666666666667</v>
      </c>
      <c r="E160" s="38">
        <v>133.93333333333334</v>
      </c>
      <c r="F160" s="38">
        <v>132.86666666666667</v>
      </c>
      <c r="G160" s="38">
        <v>132.08333333333334</v>
      </c>
      <c r="H160" s="38">
        <v>135.78333333333333</v>
      </c>
      <c r="I160" s="38">
        <v>136.56666666666669</v>
      </c>
      <c r="J160" s="38">
        <v>137.63333333333333</v>
      </c>
      <c r="K160" s="31">
        <v>135.5</v>
      </c>
      <c r="L160" s="31">
        <v>133.65</v>
      </c>
      <c r="M160" s="31">
        <v>80.250600000000006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821.95</v>
      </c>
      <c r="D161" s="38">
        <v>822.2833333333333</v>
      </c>
      <c r="E161" s="38">
        <v>809.66666666666663</v>
      </c>
      <c r="F161" s="38">
        <v>797.38333333333333</v>
      </c>
      <c r="G161" s="38">
        <v>784.76666666666665</v>
      </c>
      <c r="H161" s="38">
        <v>834.56666666666661</v>
      </c>
      <c r="I161" s="38">
        <v>847.18333333333339</v>
      </c>
      <c r="J161" s="38">
        <v>859.46666666666658</v>
      </c>
      <c r="K161" s="31">
        <v>834.9</v>
      </c>
      <c r="L161" s="31">
        <v>810</v>
      </c>
      <c r="M161" s="31">
        <v>2.29298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4709.5</v>
      </c>
      <c r="D162" s="38">
        <v>4726.833333333333</v>
      </c>
      <c r="E162" s="38">
        <v>4683.6666666666661</v>
      </c>
      <c r="F162" s="38">
        <v>4657.833333333333</v>
      </c>
      <c r="G162" s="38">
        <v>4614.6666666666661</v>
      </c>
      <c r="H162" s="38">
        <v>4752.6666666666661</v>
      </c>
      <c r="I162" s="38">
        <v>4795.8333333333321</v>
      </c>
      <c r="J162" s="38">
        <v>4821.6666666666661</v>
      </c>
      <c r="K162" s="31">
        <v>4770</v>
      </c>
      <c r="L162" s="31">
        <v>4701</v>
      </c>
      <c r="M162" s="31">
        <v>0.24137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171.95</v>
      </c>
      <c r="D163" s="38">
        <v>172.11666666666665</v>
      </c>
      <c r="E163" s="38">
        <v>170.5333333333333</v>
      </c>
      <c r="F163" s="38">
        <v>169.11666666666665</v>
      </c>
      <c r="G163" s="38">
        <v>167.5333333333333</v>
      </c>
      <c r="H163" s="38">
        <v>173.5333333333333</v>
      </c>
      <c r="I163" s="38">
        <v>175.11666666666662</v>
      </c>
      <c r="J163" s="38">
        <v>176.5333333333333</v>
      </c>
      <c r="K163" s="31">
        <v>173.7</v>
      </c>
      <c r="L163" s="31">
        <v>170.7</v>
      </c>
      <c r="M163" s="31">
        <v>3.4037999999999999</v>
      </c>
      <c r="N163" s="1"/>
      <c r="O163" s="1"/>
    </row>
    <row r="164" spans="1:15" ht="12.75" customHeight="1">
      <c r="A164" s="33">
        <v>154</v>
      </c>
      <c r="B164" s="58" t="s">
        <v>886</v>
      </c>
      <c r="C164" s="31">
        <v>654.95000000000005</v>
      </c>
      <c r="D164" s="38">
        <v>661.65</v>
      </c>
      <c r="E164" s="38">
        <v>645.59999999999991</v>
      </c>
      <c r="F164" s="38">
        <v>636.24999999999989</v>
      </c>
      <c r="G164" s="38">
        <v>620.19999999999982</v>
      </c>
      <c r="H164" s="38">
        <v>671</v>
      </c>
      <c r="I164" s="38">
        <v>687.05</v>
      </c>
      <c r="J164" s="38">
        <v>696.40000000000009</v>
      </c>
      <c r="K164" s="31">
        <v>677.7</v>
      </c>
      <c r="L164" s="31">
        <v>652.29999999999995</v>
      </c>
      <c r="M164" s="31">
        <v>1.13273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2762.45</v>
      </c>
      <c r="D165" s="38">
        <v>2776.4166666666665</v>
      </c>
      <c r="E165" s="38">
        <v>2737.833333333333</v>
      </c>
      <c r="F165" s="38">
        <v>2713.2166666666667</v>
      </c>
      <c r="G165" s="38">
        <v>2674.6333333333332</v>
      </c>
      <c r="H165" s="38">
        <v>2801.0333333333328</v>
      </c>
      <c r="I165" s="38">
        <v>2839.6166666666659</v>
      </c>
      <c r="J165" s="38">
        <v>2864.2333333333327</v>
      </c>
      <c r="K165" s="31">
        <v>2815</v>
      </c>
      <c r="L165" s="31">
        <v>2751.8</v>
      </c>
      <c r="M165" s="31">
        <v>2.8694000000000002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332.1</v>
      </c>
      <c r="D166" s="38">
        <v>329.93333333333334</v>
      </c>
      <c r="E166" s="38">
        <v>325.31666666666666</v>
      </c>
      <c r="F166" s="38">
        <v>318.5333333333333</v>
      </c>
      <c r="G166" s="38">
        <v>313.91666666666663</v>
      </c>
      <c r="H166" s="38">
        <v>336.7166666666667</v>
      </c>
      <c r="I166" s="38">
        <v>341.33333333333337</v>
      </c>
      <c r="J166" s="38">
        <v>348.11666666666673</v>
      </c>
      <c r="K166" s="31">
        <v>334.55</v>
      </c>
      <c r="L166" s="31">
        <v>323.14999999999998</v>
      </c>
      <c r="M166" s="31">
        <v>56.121029999999998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126</v>
      </c>
      <c r="D167" s="38">
        <v>126.45</v>
      </c>
      <c r="E167" s="38">
        <v>125.05000000000001</v>
      </c>
      <c r="F167" s="38">
        <v>124.10000000000001</v>
      </c>
      <c r="G167" s="38">
        <v>122.70000000000002</v>
      </c>
      <c r="H167" s="38">
        <v>127.4</v>
      </c>
      <c r="I167" s="38">
        <v>128.80000000000001</v>
      </c>
      <c r="J167" s="38">
        <v>129.75</v>
      </c>
      <c r="K167" s="31">
        <v>127.85</v>
      </c>
      <c r="L167" s="31">
        <v>125.5</v>
      </c>
      <c r="M167" s="31">
        <v>13.09529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237</v>
      </c>
      <c r="D168" s="38">
        <v>238.11666666666667</v>
      </c>
      <c r="E168" s="38">
        <v>235.43333333333334</v>
      </c>
      <c r="F168" s="38">
        <v>233.86666666666667</v>
      </c>
      <c r="G168" s="38">
        <v>231.18333333333334</v>
      </c>
      <c r="H168" s="38">
        <v>239.68333333333334</v>
      </c>
      <c r="I168" s="38">
        <v>242.36666666666667</v>
      </c>
      <c r="J168" s="38">
        <v>243.93333333333334</v>
      </c>
      <c r="K168" s="31">
        <v>240.8</v>
      </c>
      <c r="L168" s="31">
        <v>236.55</v>
      </c>
      <c r="M168" s="31">
        <v>2.66187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109.3</v>
      </c>
      <c r="D169" s="38">
        <v>108.84999999999998</v>
      </c>
      <c r="E169" s="38">
        <v>108.09999999999997</v>
      </c>
      <c r="F169" s="38">
        <v>106.89999999999999</v>
      </c>
      <c r="G169" s="38">
        <v>106.14999999999998</v>
      </c>
      <c r="H169" s="38">
        <v>110.04999999999995</v>
      </c>
      <c r="I169" s="38">
        <v>110.79999999999998</v>
      </c>
      <c r="J169" s="38">
        <v>111.99999999999994</v>
      </c>
      <c r="K169" s="31">
        <v>109.6</v>
      </c>
      <c r="L169" s="31">
        <v>107.65</v>
      </c>
      <c r="M169" s="31">
        <v>103.80385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2598.1</v>
      </c>
      <c r="D170" s="38">
        <v>2596.3333333333335</v>
      </c>
      <c r="E170" s="38">
        <v>2571.8166666666671</v>
      </c>
      <c r="F170" s="38">
        <v>2545.5333333333338</v>
      </c>
      <c r="G170" s="38">
        <v>2521.0166666666673</v>
      </c>
      <c r="H170" s="38">
        <v>2622.6166666666668</v>
      </c>
      <c r="I170" s="38">
        <v>2647.1333333333332</v>
      </c>
      <c r="J170" s="38">
        <v>2673.4166666666665</v>
      </c>
      <c r="K170" s="31">
        <v>2620.85</v>
      </c>
      <c r="L170" s="31">
        <v>2570.0500000000002</v>
      </c>
      <c r="M170" s="31">
        <v>0.13722999999999999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3149.4</v>
      </c>
      <c r="D171" s="38">
        <v>3146.0333333333333</v>
      </c>
      <c r="E171" s="38">
        <v>3125.2666666666664</v>
      </c>
      <c r="F171" s="38">
        <v>3101.1333333333332</v>
      </c>
      <c r="G171" s="38">
        <v>3080.3666666666663</v>
      </c>
      <c r="H171" s="38">
        <v>3170.1666666666665</v>
      </c>
      <c r="I171" s="38">
        <v>3190.9333333333338</v>
      </c>
      <c r="J171" s="38">
        <v>3215.0666666666666</v>
      </c>
      <c r="K171" s="31">
        <v>3166.8</v>
      </c>
      <c r="L171" s="31">
        <v>3121.9</v>
      </c>
      <c r="M171" s="31">
        <v>8.9279999999999998E-2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769.6</v>
      </c>
      <c r="D172" s="38">
        <v>772.63333333333333</v>
      </c>
      <c r="E172" s="38">
        <v>760.56666666666661</v>
      </c>
      <c r="F172" s="38">
        <v>751.5333333333333</v>
      </c>
      <c r="G172" s="38">
        <v>739.46666666666658</v>
      </c>
      <c r="H172" s="38">
        <v>781.66666666666663</v>
      </c>
      <c r="I172" s="38">
        <v>793.73333333333346</v>
      </c>
      <c r="J172" s="38">
        <v>802.76666666666665</v>
      </c>
      <c r="K172" s="31">
        <v>784.7</v>
      </c>
      <c r="L172" s="31">
        <v>763.6</v>
      </c>
      <c r="M172" s="31">
        <v>4.9190399999999999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189</v>
      </c>
      <c r="D173" s="38">
        <v>190.76666666666665</v>
      </c>
      <c r="E173" s="38">
        <v>185.83333333333331</v>
      </c>
      <c r="F173" s="38">
        <v>182.66666666666666</v>
      </c>
      <c r="G173" s="38">
        <v>177.73333333333332</v>
      </c>
      <c r="H173" s="38">
        <v>193.93333333333331</v>
      </c>
      <c r="I173" s="38">
        <v>198.86666666666665</v>
      </c>
      <c r="J173" s="38">
        <v>202.0333333333333</v>
      </c>
      <c r="K173" s="31">
        <v>195.7</v>
      </c>
      <c r="L173" s="31">
        <v>187.6</v>
      </c>
      <c r="M173" s="31">
        <v>14.80241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1104.3</v>
      </c>
      <c r="D174" s="38">
        <v>1095.6166666666666</v>
      </c>
      <c r="E174" s="38">
        <v>1082.083333333333</v>
      </c>
      <c r="F174" s="38">
        <v>1059.8666666666666</v>
      </c>
      <c r="G174" s="38">
        <v>1046.333333333333</v>
      </c>
      <c r="H174" s="38">
        <v>1117.833333333333</v>
      </c>
      <c r="I174" s="38">
        <v>1131.3666666666663</v>
      </c>
      <c r="J174" s="38">
        <v>1153.583333333333</v>
      </c>
      <c r="K174" s="31">
        <v>1109.1500000000001</v>
      </c>
      <c r="L174" s="31">
        <v>1073.4000000000001</v>
      </c>
      <c r="M174" s="31">
        <v>7.5155700000000003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1389.35</v>
      </c>
      <c r="D175" s="38">
        <v>1392.8333333333333</v>
      </c>
      <c r="E175" s="38">
        <v>1376.9166666666665</v>
      </c>
      <c r="F175" s="38">
        <v>1364.4833333333333</v>
      </c>
      <c r="G175" s="38">
        <v>1348.5666666666666</v>
      </c>
      <c r="H175" s="38">
        <v>1405.2666666666664</v>
      </c>
      <c r="I175" s="38">
        <v>1421.1833333333329</v>
      </c>
      <c r="J175" s="38">
        <v>1433.6166666666663</v>
      </c>
      <c r="K175" s="31">
        <v>1408.75</v>
      </c>
      <c r="L175" s="31">
        <v>1380.4</v>
      </c>
      <c r="M175" s="31">
        <v>2.0287899999999999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670.6</v>
      </c>
      <c r="D176" s="38">
        <v>669.0333333333333</v>
      </c>
      <c r="E176" s="38">
        <v>662.56666666666661</v>
      </c>
      <c r="F176" s="38">
        <v>654.5333333333333</v>
      </c>
      <c r="G176" s="38">
        <v>648.06666666666661</v>
      </c>
      <c r="H176" s="38">
        <v>677.06666666666661</v>
      </c>
      <c r="I176" s="38">
        <v>683.5333333333333</v>
      </c>
      <c r="J176" s="38">
        <v>691.56666666666661</v>
      </c>
      <c r="K176" s="31">
        <v>675.5</v>
      </c>
      <c r="L176" s="31">
        <v>661</v>
      </c>
      <c r="M176" s="31">
        <v>6.12181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1490</v>
      </c>
      <c r="D177" s="38">
        <v>1486.8333333333333</v>
      </c>
      <c r="E177" s="38">
        <v>1478.2166666666665</v>
      </c>
      <c r="F177" s="38">
        <v>1466.4333333333332</v>
      </c>
      <c r="G177" s="38">
        <v>1457.8166666666664</v>
      </c>
      <c r="H177" s="38">
        <v>1498.6166666666666</v>
      </c>
      <c r="I177" s="38">
        <v>1507.2333333333333</v>
      </c>
      <c r="J177" s="38">
        <v>1519.0166666666667</v>
      </c>
      <c r="K177" s="31">
        <v>1495.45</v>
      </c>
      <c r="L177" s="31">
        <v>1475.05</v>
      </c>
      <c r="M177" s="31">
        <v>0.85772000000000004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44.6</v>
      </c>
      <c r="D178" s="38">
        <v>44.683333333333337</v>
      </c>
      <c r="E178" s="38">
        <v>44.266666666666673</v>
      </c>
      <c r="F178" s="38">
        <v>43.933333333333337</v>
      </c>
      <c r="G178" s="38">
        <v>43.516666666666673</v>
      </c>
      <c r="H178" s="38">
        <v>45.016666666666673</v>
      </c>
      <c r="I178" s="38">
        <v>45.43333333333333</v>
      </c>
      <c r="J178" s="38">
        <v>45.766666666666673</v>
      </c>
      <c r="K178" s="31">
        <v>45.1</v>
      </c>
      <c r="L178" s="31">
        <v>44.35</v>
      </c>
      <c r="M178" s="31">
        <v>28.759650000000001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599</v>
      </c>
      <c r="D179" s="38">
        <v>597.33333333333337</v>
      </c>
      <c r="E179" s="38">
        <v>591.91666666666674</v>
      </c>
      <c r="F179" s="38">
        <v>584.83333333333337</v>
      </c>
      <c r="G179" s="38">
        <v>579.41666666666674</v>
      </c>
      <c r="H179" s="38">
        <v>604.41666666666674</v>
      </c>
      <c r="I179" s="38">
        <v>609.83333333333348</v>
      </c>
      <c r="J179" s="38">
        <v>616.91666666666674</v>
      </c>
      <c r="K179" s="31">
        <v>602.75</v>
      </c>
      <c r="L179" s="31">
        <v>590.25</v>
      </c>
      <c r="M179" s="31">
        <v>5.2531400000000001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1122.45</v>
      </c>
      <c r="D180" s="38">
        <v>1120.05</v>
      </c>
      <c r="E180" s="38">
        <v>1108.0999999999999</v>
      </c>
      <c r="F180" s="38">
        <v>1093.75</v>
      </c>
      <c r="G180" s="38">
        <v>1081.8</v>
      </c>
      <c r="H180" s="38">
        <v>1134.3999999999999</v>
      </c>
      <c r="I180" s="38">
        <v>1146.3500000000001</v>
      </c>
      <c r="J180" s="38">
        <v>1160.6999999999998</v>
      </c>
      <c r="K180" s="31">
        <v>1132</v>
      </c>
      <c r="L180" s="31">
        <v>1105.7</v>
      </c>
      <c r="M180" s="31">
        <v>0.49186999999999997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1661.6</v>
      </c>
      <c r="D181" s="38">
        <v>1654.2</v>
      </c>
      <c r="E181" s="38">
        <v>1630.4</v>
      </c>
      <c r="F181" s="38">
        <v>1599.2</v>
      </c>
      <c r="G181" s="38">
        <v>1575.4</v>
      </c>
      <c r="H181" s="38">
        <v>1685.4</v>
      </c>
      <c r="I181" s="38">
        <v>1709.1999999999998</v>
      </c>
      <c r="J181" s="38">
        <v>1740.4</v>
      </c>
      <c r="K181" s="31">
        <v>1678</v>
      </c>
      <c r="L181" s="31">
        <v>1623</v>
      </c>
      <c r="M181" s="31">
        <v>1.4792000000000001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464.4</v>
      </c>
      <c r="D182" s="38">
        <v>464.86666666666662</v>
      </c>
      <c r="E182" s="38">
        <v>460.03333333333325</v>
      </c>
      <c r="F182" s="38">
        <v>455.66666666666663</v>
      </c>
      <c r="G182" s="38">
        <v>450.83333333333326</v>
      </c>
      <c r="H182" s="38">
        <v>469.23333333333323</v>
      </c>
      <c r="I182" s="38">
        <v>474.06666666666661</v>
      </c>
      <c r="J182" s="38">
        <v>478.43333333333322</v>
      </c>
      <c r="K182" s="31">
        <v>469.7</v>
      </c>
      <c r="L182" s="31">
        <v>460.5</v>
      </c>
      <c r="M182" s="31">
        <v>0.70193000000000005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1061.8499999999999</v>
      </c>
      <c r="D183" s="38">
        <v>1063.4333333333334</v>
      </c>
      <c r="E183" s="38">
        <v>1052.1166666666668</v>
      </c>
      <c r="F183" s="38">
        <v>1042.3833333333334</v>
      </c>
      <c r="G183" s="38">
        <v>1031.0666666666668</v>
      </c>
      <c r="H183" s="38">
        <v>1073.1666666666667</v>
      </c>
      <c r="I183" s="38">
        <v>1084.4833333333333</v>
      </c>
      <c r="J183" s="38">
        <v>1094.2166666666667</v>
      </c>
      <c r="K183" s="31">
        <v>1074.75</v>
      </c>
      <c r="L183" s="31">
        <v>1053.7</v>
      </c>
      <c r="M183" s="31">
        <v>6.1363000000000003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496.25</v>
      </c>
      <c r="D184" s="38">
        <v>496.75</v>
      </c>
      <c r="E184" s="38">
        <v>490.5</v>
      </c>
      <c r="F184" s="38">
        <v>484.75</v>
      </c>
      <c r="G184" s="38">
        <v>478.5</v>
      </c>
      <c r="H184" s="38">
        <v>502.5</v>
      </c>
      <c r="I184" s="38">
        <v>508.75</v>
      </c>
      <c r="J184" s="38">
        <v>514.5</v>
      </c>
      <c r="K184" s="31">
        <v>503</v>
      </c>
      <c r="L184" s="31">
        <v>491</v>
      </c>
      <c r="M184" s="31">
        <v>1.6418299999999999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1599.35</v>
      </c>
      <c r="D185" s="38">
        <v>1593.8166666666666</v>
      </c>
      <c r="E185" s="38">
        <v>1580.5333333333333</v>
      </c>
      <c r="F185" s="38">
        <v>1561.7166666666667</v>
      </c>
      <c r="G185" s="38">
        <v>1548.4333333333334</v>
      </c>
      <c r="H185" s="38">
        <v>1612.6333333333332</v>
      </c>
      <c r="I185" s="38">
        <v>1625.9166666666665</v>
      </c>
      <c r="J185" s="38">
        <v>1644.7333333333331</v>
      </c>
      <c r="K185" s="31">
        <v>1607.1</v>
      </c>
      <c r="L185" s="31">
        <v>1575</v>
      </c>
      <c r="M185" s="31">
        <v>4.5562500000000004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122.2</v>
      </c>
      <c r="D186" s="38">
        <v>121.7</v>
      </c>
      <c r="E186" s="38">
        <v>120.60000000000001</v>
      </c>
      <c r="F186" s="38">
        <v>119</v>
      </c>
      <c r="G186" s="38">
        <v>117.9</v>
      </c>
      <c r="H186" s="38">
        <v>123.30000000000001</v>
      </c>
      <c r="I186" s="38">
        <v>124.4</v>
      </c>
      <c r="J186" s="38">
        <v>126.00000000000001</v>
      </c>
      <c r="K186" s="31">
        <v>122.8</v>
      </c>
      <c r="L186" s="31">
        <v>120.1</v>
      </c>
      <c r="M186" s="31">
        <v>16.009029999999999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309.95</v>
      </c>
      <c r="D187" s="38">
        <v>310</v>
      </c>
      <c r="E187" s="38">
        <v>306.5</v>
      </c>
      <c r="F187" s="38">
        <v>303.05</v>
      </c>
      <c r="G187" s="38">
        <v>299.55</v>
      </c>
      <c r="H187" s="38">
        <v>313.45</v>
      </c>
      <c r="I187" s="38">
        <v>316.95</v>
      </c>
      <c r="J187" s="38">
        <v>320.39999999999998</v>
      </c>
      <c r="K187" s="31">
        <v>313.5</v>
      </c>
      <c r="L187" s="31">
        <v>306.55</v>
      </c>
      <c r="M187" s="31">
        <v>16.06249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412.2</v>
      </c>
      <c r="D188" s="38">
        <v>409.58333333333331</v>
      </c>
      <c r="E188" s="38">
        <v>403.16666666666663</v>
      </c>
      <c r="F188" s="38">
        <v>394.13333333333333</v>
      </c>
      <c r="G188" s="38">
        <v>387.71666666666664</v>
      </c>
      <c r="H188" s="38">
        <v>418.61666666666662</v>
      </c>
      <c r="I188" s="38">
        <v>425.03333333333325</v>
      </c>
      <c r="J188" s="38">
        <v>434.06666666666661</v>
      </c>
      <c r="K188" s="31">
        <v>416</v>
      </c>
      <c r="L188" s="31">
        <v>400.55</v>
      </c>
      <c r="M188" s="31">
        <v>11.50118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1767.7</v>
      </c>
      <c r="D189" s="38">
        <v>1761.8166666666666</v>
      </c>
      <c r="E189" s="38">
        <v>1749.6833333333332</v>
      </c>
      <c r="F189" s="38">
        <v>1731.6666666666665</v>
      </c>
      <c r="G189" s="38">
        <v>1719.5333333333331</v>
      </c>
      <c r="H189" s="38">
        <v>1779.8333333333333</v>
      </c>
      <c r="I189" s="38">
        <v>1791.9666666666665</v>
      </c>
      <c r="J189" s="38">
        <v>1809.9833333333333</v>
      </c>
      <c r="K189" s="31">
        <v>1773.95</v>
      </c>
      <c r="L189" s="31">
        <v>1743.8</v>
      </c>
      <c r="M189" s="31">
        <v>5.7663900000000003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351.25</v>
      </c>
      <c r="D190" s="38">
        <v>350.55</v>
      </c>
      <c r="E190" s="38">
        <v>344.8</v>
      </c>
      <c r="F190" s="38">
        <v>338.35</v>
      </c>
      <c r="G190" s="38">
        <v>332.6</v>
      </c>
      <c r="H190" s="38">
        <v>357</v>
      </c>
      <c r="I190" s="38">
        <v>362.75</v>
      </c>
      <c r="J190" s="38">
        <v>369.2</v>
      </c>
      <c r="K190" s="31">
        <v>356.3</v>
      </c>
      <c r="L190" s="31">
        <v>344.1</v>
      </c>
      <c r="M190" s="31">
        <v>3.8881899999999998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2149.35</v>
      </c>
      <c r="D191" s="38">
        <v>2158.0333333333333</v>
      </c>
      <c r="E191" s="38">
        <v>2117.0666666666666</v>
      </c>
      <c r="F191" s="38">
        <v>2084.7833333333333</v>
      </c>
      <c r="G191" s="38">
        <v>2043.8166666666666</v>
      </c>
      <c r="H191" s="38">
        <v>2190.3166666666666</v>
      </c>
      <c r="I191" s="38">
        <v>2231.2833333333328</v>
      </c>
      <c r="J191" s="38">
        <v>2263.5666666666666</v>
      </c>
      <c r="K191" s="31">
        <v>2199</v>
      </c>
      <c r="L191" s="31">
        <v>2125.75</v>
      </c>
      <c r="M191" s="31">
        <v>0.45423999999999998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1339.85</v>
      </c>
      <c r="D192" s="38">
        <v>1330.2666666666667</v>
      </c>
      <c r="E192" s="38">
        <v>1316.5833333333333</v>
      </c>
      <c r="F192" s="38">
        <v>1293.3166666666666</v>
      </c>
      <c r="G192" s="38">
        <v>1279.6333333333332</v>
      </c>
      <c r="H192" s="38">
        <v>1353.5333333333333</v>
      </c>
      <c r="I192" s="38">
        <v>1367.2166666666667</v>
      </c>
      <c r="J192" s="38">
        <v>1390.4833333333333</v>
      </c>
      <c r="K192" s="31">
        <v>1343.95</v>
      </c>
      <c r="L192" s="31">
        <v>1307</v>
      </c>
      <c r="M192" s="31">
        <v>0.23996999999999999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167.55</v>
      </c>
      <c r="D193" s="38">
        <v>167.96666666666667</v>
      </c>
      <c r="E193" s="38">
        <v>166.78333333333333</v>
      </c>
      <c r="F193" s="38">
        <v>166.01666666666665</v>
      </c>
      <c r="G193" s="38">
        <v>164.83333333333331</v>
      </c>
      <c r="H193" s="38">
        <v>168.73333333333335</v>
      </c>
      <c r="I193" s="38">
        <v>169.91666666666669</v>
      </c>
      <c r="J193" s="38">
        <v>170.68333333333337</v>
      </c>
      <c r="K193" s="31">
        <v>169.15</v>
      </c>
      <c r="L193" s="31">
        <v>167.2</v>
      </c>
      <c r="M193" s="31">
        <v>18.35333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298.14999999999998</v>
      </c>
      <c r="D194" s="38">
        <v>295.43333333333334</v>
      </c>
      <c r="E194" s="38">
        <v>291.91666666666669</v>
      </c>
      <c r="F194" s="38">
        <v>285.68333333333334</v>
      </c>
      <c r="G194" s="38">
        <v>282.16666666666669</v>
      </c>
      <c r="H194" s="38">
        <v>301.66666666666669</v>
      </c>
      <c r="I194" s="38">
        <v>305.18333333333334</v>
      </c>
      <c r="J194" s="38">
        <v>311.41666666666669</v>
      </c>
      <c r="K194" s="31">
        <v>298.95</v>
      </c>
      <c r="L194" s="31">
        <v>289.2</v>
      </c>
      <c r="M194" s="31">
        <v>7.3554599999999999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681.65</v>
      </c>
      <c r="D195" s="38">
        <v>683.46666666666658</v>
      </c>
      <c r="E195" s="38">
        <v>675.98333333333312</v>
      </c>
      <c r="F195" s="38">
        <v>670.31666666666649</v>
      </c>
      <c r="G195" s="38">
        <v>662.83333333333303</v>
      </c>
      <c r="H195" s="38">
        <v>689.13333333333321</v>
      </c>
      <c r="I195" s="38">
        <v>696.61666666666656</v>
      </c>
      <c r="J195" s="38">
        <v>702.2833333333333</v>
      </c>
      <c r="K195" s="31">
        <v>690.95</v>
      </c>
      <c r="L195" s="31">
        <v>677.8</v>
      </c>
      <c r="M195" s="31">
        <v>0.66666999999999998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480.6</v>
      </c>
      <c r="D196" s="38">
        <v>478.84999999999997</v>
      </c>
      <c r="E196" s="38">
        <v>476.04999999999995</v>
      </c>
      <c r="F196" s="38">
        <v>471.5</v>
      </c>
      <c r="G196" s="38">
        <v>468.7</v>
      </c>
      <c r="H196" s="38">
        <v>483.39999999999992</v>
      </c>
      <c r="I196" s="38">
        <v>486.2</v>
      </c>
      <c r="J196" s="38">
        <v>490.74999999999989</v>
      </c>
      <c r="K196" s="31">
        <v>481.65</v>
      </c>
      <c r="L196" s="31">
        <v>474.3</v>
      </c>
      <c r="M196" s="31">
        <v>5.6535299999999999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3917.45</v>
      </c>
      <c r="D197" s="38">
        <v>3884.4333333333329</v>
      </c>
      <c r="E197" s="38">
        <v>3823.8666666666659</v>
      </c>
      <c r="F197" s="38">
        <v>3730.2833333333328</v>
      </c>
      <c r="G197" s="38">
        <v>3669.7166666666658</v>
      </c>
      <c r="H197" s="38">
        <v>3978.016666666666</v>
      </c>
      <c r="I197" s="38">
        <v>4038.5833333333326</v>
      </c>
      <c r="J197" s="38">
        <v>4132.1666666666661</v>
      </c>
      <c r="K197" s="31">
        <v>3945</v>
      </c>
      <c r="L197" s="31">
        <v>3790.85</v>
      </c>
      <c r="M197" s="31">
        <v>32.491210000000002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994.6</v>
      </c>
      <c r="D198" s="38">
        <v>985.85</v>
      </c>
      <c r="E198" s="38">
        <v>968.85</v>
      </c>
      <c r="F198" s="38">
        <v>943.1</v>
      </c>
      <c r="G198" s="38">
        <v>926.1</v>
      </c>
      <c r="H198" s="38">
        <v>1011.6</v>
      </c>
      <c r="I198" s="38">
        <v>1028.5999999999999</v>
      </c>
      <c r="J198" s="38">
        <v>1054.3499999999999</v>
      </c>
      <c r="K198" s="31">
        <v>1002.85</v>
      </c>
      <c r="L198" s="31">
        <v>960.1</v>
      </c>
      <c r="M198" s="31">
        <v>8.2776099999999992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1307.6500000000001</v>
      </c>
      <c r="D199" s="38">
        <v>1304.5166666666667</v>
      </c>
      <c r="E199" s="38">
        <v>1293.5333333333333</v>
      </c>
      <c r="F199" s="38">
        <v>1279.4166666666667</v>
      </c>
      <c r="G199" s="38">
        <v>1268.4333333333334</v>
      </c>
      <c r="H199" s="38">
        <v>1318.6333333333332</v>
      </c>
      <c r="I199" s="38">
        <v>1329.6166666666663</v>
      </c>
      <c r="J199" s="38">
        <v>1343.7333333333331</v>
      </c>
      <c r="K199" s="31">
        <v>1315.5</v>
      </c>
      <c r="L199" s="31">
        <v>1290.4000000000001</v>
      </c>
      <c r="M199" s="31">
        <v>6.5934900000000001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1114.9000000000001</v>
      </c>
      <c r="D200" s="38">
        <v>1119.55</v>
      </c>
      <c r="E200" s="38">
        <v>1107.3499999999999</v>
      </c>
      <c r="F200" s="38">
        <v>1099.8</v>
      </c>
      <c r="G200" s="38">
        <v>1087.5999999999999</v>
      </c>
      <c r="H200" s="38">
        <v>1127.0999999999999</v>
      </c>
      <c r="I200" s="38">
        <v>1139.3000000000002</v>
      </c>
      <c r="J200" s="38">
        <v>1146.8499999999999</v>
      </c>
      <c r="K200" s="31">
        <v>1131.75</v>
      </c>
      <c r="L200" s="31">
        <v>1112</v>
      </c>
      <c r="M200" s="31">
        <v>49.826030000000003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2747.35</v>
      </c>
      <c r="D201" s="38">
        <v>2761.5</v>
      </c>
      <c r="E201" s="38">
        <v>2728.2</v>
      </c>
      <c r="F201" s="38">
        <v>2709.0499999999997</v>
      </c>
      <c r="G201" s="38">
        <v>2675.7499999999995</v>
      </c>
      <c r="H201" s="38">
        <v>2780.65</v>
      </c>
      <c r="I201" s="38">
        <v>2813.9500000000003</v>
      </c>
      <c r="J201" s="38">
        <v>2833.1000000000004</v>
      </c>
      <c r="K201" s="31">
        <v>2794.8</v>
      </c>
      <c r="L201" s="31">
        <v>2742.35</v>
      </c>
      <c r="M201" s="31">
        <v>85.700710000000001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2282.75</v>
      </c>
      <c r="D202" s="38">
        <v>2278.7000000000003</v>
      </c>
      <c r="E202" s="38">
        <v>2254.0500000000006</v>
      </c>
      <c r="F202" s="38">
        <v>2225.3500000000004</v>
      </c>
      <c r="G202" s="38">
        <v>2200.7000000000007</v>
      </c>
      <c r="H202" s="38">
        <v>2307.4000000000005</v>
      </c>
      <c r="I202" s="38">
        <v>2332.0500000000002</v>
      </c>
      <c r="J202" s="38">
        <v>2360.7500000000005</v>
      </c>
      <c r="K202" s="31">
        <v>2303.35</v>
      </c>
      <c r="L202" s="31">
        <v>2250</v>
      </c>
      <c r="M202" s="31">
        <v>4.9158200000000001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1648.4</v>
      </c>
      <c r="D203" s="38">
        <v>1656.6333333333332</v>
      </c>
      <c r="E203" s="38">
        <v>1637.2666666666664</v>
      </c>
      <c r="F203" s="38">
        <v>1626.1333333333332</v>
      </c>
      <c r="G203" s="38">
        <v>1606.7666666666664</v>
      </c>
      <c r="H203" s="38">
        <v>1667.7666666666664</v>
      </c>
      <c r="I203" s="38">
        <v>1687.1333333333332</v>
      </c>
      <c r="J203" s="38">
        <v>1698.2666666666664</v>
      </c>
      <c r="K203" s="31">
        <v>1676</v>
      </c>
      <c r="L203" s="31">
        <v>1645.5</v>
      </c>
      <c r="M203" s="31">
        <v>253.35212999999999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672.55</v>
      </c>
      <c r="D204" s="38">
        <v>676.0333333333333</v>
      </c>
      <c r="E204" s="38">
        <v>667.26666666666665</v>
      </c>
      <c r="F204" s="38">
        <v>661.98333333333335</v>
      </c>
      <c r="G204" s="38">
        <v>653.2166666666667</v>
      </c>
      <c r="H204" s="38">
        <v>681.31666666666661</v>
      </c>
      <c r="I204" s="38">
        <v>690.08333333333326</v>
      </c>
      <c r="J204" s="38">
        <v>695.36666666666656</v>
      </c>
      <c r="K204" s="31">
        <v>684.8</v>
      </c>
      <c r="L204" s="31">
        <v>670.75</v>
      </c>
      <c r="M204" s="31">
        <v>50.046219999999998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1572.8</v>
      </c>
      <c r="D205" s="38">
        <v>1568.7333333333333</v>
      </c>
      <c r="E205" s="38">
        <v>1555.0666666666666</v>
      </c>
      <c r="F205" s="38">
        <v>1537.3333333333333</v>
      </c>
      <c r="G205" s="38">
        <v>1523.6666666666665</v>
      </c>
      <c r="H205" s="38">
        <v>1586.4666666666667</v>
      </c>
      <c r="I205" s="38">
        <v>1600.1333333333332</v>
      </c>
      <c r="J205" s="38">
        <v>1617.8666666666668</v>
      </c>
      <c r="K205" s="31">
        <v>1582.4</v>
      </c>
      <c r="L205" s="31">
        <v>1551</v>
      </c>
      <c r="M205" s="31">
        <v>1.04863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3102.6</v>
      </c>
      <c r="D206" s="38">
        <v>3104.9333333333329</v>
      </c>
      <c r="E206" s="38">
        <v>3081.8666666666659</v>
      </c>
      <c r="F206" s="38">
        <v>3061.1333333333328</v>
      </c>
      <c r="G206" s="38">
        <v>3038.0666666666657</v>
      </c>
      <c r="H206" s="38">
        <v>3125.6666666666661</v>
      </c>
      <c r="I206" s="38">
        <v>3148.7333333333327</v>
      </c>
      <c r="J206" s="38">
        <v>3169.4666666666662</v>
      </c>
      <c r="K206" s="31">
        <v>3128</v>
      </c>
      <c r="L206" s="31">
        <v>3084.2</v>
      </c>
      <c r="M206" s="31">
        <v>6.6371500000000001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65.599999999999994</v>
      </c>
      <c r="D207" s="38">
        <v>65.816666666666663</v>
      </c>
      <c r="E207" s="38">
        <v>65.133333333333326</v>
      </c>
      <c r="F207" s="38">
        <v>64.666666666666657</v>
      </c>
      <c r="G207" s="38">
        <v>63.98333333333332</v>
      </c>
      <c r="H207" s="38">
        <v>66.283333333333331</v>
      </c>
      <c r="I207" s="38">
        <v>66.966666666666669</v>
      </c>
      <c r="J207" s="38">
        <v>67.433333333333337</v>
      </c>
      <c r="K207" s="31">
        <v>66.5</v>
      </c>
      <c r="L207" s="31">
        <v>65.349999999999994</v>
      </c>
      <c r="M207" s="31">
        <v>31.46791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1062.5999999999999</v>
      </c>
      <c r="D208" s="38">
        <v>1065.8333333333333</v>
      </c>
      <c r="E208" s="38">
        <v>1056.7666666666664</v>
      </c>
      <c r="F208" s="38">
        <v>1050.9333333333332</v>
      </c>
      <c r="G208" s="38">
        <v>1041.8666666666663</v>
      </c>
      <c r="H208" s="38">
        <v>1071.6666666666665</v>
      </c>
      <c r="I208" s="38">
        <v>1080.7333333333336</v>
      </c>
      <c r="J208" s="38">
        <v>1086.5666666666666</v>
      </c>
      <c r="K208" s="31">
        <v>1074.9000000000001</v>
      </c>
      <c r="L208" s="31">
        <v>1060</v>
      </c>
      <c r="M208" s="31">
        <v>0.20857000000000001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310.55</v>
      </c>
      <c r="D209" s="38">
        <v>308.98333333333335</v>
      </c>
      <c r="E209" s="38">
        <v>299.51666666666671</v>
      </c>
      <c r="F209" s="38">
        <v>288.48333333333335</v>
      </c>
      <c r="G209" s="38">
        <v>279.01666666666671</v>
      </c>
      <c r="H209" s="38">
        <v>320.01666666666671</v>
      </c>
      <c r="I209" s="38">
        <v>329.48333333333341</v>
      </c>
      <c r="J209" s="38">
        <v>340.51666666666671</v>
      </c>
      <c r="K209" s="31">
        <v>318.45</v>
      </c>
      <c r="L209" s="31">
        <v>297.95</v>
      </c>
      <c r="M209" s="31">
        <v>12.99197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424.65</v>
      </c>
      <c r="D210" s="38">
        <v>426.83333333333331</v>
      </c>
      <c r="E210" s="38">
        <v>421.81666666666661</v>
      </c>
      <c r="F210" s="38">
        <v>418.98333333333329</v>
      </c>
      <c r="G210" s="38">
        <v>413.96666666666658</v>
      </c>
      <c r="H210" s="38">
        <v>429.66666666666663</v>
      </c>
      <c r="I210" s="38">
        <v>434.68333333333339</v>
      </c>
      <c r="J210" s="38">
        <v>437.51666666666665</v>
      </c>
      <c r="K210" s="31">
        <v>431.85</v>
      </c>
      <c r="L210" s="31">
        <v>424</v>
      </c>
      <c r="M210" s="31">
        <v>30.553560000000001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118.85</v>
      </c>
      <c r="D211" s="38">
        <v>119</v>
      </c>
      <c r="E211" s="38">
        <v>118.1</v>
      </c>
      <c r="F211" s="38">
        <v>117.35</v>
      </c>
      <c r="G211" s="38">
        <v>116.44999999999999</v>
      </c>
      <c r="H211" s="38">
        <v>119.75</v>
      </c>
      <c r="I211" s="38">
        <v>120.65</v>
      </c>
      <c r="J211" s="38">
        <v>121.4</v>
      </c>
      <c r="K211" s="31">
        <v>119.9</v>
      </c>
      <c r="L211" s="31">
        <v>118.25</v>
      </c>
      <c r="M211" s="31">
        <v>27.479420000000001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295.14999999999998</v>
      </c>
      <c r="D212" s="38">
        <v>296.31666666666666</v>
      </c>
      <c r="E212" s="38">
        <v>292.88333333333333</v>
      </c>
      <c r="F212" s="38">
        <v>290.61666666666667</v>
      </c>
      <c r="G212" s="38">
        <v>287.18333333333334</v>
      </c>
      <c r="H212" s="38">
        <v>298.58333333333331</v>
      </c>
      <c r="I212" s="38">
        <v>302.01666666666659</v>
      </c>
      <c r="J212" s="38">
        <v>304.2833333333333</v>
      </c>
      <c r="K212" s="31">
        <v>299.75</v>
      </c>
      <c r="L212" s="31">
        <v>294.05</v>
      </c>
      <c r="M212" s="31">
        <v>58.965519999999998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2684.5</v>
      </c>
      <c r="D213" s="38">
        <v>2682.4166666666665</v>
      </c>
      <c r="E213" s="38">
        <v>2648.083333333333</v>
      </c>
      <c r="F213" s="38">
        <v>2611.6666666666665</v>
      </c>
      <c r="G213" s="38">
        <v>2577.333333333333</v>
      </c>
      <c r="H213" s="38">
        <v>2718.833333333333</v>
      </c>
      <c r="I213" s="38">
        <v>2753.1666666666661</v>
      </c>
      <c r="J213" s="38">
        <v>2789.583333333333</v>
      </c>
      <c r="K213" s="31">
        <v>2716.75</v>
      </c>
      <c r="L213" s="31">
        <v>2646</v>
      </c>
      <c r="M213" s="31">
        <v>24.763670000000001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330.95</v>
      </c>
      <c r="D214" s="38">
        <v>330.6</v>
      </c>
      <c r="E214" s="38">
        <v>328.20000000000005</v>
      </c>
      <c r="F214" s="38">
        <v>325.45000000000005</v>
      </c>
      <c r="G214" s="38">
        <v>323.05000000000007</v>
      </c>
      <c r="H214" s="38">
        <v>333.35</v>
      </c>
      <c r="I214" s="38">
        <v>335.75</v>
      </c>
      <c r="J214" s="38">
        <v>338.5</v>
      </c>
      <c r="K214" s="31">
        <v>333</v>
      </c>
      <c r="L214" s="31">
        <v>327.85</v>
      </c>
      <c r="M214" s="31">
        <v>12.073700000000001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666.95</v>
      </c>
      <c r="D215" s="38">
        <v>668.91666666666663</v>
      </c>
      <c r="E215" s="38">
        <v>662.0333333333333</v>
      </c>
      <c r="F215" s="38">
        <v>657.11666666666667</v>
      </c>
      <c r="G215" s="38">
        <v>650.23333333333335</v>
      </c>
      <c r="H215" s="38">
        <v>673.83333333333326</v>
      </c>
      <c r="I215" s="38">
        <v>680.7166666666667</v>
      </c>
      <c r="J215" s="38">
        <v>685.63333333333321</v>
      </c>
      <c r="K215" s="31">
        <v>675.8</v>
      </c>
      <c r="L215" s="31">
        <v>664</v>
      </c>
      <c r="M215" s="31">
        <v>0.38971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794.2</v>
      </c>
      <c r="D216" s="38">
        <v>793.55000000000007</v>
      </c>
      <c r="E216" s="38">
        <v>785.65000000000009</v>
      </c>
      <c r="F216" s="38">
        <v>777.1</v>
      </c>
      <c r="G216" s="38">
        <v>769.2</v>
      </c>
      <c r="H216" s="38">
        <v>802.10000000000014</v>
      </c>
      <c r="I216" s="38">
        <v>810</v>
      </c>
      <c r="J216" s="38">
        <v>818.55000000000018</v>
      </c>
      <c r="K216" s="31">
        <v>801.45</v>
      </c>
      <c r="L216" s="31">
        <v>785</v>
      </c>
      <c r="M216" s="31">
        <v>3.08283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43922.2</v>
      </c>
      <c r="D217" s="38">
        <v>43698.416666666664</v>
      </c>
      <c r="E217" s="38">
        <v>43403.383333333331</v>
      </c>
      <c r="F217" s="38">
        <v>42884.566666666666</v>
      </c>
      <c r="G217" s="38">
        <v>42589.533333333333</v>
      </c>
      <c r="H217" s="38">
        <v>44217.23333333333</v>
      </c>
      <c r="I217" s="38">
        <v>44512.26666666667</v>
      </c>
      <c r="J217" s="38">
        <v>45031.083333333328</v>
      </c>
      <c r="K217" s="31">
        <v>43993.45</v>
      </c>
      <c r="L217" s="31">
        <v>43179.6</v>
      </c>
      <c r="M217" s="31">
        <v>3.252E-2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60.3</v>
      </c>
      <c r="D218" s="38">
        <v>60.183333333333337</v>
      </c>
      <c r="E218" s="38">
        <v>59.116666666666674</v>
      </c>
      <c r="F218" s="38">
        <v>57.933333333333337</v>
      </c>
      <c r="G218" s="38">
        <v>56.866666666666674</v>
      </c>
      <c r="H218" s="38">
        <v>61.366666666666674</v>
      </c>
      <c r="I218" s="38">
        <v>62.433333333333337</v>
      </c>
      <c r="J218" s="38">
        <v>63.616666666666674</v>
      </c>
      <c r="K218" s="31">
        <v>61.25</v>
      </c>
      <c r="L218" s="31">
        <v>59</v>
      </c>
      <c r="M218" s="31">
        <v>128.51763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62.95</v>
      </c>
      <c r="D219" s="38">
        <v>63.400000000000006</v>
      </c>
      <c r="E219" s="38">
        <v>62.150000000000006</v>
      </c>
      <c r="F219" s="38">
        <v>61.35</v>
      </c>
      <c r="G219" s="38">
        <v>60.1</v>
      </c>
      <c r="H219" s="38">
        <v>64.200000000000017</v>
      </c>
      <c r="I219" s="38">
        <v>65.450000000000017</v>
      </c>
      <c r="J219" s="38">
        <v>66.250000000000014</v>
      </c>
      <c r="K219" s="31">
        <v>64.650000000000006</v>
      </c>
      <c r="L219" s="31">
        <v>62.6</v>
      </c>
      <c r="M219" s="31">
        <v>94.064229999999995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123.65</v>
      </c>
      <c r="D220" s="38">
        <v>124.61666666666667</v>
      </c>
      <c r="E220" s="38">
        <v>121.73333333333335</v>
      </c>
      <c r="F220" s="38">
        <v>119.81666666666668</v>
      </c>
      <c r="G220" s="38">
        <v>116.93333333333335</v>
      </c>
      <c r="H220" s="38">
        <v>126.53333333333335</v>
      </c>
      <c r="I220" s="38">
        <v>129.41666666666669</v>
      </c>
      <c r="J220" s="38">
        <v>131.33333333333334</v>
      </c>
      <c r="K220" s="31">
        <v>127.5</v>
      </c>
      <c r="L220" s="31">
        <v>122.7</v>
      </c>
      <c r="M220" s="31">
        <v>69.194659999999999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944.95</v>
      </c>
      <c r="D221" s="38">
        <v>946.51666666666677</v>
      </c>
      <c r="E221" s="38">
        <v>940.33333333333348</v>
      </c>
      <c r="F221" s="38">
        <v>935.7166666666667</v>
      </c>
      <c r="G221" s="38">
        <v>929.53333333333342</v>
      </c>
      <c r="H221" s="38">
        <v>951.13333333333355</v>
      </c>
      <c r="I221" s="38">
        <v>957.31666666666672</v>
      </c>
      <c r="J221" s="38">
        <v>961.93333333333362</v>
      </c>
      <c r="K221" s="31">
        <v>952.7</v>
      </c>
      <c r="L221" s="31">
        <v>941.9</v>
      </c>
      <c r="M221" s="31">
        <v>169.77594999999999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1346.4</v>
      </c>
      <c r="D222" s="38">
        <v>1345.5833333333333</v>
      </c>
      <c r="E222" s="38">
        <v>1333.9166666666665</v>
      </c>
      <c r="F222" s="38">
        <v>1321.4333333333332</v>
      </c>
      <c r="G222" s="38">
        <v>1309.7666666666664</v>
      </c>
      <c r="H222" s="38">
        <v>1358.0666666666666</v>
      </c>
      <c r="I222" s="38">
        <v>1369.7333333333331</v>
      </c>
      <c r="J222" s="38">
        <v>1382.2166666666667</v>
      </c>
      <c r="K222" s="31">
        <v>1357.25</v>
      </c>
      <c r="L222" s="31">
        <v>1333.1</v>
      </c>
      <c r="M222" s="31">
        <v>5.9765699999999997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594.25</v>
      </c>
      <c r="D223" s="38">
        <v>596.0333333333333</v>
      </c>
      <c r="E223" s="38">
        <v>586.06666666666661</v>
      </c>
      <c r="F223" s="38">
        <v>577.88333333333333</v>
      </c>
      <c r="G223" s="38">
        <v>567.91666666666663</v>
      </c>
      <c r="H223" s="38">
        <v>604.21666666666658</v>
      </c>
      <c r="I223" s="38">
        <v>614.18333333333328</v>
      </c>
      <c r="J223" s="38">
        <v>622.36666666666656</v>
      </c>
      <c r="K223" s="31">
        <v>606</v>
      </c>
      <c r="L223" s="31">
        <v>587.85</v>
      </c>
      <c r="M223" s="31">
        <v>33.250219999999999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58.8</v>
      </c>
      <c r="D224" s="38">
        <v>58.883333333333326</v>
      </c>
      <c r="E224" s="38">
        <v>58.116666666666653</v>
      </c>
      <c r="F224" s="38">
        <v>57.43333333333333</v>
      </c>
      <c r="G224" s="38">
        <v>56.666666666666657</v>
      </c>
      <c r="H224" s="38">
        <v>59.566666666666649</v>
      </c>
      <c r="I224" s="38">
        <v>60.333333333333329</v>
      </c>
      <c r="J224" s="38">
        <v>61.016666666666644</v>
      </c>
      <c r="K224" s="31">
        <v>59.65</v>
      </c>
      <c r="L224" s="31">
        <v>58.2</v>
      </c>
      <c r="M224" s="31">
        <v>108.46932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7.35</v>
      </c>
      <c r="D225" s="38">
        <v>7.3833333333333329</v>
      </c>
      <c r="E225" s="38">
        <v>7.3166666666666655</v>
      </c>
      <c r="F225" s="38">
        <v>7.2833333333333323</v>
      </c>
      <c r="G225" s="38">
        <v>7.216666666666665</v>
      </c>
      <c r="H225" s="38">
        <v>7.4166666666666661</v>
      </c>
      <c r="I225" s="38">
        <v>7.4833333333333325</v>
      </c>
      <c r="J225" s="38">
        <v>7.5166666666666666</v>
      </c>
      <c r="K225" s="31">
        <v>7.45</v>
      </c>
      <c r="L225" s="31">
        <v>7.35</v>
      </c>
      <c r="M225" s="31">
        <v>266.91845000000001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114.8</v>
      </c>
      <c r="D226" s="38">
        <v>113.55</v>
      </c>
      <c r="E226" s="38">
        <v>112.1</v>
      </c>
      <c r="F226" s="38">
        <v>109.39999999999999</v>
      </c>
      <c r="G226" s="38">
        <v>107.94999999999999</v>
      </c>
      <c r="H226" s="38">
        <v>116.25</v>
      </c>
      <c r="I226" s="38">
        <v>117.70000000000002</v>
      </c>
      <c r="J226" s="38">
        <v>120.4</v>
      </c>
      <c r="K226" s="31">
        <v>115</v>
      </c>
      <c r="L226" s="31">
        <v>110.85</v>
      </c>
      <c r="M226" s="31">
        <v>156.44154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82.8</v>
      </c>
      <c r="D227" s="38">
        <v>81.766666666666666</v>
      </c>
      <c r="E227" s="38">
        <v>80.533333333333331</v>
      </c>
      <c r="F227" s="38">
        <v>78.266666666666666</v>
      </c>
      <c r="G227" s="38">
        <v>77.033333333333331</v>
      </c>
      <c r="H227" s="38">
        <v>84.033333333333331</v>
      </c>
      <c r="I227" s="38">
        <v>85.266666666666652</v>
      </c>
      <c r="J227" s="38">
        <v>87.533333333333331</v>
      </c>
      <c r="K227" s="31">
        <v>83</v>
      </c>
      <c r="L227" s="31">
        <v>79.5</v>
      </c>
      <c r="M227" s="31">
        <v>616.75220000000002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123.9</v>
      </c>
      <c r="D228" s="38">
        <v>124.31666666666666</v>
      </c>
      <c r="E228" s="38">
        <v>123.28333333333333</v>
      </c>
      <c r="F228" s="38">
        <v>122.66666666666667</v>
      </c>
      <c r="G228" s="38">
        <v>121.63333333333334</v>
      </c>
      <c r="H228" s="38">
        <v>124.93333333333332</v>
      </c>
      <c r="I228" s="38">
        <v>125.96666666666665</v>
      </c>
      <c r="J228" s="38">
        <v>126.58333333333331</v>
      </c>
      <c r="K228" s="31">
        <v>125.35</v>
      </c>
      <c r="L228" s="31">
        <v>123.7</v>
      </c>
      <c r="M228" s="31">
        <v>51.149169999999998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832.45</v>
      </c>
      <c r="D229" s="38">
        <v>836.48333333333346</v>
      </c>
      <c r="E229" s="38">
        <v>824.3666666666669</v>
      </c>
      <c r="F229" s="38">
        <v>816.28333333333342</v>
      </c>
      <c r="G229" s="38">
        <v>804.16666666666686</v>
      </c>
      <c r="H229" s="38">
        <v>844.56666666666695</v>
      </c>
      <c r="I229" s="38">
        <v>856.68333333333351</v>
      </c>
      <c r="J229" s="38">
        <v>864.76666666666699</v>
      </c>
      <c r="K229" s="31">
        <v>848.6</v>
      </c>
      <c r="L229" s="31">
        <v>828.4</v>
      </c>
      <c r="M229" s="31">
        <v>0.51763000000000003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486.75</v>
      </c>
      <c r="D230" s="38">
        <v>486.83333333333331</v>
      </c>
      <c r="E230" s="38">
        <v>481.66666666666663</v>
      </c>
      <c r="F230" s="38">
        <v>476.58333333333331</v>
      </c>
      <c r="G230" s="38">
        <v>471.41666666666663</v>
      </c>
      <c r="H230" s="38">
        <v>491.91666666666663</v>
      </c>
      <c r="I230" s="38">
        <v>497.08333333333326</v>
      </c>
      <c r="J230" s="38">
        <v>502.16666666666663</v>
      </c>
      <c r="K230" s="31">
        <v>492</v>
      </c>
      <c r="L230" s="31">
        <v>481.75</v>
      </c>
      <c r="M230" s="31">
        <v>9.64907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538.25</v>
      </c>
      <c r="D231" s="38">
        <v>539.73333333333323</v>
      </c>
      <c r="E231" s="38">
        <v>530.66666666666652</v>
      </c>
      <c r="F231" s="38">
        <v>523.08333333333326</v>
      </c>
      <c r="G231" s="38">
        <v>514.01666666666654</v>
      </c>
      <c r="H231" s="38">
        <v>547.31666666666649</v>
      </c>
      <c r="I231" s="38">
        <v>556.38333333333333</v>
      </c>
      <c r="J231" s="38">
        <v>563.96666666666647</v>
      </c>
      <c r="K231" s="31">
        <v>548.79999999999995</v>
      </c>
      <c r="L231" s="31">
        <v>532.15</v>
      </c>
      <c r="M231" s="31">
        <v>5.3300799999999997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391.95</v>
      </c>
      <c r="D232" s="38">
        <v>390.7166666666667</v>
      </c>
      <c r="E232" s="38">
        <v>386.63333333333338</v>
      </c>
      <c r="F232" s="38">
        <v>381.31666666666666</v>
      </c>
      <c r="G232" s="38">
        <v>377.23333333333335</v>
      </c>
      <c r="H232" s="38">
        <v>396.03333333333342</v>
      </c>
      <c r="I232" s="38">
        <v>400.11666666666667</v>
      </c>
      <c r="J232" s="38">
        <v>405.43333333333345</v>
      </c>
      <c r="K232" s="31">
        <v>394.8</v>
      </c>
      <c r="L232" s="31">
        <v>385.4</v>
      </c>
      <c r="M232" s="31">
        <v>58.663739999999997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208.75</v>
      </c>
      <c r="D233" s="38">
        <v>207.71666666666667</v>
      </c>
      <c r="E233" s="38">
        <v>206.03333333333333</v>
      </c>
      <c r="F233" s="38">
        <v>203.31666666666666</v>
      </c>
      <c r="G233" s="38">
        <v>201.63333333333333</v>
      </c>
      <c r="H233" s="38">
        <v>210.43333333333334</v>
      </c>
      <c r="I233" s="38">
        <v>212.11666666666667</v>
      </c>
      <c r="J233" s="38">
        <v>214.83333333333334</v>
      </c>
      <c r="K233" s="31">
        <v>209.4</v>
      </c>
      <c r="L233" s="31">
        <v>205</v>
      </c>
      <c r="M233" s="31">
        <v>16.166989999999998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2771.95</v>
      </c>
      <c r="D234" s="38">
        <v>2735.4333333333329</v>
      </c>
      <c r="E234" s="38">
        <v>2680.8666666666659</v>
      </c>
      <c r="F234" s="38">
        <v>2589.7833333333328</v>
      </c>
      <c r="G234" s="38">
        <v>2535.2166666666658</v>
      </c>
      <c r="H234" s="38">
        <v>2826.516666666666</v>
      </c>
      <c r="I234" s="38">
        <v>2881.0833333333326</v>
      </c>
      <c r="J234" s="38">
        <v>2972.1666666666661</v>
      </c>
      <c r="K234" s="31">
        <v>2790</v>
      </c>
      <c r="L234" s="31">
        <v>2644.35</v>
      </c>
      <c r="M234" s="31">
        <v>5.57904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310.10000000000002</v>
      </c>
      <c r="D235" s="38">
        <v>311.38333333333338</v>
      </c>
      <c r="E235" s="38">
        <v>308.21666666666675</v>
      </c>
      <c r="F235" s="38">
        <v>306.33333333333337</v>
      </c>
      <c r="G235" s="38">
        <v>303.16666666666674</v>
      </c>
      <c r="H235" s="38">
        <v>313.26666666666677</v>
      </c>
      <c r="I235" s="38">
        <v>316.43333333333339</v>
      </c>
      <c r="J235" s="38">
        <v>318.31666666666678</v>
      </c>
      <c r="K235" s="31">
        <v>314.55</v>
      </c>
      <c r="L235" s="31">
        <v>309.5</v>
      </c>
      <c r="M235" s="31">
        <v>18.826149999999998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2703.75</v>
      </c>
      <c r="D236" s="38">
        <v>2694.9166666666665</v>
      </c>
      <c r="E236" s="38">
        <v>2674.833333333333</v>
      </c>
      <c r="F236" s="38">
        <v>2645.9166666666665</v>
      </c>
      <c r="G236" s="38">
        <v>2625.833333333333</v>
      </c>
      <c r="H236" s="38">
        <v>2723.833333333333</v>
      </c>
      <c r="I236" s="38">
        <v>2743.9166666666661</v>
      </c>
      <c r="J236" s="38">
        <v>2772.833333333333</v>
      </c>
      <c r="K236" s="31">
        <v>2715</v>
      </c>
      <c r="L236" s="31">
        <v>2666</v>
      </c>
      <c r="M236" s="31">
        <v>5.2559300000000002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1441.2</v>
      </c>
      <c r="D237" s="38">
        <v>1437.8166666666666</v>
      </c>
      <c r="E237" s="38">
        <v>1428.4333333333332</v>
      </c>
      <c r="F237" s="38">
        <v>1415.6666666666665</v>
      </c>
      <c r="G237" s="38">
        <v>1406.2833333333331</v>
      </c>
      <c r="H237" s="38">
        <v>1450.5833333333333</v>
      </c>
      <c r="I237" s="38">
        <v>1459.9666666666665</v>
      </c>
      <c r="J237" s="38">
        <v>1472.7333333333333</v>
      </c>
      <c r="K237" s="31">
        <v>1447.2</v>
      </c>
      <c r="L237" s="31">
        <v>1425.05</v>
      </c>
      <c r="M237" s="31">
        <v>0.33229999999999998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1380.95</v>
      </c>
      <c r="D238" s="38">
        <v>1378.2</v>
      </c>
      <c r="E238" s="38">
        <v>1372.75</v>
      </c>
      <c r="F238" s="38">
        <v>1364.55</v>
      </c>
      <c r="G238" s="38">
        <v>1359.1</v>
      </c>
      <c r="H238" s="38">
        <v>1386.4</v>
      </c>
      <c r="I238" s="38">
        <v>1391.8500000000004</v>
      </c>
      <c r="J238" s="38">
        <v>1400.0500000000002</v>
      </c>
      <c r="K238" s="31">
        <v>1383.65</v>
      </c>
      <c r="L238" s="31">
        <v>1370</v>
      </c>
      <c r="M238" s="31">
        <v>21.106480000000001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164.9</v>
      </c>
      <c r="D239" s="38">
        <v>165.06666666666666</v>
      </c>
      <c r="E239" s="38">
        <v>162.38333333333333</v>
      </c>
      <c r="F239" s="38">
        <v>159.86666666666667</v>
      </c>
      <c r="G239" s="38">
        <v>157.18333333333334</v>
      </c>
      <c r="H239" s="38">
        <v>167.58333333333331</v>
      </c>
      <c r="I239" s="38">
        <v>170.26666666666665</v>
      </c>
      <c r="J239" s="38">
        <v>172.7833333333333</v>
      </c>
      <c r="K239" s="31">
        <v>167.75</v>
      </c>
      <c r="L239" s="31">
        <v>162.55000000000001</v>
      </c>
      <c r="M239" s="31">
        <v>68.690979999999996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15.35</v>
      </c>
      <c r="D240" s="38">
        <v>15.383333333333333</v>
      </c>
      <c r="E240" s="38">
        <v>15.216666666666665</v>
      </c>
      <c r="F240" s="38">
        <v>15.083333333333332</v>
      </c>
      <c r="G240" s="38">
        <v>14.916666666666664</v>
      </c>
      <c r="H240" s="38">
        <v>15.516666666666666</v>
      </c>
      <c r="I240" s="38">
        <v>15.683333333333334</v>
      </c>
      <c r="J240" s="38">
        <v>15.816666666666666</v>
      </c>
      <c r="K240" s="31">
        <v>15.55</v>
      </c>
      <c r="L240" s="31">
        <v>15.25</v>
      </c>
      <c r="M240" s="31">
        <v>80.447919999999996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1348.6</v>
      </c>
      <c r="D241" s="38">
        <v>1342.1666666666667</v>
      </c>
      <c r="E241" s="38">
        <v>1333.4333333333334</v>
      </c>
      <c r="F241" s="38">
        <v>1318.2666666666667</v>
      </c>
      <c r="G241" s="38">
        <v>1309.5333333333333</v>
      </c>
      <c r="H241" s="38">
        <v>1357.3333333333335</v>
      </c>
      <c r="I241" s="38">
        <v>1366.0666666666666</v>
      </c>
      <c r="J241" s="38">
        <v>1381.2333333333336</v>
      </c>
      <c r="K241" s="31">
        <v>1350.9</v>
      </c>
      <c r="L241" s="31">
        <v>1327</v>
      </c>
      <c r="M241" s="31">
        <v>61.261279999999999</v>
      </c>
      <c r="N241" s="1"/>
      <c r="O241" s="1"/>
    </row>
    <row r="242" spans="1:15" ht="12.75" customHeight="1">
      <c r="A242" s="33">
        <v>232</v>
      </c>
      <c r="B242" s="58" t="s">
        <v>887</v>
      </c>
      <c r="C242" s="31">
        <v>2848.3</v>
      </c>
      <c r="D242" s="38">
        <v>2815.6166666666668</v>
      </c>
      <c r="E242" s="38">
        <v>2776.2333333333336</v>
      </c>
      <c r="F242" s="38">
        <v>2704.166666666667</v>
      </c>
      <c r="G242" s="38">
        <v>2664.7833333333338</v>
      </c>
      <c r="H242" s="38">
        <v>2887.6833333333334</v>
      </c>
      <c r="I242" s="38">
        <v>2927.0666666666666</v>
      </c>
      <c r="J242" s="38">
        <v>2999.1333333333332</v>
      </c>
      <c r="K242" s="31">
        <v>2855</v>
      </c>
      <c r="L242" s="31">
        <v>2743.55</v>
      </c>
      <c r="M242" s="31">
        <v>0.29426999999999998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597.85</v>
      </c>
      <c r="D243" s="38">
        <v>594.06666666666672</v>
      </c>
      <c r="E243" s="38">
        <v>585.78333333333342</v>
      </c>
      <c r="F243" s="38">
        <v>573.7166666666667</v>
      </c>
      <c r="G243" s="38">
        <v>565.43333333333339</v>
      </c>
      <c r="H243" s="38">
        <v>606.13333333333344</v>
      </c>
      <c r="I243" s="38">
        <v>614.41666666666674</v>
      </c>
      <c r="J243" s="38">
        <v>626.48333333333346</v>
      </c>
      <c r="K243" s="31">
        <v>602.35</v>
      </c>
      <c r="L243" s="31">
        <v>582</v>
      </c>
      <c r="M243" s="31">
        <v>11.48516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26.35</v>
      </c>
      <c r="D244" s="38">
        <v>26.483333333333334</v>
      </c>
      <c r="E244" s="38">
        <v>26.166666666666668</v>
      </c>
      <c r="F244" s="38">
        <v>25.983333333333334</v>
      </c>
      <c r="G244" s="38">
        <v>25.666666666666668</v>
      </c>
      <c r="H244" s="38">
        <v>26.666666666666668</v>
      </c>
      <c r="I244" s="38">
        <v>26.983333333333331</v>
      </c>
      <c r="J244" s="38">
        <v>27.166666666666668</v>
      </c>
      <c r="K244" s="31">
        <v>26.8</v>
      </c>
      <c r="L244" s="31">
        <v>26.3</v>
      </c>
      <c r="M244" s="31">
        <v>61.53783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98.1</v>
      </c>
      <c r="D245" s="38">
        <v>97.966666666666654</v>
      </c>
      <c r="E245" s="38">
        <v>97.033333333333303</v>
      </c>
      <c r="F245" s="38">
        <v>95.966666666666654</v>
      </c>
      <c r="G245" s="38">
        <v>95.033333333333303</v>
      </c>
      <c r="H245" s="38">
        <v>99.033333333333303</v>
      </c>
      <c r="I245" s="38">
        <v>99.966666666666669</v>
      </c>
      <c r="J245" s="38">
        <v>101.0333333333333</v>
      </c>
      <c r="K245" s="31">
        <v>98.9</v>
      </c>
      <c r="L245" s="31">
        <v>96.9</v>
      </c>
      <c r="M245" s="31">
        <v>175.08260999999999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765.25</v>
      </c>
      <c r="D246" s="38">
        <v>762.7166666666667</v>
      </c>
      <c r="E246" s="38">
        <v>755.13333333333344</v>
      </c>
      <c r="F246" s="38">
        <v>745.01666666666677</v>
      </c>
      <c r="G246" s="38">
        <v>737.43333333333351</v>
      </c>
      <c r="H246" s="38">
        <v>772.83333333333337</v>
      </c>
      <c r="I246" s="38">
        <v>780.41666666666663</v>
      </c>
      <c r="J246" s="38">
        <v>790.5333333333333</v>
      </c>
      <c r="K246" s="31">
        <v>770.3</v>
      </c>
      <c r="L246" s="31">
        <v>752.6</v>
      </c>
      <c r="M246" s="31">
        <v>4.4874400000000003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26.25</v>
      </c>
      <c r="D247" s="38">
        <v>26.433333333333334</v>
      </c>
      <c r="E247" s="38">
        <v>25.966666666666669</v>
      </c>
      <c r="F247" s="38">
        <v>25.683333333333334</v>
      </c>
      <c r="G247" s="38">
        <v>25.216666666666669</v>
      </c>
      <c r="H247" s="38">
        <v>26.716666666666669</v>
      </c>
      <c r="I247" s="38">
        <v>27.18333333333333</v>
      </c>
      <c r="J247" s="38">
        <v>27.466666666666669</v>
      </c>
      <c r="K247" s="31">
        <v>26.9</v>
      </c>
      <c r="L247" s="31">
        <v>26.15</v>
      </c>
      <c r="M247" s="31">
        <v>75.332549999999998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619</v>
      </c>
      <c r="D248" s="38">
        <v>619.51666666666665</v>
      </c>
      <c r="E248" s="38">
        <v>614.48333333333335</v>
      </c>
      <c r="F248" s="38">
        <v>609.9666666666667</v>
      </c>
      <c r="G248" s="38">
        <v>604.93333333333339</v>
      </c>
      <c r="H248" s="38">
        <v>624.0333333333333</v>
      </c>
      <c r="I248" s="38">
        <v>629.06666666666661</v>
      </c>
      <c r="J248" s="38">
        <v>633.58333333333326</v>
      </c>
      <c r="K248" s="31">
        <v>624.54999999999995</v>
      </c>
      <c r="L248" s="31">
        <v>615</v>
      </c>
      <c r="M248" s="31">
        <v>10.798450000000001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32.9</v>
      </c>
      <c r="D249" s="38">
        <v>32.93333333333333</v>
      </c>
      <c r="E249" s="38">
        <v>32.766666666666659</v>
      </c>
      <c r="F249" s="38">
        <v>32.633333333333326</v>
      </c>
      <c r="G249" s="38">
        <v>32.466666666666654</v>
      </c>
      <c r="H249" s="38">
        <v>33.066666666666663</v>
      </c>
      <c r="I249" s="38">
        <v>33.233333333333334</v>
      </c>
      <c r="J249" s="38">
        <v>33.366666666666667</v>
      </c>
      <c r="K249" s="31">
        <v>33.1</v>
      </c>
      <c r="L249" s="31">
        <v>32.799999999999997</v>
      </c>
      <c r="M249" s="31">
        <v>134.06298000000001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609.04999999999995</v>
      </c>
      <c r="D250" s="38">
        <v>608.33333333333337</v>
      </c>
      <c r="E250" s="38">
        <v>605.4666666666667</v>
      </c>
      <c r="F250" s="38">
        <v>601.88333333333333</v>
      </c>
      <c r="G250" s="38">
        <v>599.01666666666665</v>
      </c>
      <c r="H250" s="38">
        <v>611.91666666666674</v>
      </c>
      <c r="I250" s="38">
        <v>614.7833333333333</v>
      </c>
      <c r="J250" s="38">
        <v>618.36666666666679</v>
      </c>
      <c r="K250" s="31">
        <v>611.20000000000005</v>
      </c>
      <c r="L250" s="31">
        <v>604.75</v>
      </c>
      <c r="M250" s="31">
        <v>6.1850100000000001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473.15</v>
      </c>
      <c r="D251" s="38">
        <v>471.23333333333335</v>
      </c>
      <c r="E251" s="38">
        <v>467.91666666666669</v>
      </c>
      <c r="F251" s="38">
        <v>462.68333333333334</v>
      </c>
      <c r="G251" s="38">
        <v>459.36666666666667</v>
      </c>
      <c r="H251" s="38">
        <v>476.4666666666667</v>
      </c>
      <c r="I251" s="38">
        <v>479.7833333333333</v>
      </c>
      <c r="J251" s="38">
        <v>485.01666666666671</v>
      </c>
      <c r="K251" s="31">
        <v>474.55</v>
      </c>
      <c r="L251" s="31">
        <v>466</v>
      </c>
      <c r="M251" s="31">
        <v>84.575569999999999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108</v>
      </c>
      <c r="D252" s="38">
        <v>108.25</v>
      </c>
      <c r="E252" s="38">
        <v>107.55</v>
      </c>
      <c r="F252" s="38">
        <v>107.1</v>
      </c>
      <c r="G252" s="38">
        <v>106.39999999999999</v>
      </c>
      <c r="H252" s="38">
        <v>108.7</v>
      </c>
      <c r="I252" s="38">
        <v>109.39999999999999</v>
      </c>
      <c r="J252" s="38">
        <v>109.85000000000001</v>
      </c>
      <c r="K252" s="31">
        <v>108.95</v>
      </c>
      <c r="L252" s="31">
        <v>107.8</v>
      </c>
      <c r="M252" s="31">
        <v>2.0571199999999998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111.4</v>
      </c>
      <c r="D253" s="38">
        <v>112.14999999999999</v>
      </c>
      <c r="E253" s="38">
        <v>109.04999999999998</v>
      </c>
      <c r="F253" s="38">
        <v>106.69999999999999</v>
      </c>
      <c r="G253" s="38">
        <v>103.59999999999998</v>
      </c>
      <c r="H253" s="38">
        <v>114.49999999999999</v>
      </c>
      <c r="I253" s="38">
        <v>117.59999999999998</v>
      </c>
      <c r="J253" s="38">
        <v>119.94999999999999</v>
      </c>
      <c r="K253" s="31">
        <v>115.25</v>
      </c>
      <c r="L253" s="31">
        <v>109.8</v>
      </c>
      <c r="M253" s="31">
        <v>56.53266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2449.75</v>
      </c>
      <c r="D254" s="38">
        <v>2417.8333333333335</v>
      </c>
      <c r="E254" s="38">
        <v>2371.0166666666669</v>
      </c>
      <c r="F254" s="38">
        <v>2292.2833333333333</v>
      </c>
      <c r="G254" s="38">
        <v>2245.4666666666667</v>
      </c>
      <c r="H254" s="38">
        <v>2496.5666666666671</v>
      </c>
      <c r="I254" s="38">
        <v>2543.3833333333337</v>
      </c>
      <c r="J254" s="38">
        <v>2622.1166666666672</v>
      </c>
      <c r="K254" s="31">
        <v>2464.65</v>
      </c>
      <c r="L254" s="31">
        <v>2339.1</v>
      </c>
      <c r="M254" s="31">
        <v>1.20808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1354.5</v>
      </c>
      <c r="D255" s="38">
        <v>1344.8999999999999</v>
      </c>
      <c r="E255" s="38">
        <v>1314.8999999999996</v>
      </c>
      <c r="F255" s="38">
        <v>1275.2999999999997</v>
      </c>
      <c r="G255" s="38">
        <v>1245.2999999999995</v>
      </c>
      <c r="H255" s="38">
        <v>1384.4999999999998</v>
      </c>
      <c r="I255" s="38">
        <v>1414.5000000000002</v>
      </c>
      <c r="J255" s="38">
        <v>1454.1</v>
      </c>
      <c r="K255" s="31">
        <v>1374.9</v>
      </c>
      <c r="L255" s="31">
        <v>1305.3</v>
      </c>
      <c r="M255" s="31">
        <v>4.0024199999999999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626.5</v>
      </c>
      <c r="D256" s="38">
        <v>628.5</v>
      </c>
      <c r="E256" s="38">
        <v>623</v>
      </c>
      <c r="F256" s="38">
        <v>619.5</v>
      </c>
      <c r="G256" s="38">
        <v>614</v>
      </c>
      <c r="H256" s="38">
        <v>632</v>
      </c>
      <c r="I256" s="38">
        <v>637.5</v>
      </c>
      <c r="J256" s="38">
        <v>641</v>
      </c>
      <c r="K256" s="31">
        <v>634</v>
      </c>
      <c r="L256" s="31">
        <v>625</v>
      </c>
      <c r="M256" s="31">
        <v>31.747309999999999</v>
      </c>
      <c r="N256" s="1"/>
      <c r="O256" s="1"/>
    </row>
    <row r="257" spans="1:15" ht="12.75" customHeight="1">
      <c r="A257" s="33">
        <v>247</v>
      </c>
      <c r="B257" s="58" t="s">
        <v>888</v>
      </c>
      <c r="C257" s="31">
        <v>322.39999999999998</v>
      </c>
      <c r="D257" s="38">
        <v>322.66666666666669</v>
      </c>
      <c r="E257" s="38">
        <v>318.83333333333337</v>
      </c>
      <c r="F257" s="38">
        <v>315.26666666666671</v>
      </c>
      <c r="G257" s="38">
        <v>311.43333333333339</v>
      </c>
      <c r="H257" s="38">
        <v>326.23333333333335</v>
      </c>
      <c r="I257" s="38">
        <v>330.06666666666672</v>
      </c>
      <c r="J257" s="38">
        <v>333.63333333333333</v>
      </c>
      <c r="K257" s="31">
        <v>326.5</v>
      </c>
      <c r="L257" s="31">
        <v>319.10000000000002</v>
      </c>
      <c r="M257" s="31">
        <v>0.91383999999999999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3351.8</v>
      </c>
      <c r="D258" s="38">
        <v>3340.9333333333329</v>
      </c>
      <c r="E258" s="38">
        <v>3315.8666666666659</v>
      </c>
      <c r="F258" s="38">
        <v>3279.9333333333329</v>
      </c>
      <c r="G258" s="38">
        <v>3254.8666666666659</v>
      </c>
      <c r="H258" s="38">
        <v>3376.8666666666659</v>
      </c>
      <c r="I258" s="38">
        <v>3401.9333333333325</v>
      </c>
      <c r="J258" s="38">
        <v>3437.8666666666659</v>
      </c>
      <c r="K258" s="31">
        <v>3366</v>
      </c>
      <c r="L258" s="31">
        <v>3305</v>
      </c>
      <c r="M258" s="31">
        <v>0.30520999999999998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683.9</v>
      </c>
      <c r="D259" s="38">
        <v>682.96666666666658</v>
      </c>
      <c r="E259" s="38">
        <v>679.98333333333312</v>
      </c>
      <c r="F259" s="38">
        <v>676.06666666666649</v>
      </c>
      <c r="G259" s="38">
        <v>673.08333333333303</v>
      </c>
      <c r="H259" s="38">
        <v>686.88333333333321</v>
      </c>
      <c r="I259" s="38">
        <v>689.86666666666656</v>
      </c>
      <c r="J259" s="38">
        <v>693.7833333333333</v>
      </c>
      <c r="K259" s="31">
        <v>685.95</v>
      </c>
      <c r="L259" s="31">
        <v>679.05</v>
      </c>
      <c r="M259" s="31">
        <v>1.2137500000000001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313.5</v>
      </c>
      <c r="D260" s="38">
        <v>312.21666666666664</v>
      </c>
      <c r="E260" s="38">
        <v>309.43333333333328</v>
      </c>
      <c r="F260" s="38">
        <v>305.36666666666662</v>
      </c>
      <c r="G260" s="38">
        <v>302.58333333333326</v>
      </c>
      <c r="H260" s="38">
        <v>316.2833333333333</v>
      </c>
      <c r="I260" s="38">
        <v>319.06666666666672</v>
      </c>
      <c r="J260" s="38">
        <v>323.13333333333333</v>
      </c>
      <c r="K260" s="31">
        <v>315</v>
      </c>
      <c r="L260" s="31">
        <v>308.14999999999998</v>
      </c>
      <c r="M260" s="31">
        <v>5.5588800000000003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74.2</v>
      </c>
      <c r="D261" s="38">
        <v>74.283333333333331</v>
      </c>
      <c r="E261" s="38">
        <v>73.566666666666663</v>
      </c>
      <c r="F261" s="38">
        <v>72.933333333333337</v>
      </c>
      <c r="G261" s="38">
        <v>72.216666666666669</v>
      </c>
      <c r="H261" s="38">
        <v>74.916666666666657</v>
      </c>
      <c r="I261" s="38">
        <v>75.633333333333326</v>
      </c>
      <c r="J261" s="38">
        <v>76.266666666666652</v>
      </c>
      <c r="K261" s="31">
        <v>75</v>
      </c>
      <c r="L261" s="31">
        <v>73.650000000000006</v>
      </c>
      <c r="M261" s="31">
        <v>7.0169100000000002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370</v>
      </c>
      <c r="D262" s="38">
        <v>365.58333333333331</v>
      </c>
      <c r="E262" s="38">
        <v>359.91666666666663</v>
      </c>
      <c r="F262" s="38">
        <v>349.83333333333331</v>
      </c>
      <c r="G262" s="38">
        <v>344.16666666666663</v>
      </c>
      <c r="H262" s="38">
        <v>375.66666666666663</v>
      </c>
      <c r="I262" s="38">
        <v>381.33333333333326</v>
      </c>
      <c r="J262" s="38">
        <v>391.41666666666663</v>
      </c>
      <c r="K262" s="31">
        <v>371.25</v>
      </c>
      <c r="L262" s="31">
        <v>355.5</v>
      </c>
      <c r="M262" s="31">
        <v>7.6874799999999999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309.55</v>
      </c>
      <c r="D263" s="38">
        <v>307.34999999999997</v>
      </c>
      <c r="E263" s="38">
        <v>303.69999999999993</v>
      </c>
      <c r="F263" s="38">
        <v>297.84999999999997</v>
      </c>
      <c r="G263" s="38">
        <v>294.19999999999993</v>
      </c>
      <c r="H263" s="38">
        <v>313.19999999999993</v>
      </c>
      <c r="I263" s="38">
        <v>316.84999999999991</v>
      </c>
      <c r="J263" s="38">
        <v>322.69999999999993</v>
      </c>
      <c r="K263" s="31">
        <v>311</v>
      </c>
      <c r="L263" s="31">
        <v>301.5</v>
      </c>
      <c r="M263" s="31">
        <v>21.091429999999999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797.4</v>
      </c>
      <c r="D264" s="38">
        <v>802.13333333333321</v>
      </c>
      <c r="E264" s="38">
        <v>788.56666666666638</v>
      </c>
      <c r="F264" s="38">
        <v>779.73333333333312</v>
      </c>
      <c r="G264" s="38">
        <v>766.16666666666629</v>
      </c>
      <c r="H264" s="38">
        <v>810.96666666666647</v>
      </c>
      <c r="I264" s="38">
        <v>824.5333333333333</v>
      </c>
      <c r="J264" s="38">
        <v>833.36666666666656</v>
      </c>
      <c r="K264" s="31">
        <v>815.7</v>
      </c>
      <c r="L264" s="31">
        <v>793.3</v>
      </c>
      <c r="M264" s="31">
        <v>30.85989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480.15</v>
      </c>
      <c r="D265" s="38">
        <v>481.81666666666666</v>
      </c>
      <c r="E265" s="38">
        <v>476.13333333333333</v>
      </c>
      <c r="F265" s="38">
        <v>472.11666666666667</v>
      </c>
      <c r="G265" s="38">
        <v>466.43333333333334</v>
      </c>
      <c r="H265" s="38">
        <v>485.83333333333331</v>
      </c>
      <c r="I265" s="38">
        <v>491.51666666666659</v>
      </c>
      <c r="J265" s="38">
        <v>495.5333333333333</v>
      </c>
      <c r="K265" s="31">
        <v>487.5</v>
      </c>
      <c r="L265" s="31">
        <v>477.8</v>
      </c>
      <c r="M265" s="31">
        <v>14.952199999999999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414.8</v>
      </c>
      <c r="D266" s="38">
        <v>412.58333333333331</v>
      </c>
      <c r="E266" s="38">
        <v>406.66666666666663</v>
      </c>
      <c r="F266" s="38">
        <v>398.5333333333333</v>
      </c>
      <c r="G266" s="38">
        <v>392.61666666666662</v>
      </c>
      <c r="H266" s="38">
        <v>420.71666666666664</v>
      </c>
      <c r="I266" s="38">
        <v>426.63333333333327</v>
      </c>
      <c r="J266" s="38">
        <v>434.76666666666665</v>
      </c>
      <c r="K266" s="31">
        <v>418.5</v>
      </c>
      <c r="L266" s="31">
        <v>404.45</v>
      </c>
      <c r="M266" s="31">
        <v>2.69645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394.8</v>
      </c>
      <c r="D267" s="38">
        <v>391.95</v>
      </c>
      <c r="E267" s="38">
        <v>387.9</v>
      </c>
      <c r="F267" s="38">
        <v>381</v>
      </c>
      <c r="G267" s="38">
        <v>376.95</v>
      </c>
      <c r="H267" s="38">
        <v>398.84999999999997</v>
      </c>
      <c r="I267" s="38">
        <v>402.90000000000003</v>
      </c>
      <c r="J267" s="38">
        <v>409.79999999999995</v>
      </c>
      <c r="K267" s="31">
        <v>396</v>
      </c>
      <c r="L267" s="31">
        <v>385.05</v>
      </c>
      <c r="M267" s="31">
        <v>0.67554000000000003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757.5</v>
      </c>
      <c r="D268" s="38">
        <v>751.13333333333333</v>
      </c>
      <c r="E268" s="38">
        <v>738.9666666666667</v>
      </c>
      <c r="F268" s="38">
        <v>720.43333333333339</v>
      </c>
      <c r="G268" s="38">
        <v>708.26666666666677</v>
      </c>
      <c r="H268" s="38">
        <v>769.66666666666663</v>
      </c>
      <c r="I268" s="38">
        <v>781.83333333333337</v>
      </c>
      <c r="J268" s="38">
        <v>800.36666666666656</v>
      </c>
      <c r="K268" s="31">
        <v>763.3</v>
      </c>
      <c r="L268" s="31">
        <v>732.6</v>
      </c>
      <c r="M268" s="31">
        <v>2.3908999999999998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236.15</v>
      </c>
      <c r="D269" s="38">
        <v>236.63333333333333</v>
      </c>
      <c r="E269" s="38">
        <v>233.01666666666665</v>
      </c>
      <c r="F269" s="38">
        <v>229.88333333333333</v>
      </c>
      <c r="G269" s="38">
        <v>226.26666666666665</v>
      </c>
      <c r="H269" s="38">
        <v>239.76666666666665</v>
      </c>
      <c r="I269" s="38">
        <v>243.38333333333333</v>
      </c>
      <c r="J269" s="38">
        <v>246.51666666666665</v>
      </c>
      <c r="K269" s="31">
        <v>240.25</v>
      </c>
      <c r="L269" s="31">
        <v>233.5</v>
      </c>
      <c r="M269" s="31">
        <v>10.80471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1268.0999999999999</v>
      </c>
      <c r="D270" s="38">
        <v>1268.7166666666667</v>
      </c>
      <c r="E270" s="38">
        <v>1258.9833333333333</v>
      </c>
      <c r="F270" s="38">
        <v>1249.8666666666666</v>
      </c>
      <c r="G270" s="38">
        <v>1240.1333333333332</v>
      </c>
      <c r="H270" s="38">
        <v>1277.8333333333335</v>
      </c>
      <c r="I270" s="38">
        <v>1287.5666666666671</v>
      </c>
      <c r="J270" s="38">
        <v>1296.6833333333336</v>
      </c>
      <c r="K270" s="31">
        <v>1278.45</v>
      </c>
      <c r="L270" s="31">
        <v>1259.5999999999999</v>
      </c>
      <c r="M270" s="31">
        <v>1.1252899999999999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174.2</v>
      </c>
      <c r="D271" s="38">
        <v>171.45000000000002</v>
      </c>
      <c r="E271" s="38">
        <v>167.00000000000003</v>
      </c>
      <c r="F271" s="38">
        <v>159.80000000000001</v>
      </c>
      <c r="G271" s="38">
        <v>155.35000000000002</v>
      </c>
      <c r="H271" s="38">
        <v>178.65000000000003</v>
      </c>
      <c r="I271" s="38">
        <v>183.10000000000002</v>
      </c>
      <c r="J271" s="38">
        <v>190.30000000000004</v>
      </c>
      <c r="K271" s="31">
        <v>175.9</v>
      </c>
      <c r="L271" s="31">
        <v>164.25</v>
      </c>
      <c r="M271" s="31">
        <v>237.60973999999999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305.25</v>
      </c>
      <c r="D272" s="38">
        <v>306.23333333333335</v>
      </c>
      <c r="E272" s="38">
        <v>303.61666666666667</v>
      </c>
      <c r="F272" s="38">
        <v>301.98333333333335</v>
      </c>
      <c r="G272" s="38">
        <v>299.36666666666667</v>
      </c>
      <c r="H272" s="38">
        <v>307.86666666666667</v>
      </c>
      <c r="I272" s="38">
        <v>310.48333333333335</v>
      </c>
      <c r="J272" s="38">
        <v>312.11666666666667</v>
      </c>
      <c r="K272" s="31">
        <v>308.85000000000002</v>
      </c>
      <c r="L272" s="31">
        <v>304.60000000000002</v>
      </c>
      <c r="M272" s="31">
        <v>1.7537100000000001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128.94999999999999</v>
      </c>
      <c r="D273" s="38">
        <v>127.46666666666665</v>
      </c>
      <c r="E273" s="38">
        <v>124.98333333333332</v>
      </c>
      <c r="F273" s="38">
        <v>121.01666666666667</v>
      </c>
      <c r="G273" s="38">
        <v>118.53333333333333</v>
      </c>
      <c r="H273" s="38">
        <v>131.43333333333331</v>
      </c>
      <c r="I273" s="38">
        <v>133.91666666666663</v>
      </c>
      <c r="J273" s="38">
        <v>137.8833333333333</v>
      </c>
      <c r="K273" s="31">
        <v>129.94999999999999</v>
      </c>
      <c r="L273" s="31">
        <v>123.5</v>
      </c>
      <c r="M273" s="31">
        <v>27.489509999999999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585.4</v>
      </c>
      <c r="D274" s="38">
        <v>588.19999999999993</v>
      </c>
      <c r="E274" s="38">
        <v>579.44999999999982</v>
      </c>
      <c r="F274" s="38">
        <v>573.49999999999989</v>
      </c>
      <c r="G274" s="38">
        <v>564.74999999999977</v>
      </c>
      <c r="H274" s="38">
        <v>594.14999999999986</v>
      </c>
      <c r="I274" s="38">
        <v>602.90000000000009</v>
      </c>
      <c r="J274" s="38">
        <v>608.84999999999991</v>
      </c>
      <c r="K274" s="31">
        <v>596.95000000000005</v>
      </c>
      <c r="L274" s="31">
        <v>582.25</v>
      </c>
      <c r="M274" s="31">
        <v>3.1176400000000002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2364.5</v>
      </c>
      <c r="D275" s="38">
        <v>2347.35</v>
      </c>
      <c r="E275" s="38">
        <v>2309.6999999999998</v>
      </c>
      <c r="F275" s="38">
        <v>2254.9</v>
      </c>
      <c r="G275" s="38">
        <v>2217.25</v>
      </c>
      <c r="H275" s="38">
        <v>2402.1499999999996</v>
      </c>
      <c r="I275" s="38">
        <v>2439.8000000000002</v>
      </c>
      <c r="J275" s="38">
        <v>2494.5999999999995</v>
      </c>
      <c r="K275" s="31">
        <v>2385</v>
      </c>
      <c r="L275" s="31">
        <v>2292.5500000000002</v>
      </c>
      <c r="M275" s="31">
        <v>1.2819799999999999</v>
      </c>
      <c r="N275" s="1"/>
      <c r="O275" s="1"/>
    </row>
    <row r="276" spans="1:15" ht="12.75" customHeight="1">
      <c r="A276" s="33">
        <v>266</v>
      </c>
      <c r="B276" s="58" t="s">
        <v>889</v>
      </c>
      <c r="C276" s="31">
        <v>2695.8</v>
      </c>
      <c r="D276" s="38">
        <v>2690.9333333333334</v>
      </c>
      <c r="E276" s="38">
        <v>2659.916666666667</v>
      </c>
      <c r="F276" s="38">
        <v>2624.0333333333338</v>
      </c>
      <c r="G276" s="38">
        <v>2593.0166666666673</v>
      </c>
      <c r="H276" s="38">
        <v>2726.8166666666666</v>
      </c>
      <c r="I276" s="38">
        <v>2757.833333333333</v>
      </c>
      <c r="J276" s="38">
        <v>2793.7166666666662</v>
      </c>
      <c r="K276" s="31">
        <v>2721.95</v>
      </c>
      <c r="L276" s="31">
        <v>2655.05</v>
      </c>
      <c r="M276" s="31">
        <v>9.2910000000000006E-2</v>
      </c>
      <c r="N276" s="1"/>
      <c r="O276" s="1"/>
    </row>
    <row r="277" spans="1:15" ht="12.75" customHeight="1">
      <c r="A277" s="33">
        <v>267</v>
      </c>
      <c r="B277" s="58" t="s">
        <v>890</v>
      </c>
      <c r="C277" s="31">
        <v>357.5</v>
      </c>
      <c r="D277" s="38">
        <v>356.7</v>
      </c>
      <c r="E277" s="38">
        <v>353.4</v>
      </c>
      <c r="F277" s="38">
        <v>349.3</v>
      </c>
      <c r="G277" s="38">
        <v>346</v>
      </c>
      <c r="H277" s="38">
        <v>360.79999999999995</v>
      </c>
      <c r="I277" s="38">
        <v>364.1</v>
      </c>
      <c r="J277" s="38">
        <v>368.19999999999993</v>
      </c>
      <c r="K277" s="31">
        <v>360</v>
      </c>
      <c r="L277" s="31">
        <v>352.6</v>
      </c>
      <c r="M277" s="31">
        <v>4.8738299999999999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1840.05</v>
      </c>
      <c r="D278" s="38">
        <v>1838.3333333333333</v>
      </c>
      <c r="E278" s="38">
        <v>1776.7166666666665</v>
      </c>
      <c r="F278" s="38">
        <v>1713.3833333333332</v>
      </c>
      <c r="G278" s="38">
        <v>1651.7666666666664</v>
      </c>
      <c r="H278" s="38">
        <v>1901.6666666666665</v>
      </c>
      <c r="I278" s="38">
        <v>1963.2833333333333</v>
      </c>
      <c r="J278" s="38">
        <v>2026.6166666666666</v>
      </c>
      <c r="K278" s="31">
        <v>1899.95</v>
      </c>
      <c r="L278" s="31">
        <v>1775</v>
      </c>
      <c r="M278" s="31">
        <v>6.3572499999999996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250.3</v>
      </c>
      <c r="D279" s="38">
        <v>249.76666666666665</v>
      </c>
      <c r="E279" s="38">
        <v>248.5333333333333</v>
      </c>
      <c r="F279" s="38">
        <v>246.76666666666665</v>
      </c>
      <c r="G279" s="38">
        <v>245.5333333333333</v>
      </c>
      <c r="H279" s="38">
        <v>251.5333333333333</v>
      </c>
      <c r="I279" s="38">
        <v>252.76666666666665</v>
      </c>
      <c r="J279" s="38">
        <v>254.5333333333333</v>
      </c>
      <c r="K279" s="31">
        <v>251</v>
      </c>
      <c r="L279" s="31">
        <v>248</v>
      </c>
      <c r="M279" s="31">
        <v>1.8658300000000001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1866.6</v>
      </c>
      <c r="D280" s="38">
        <v>1874.5666666666666</v>
      </c>
      <c r="E280" s="38">
        <v>1855.3333333333333</v>
      </c>
      <c r="F280" s="38">
        <v>1844.0666666666666</v>
      </c>
      <c r="G280" s="38">
        <v>1824.8333333333333</v>
      </c>
      <c r="H280" s="38">
        <v>1885.8333333333333</v>
      </c>
      <c r="I280" s="38">
        <v>1905.0666666666668</v>
      </c>
      <c r="J280" s="38">
        <v>1916.3333333333333</v>
      </c>
      <c r="K280" s="31">
        <v>1893.8</v>
      </c>
      <c r="L280" s="31">
        <v>1863.3</v>
      </c>
      <c r="M280" s="31">
        <v>40.967570000000002</v>
      </c>
      <c r="N280" s="1"/>
      <c r="O280" s="1"/>
    </row>
    <row r="281" spans="1:15" ht="12.75" customHeight="1">
      <c r="A281" s="33">
        <v>271</v>
      </c>
      <c r="B281" s="58" t="s">
        <v>874</v>
      </c>
      <c r="C281" s="31">
        <v>554.85</v>
      </c>
      <c r="D281" s="38">
        <v>551.03333333333342</v>
      </c>
      <c r="E281" s="38">
        <v>542.11666666666679</v>
      </c>
      <c r="F281" s="38">
        <v>529.38333333333333</v>
      </c>
      <c r="G281" s="38">
        <v>520.4666666666667</v>
      </c>
      <c r="H281" s="38">
        <v>563.76666666666688</v>
      </c>
      <c r="I281" s="38">
        <v>572.68333333333362</v>
      </c>
      <c r="J281" s="38">
        <v>585.41666666666697</v>
      </c>
      <c r="K281" s="31">
        <v>559.95000000000005</v>
      </c>
      <c r="L281" s="31">
        <v>538.29999999999995</v>
      </c>
      <c r="M281" s="31">
        <v>4.7155300000000002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1054.4000000000001</v>
      </c>
      <c r="D282" s="38">
        <v>1046.8833333333334</v>
      </c>
      <c r="E282" s="38">
        <v>1022.7666666666669</v>
      </c>
      <c r="F282" s="38">
        <v>991.13333333333344</v>
      </c>
      <c r="G282" s="38">
        <v>967.01666666666688</v>
      </c>
      <c r="H282" s="38">
        <v>1078.5166666666669</v>
      </c>
      <c r="I282" s="38">
        <v>1102.6333333333332</v>
      </c>
      <c r="J282" s="38">
        <v>1134.2666666666669</v>
      </c>
      <c r="K282" s="31">
        <v>1071</v>
      </c>
      <c r="L282" s="31">
        <v>1015.25</v>
      </c>
      <c r="M282" s="31">
        <v>16.555990000000001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622.54999999999995</v>
      </c>
      <c r="D283" s="38">
        <v>626.18333333333328</v>
      </c>
      <c r="E283" s="38">
        <v>613.41666666666652</v>
      </c>
      <c r="F283" s="38">
        <v>604.28333333333319</v>
      </c>
      <c r="G283" s="38">
        <v>591.51666666666642</v>
      </c>
      <c r="H283" s="38">
        <v>635.31666666666661</v>
      </c>
      <c r="I283" s="38">
        <v>648.08333333333326</v>
      </c>
      <c r="J283" s="38">
        <v>657.2166666666667</v>
      </c>
      <c r="K283" s="31">
        <v>638.95000000000005</v>
      </c>
      <c r="L283" s="31">
        <v>617.04999999999995</v>
      </c>
      <c r="M283" s="31">
        <v>3.1723300000000001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349.75</v>
      </c>
      <c r="D284" s="38">
        <v>349.93333333333334</v>
      </c>
      <c r="E284" s="38">
        <v>345.86666666666667</v>
      </c>
      <c r="F284" s="38">
        <v>341.98333333333335</v>
      </c>
      <c r="G284" s="38">
        <v>337.91666666666669</v>
      </c>
      <c r="H284" s="38">
        <v>353.81666666666666</v>
      </c>
      <c r="I284" s="38">
        <v>357.88333333333338</v>
      </c>
      <c r="J284" s="38">
        <v>361.76666666666665</v>
      </c>
      <c r="K284" s="31">
        <v>354</v>
      </c>
      <c r="L284" s="31">
        <v>346.05</v>
      </c>
      <c r="M284" s="31">
        <v>5.9651399999999999</v>
      </c>
      <c r="N284" s="1"/>
      <c r="O284" s="1"/>
    </row>
    <row r="285" spans="1:15" ht="12.75" customHeight="1">
      <c r="A285" s="33">
        <v>275</v>
      </c>
      <c r="B285" s="58" t="s">
        <v>891</v>
      </c>
      <c r="C285" s="31">
        <v>2070.5</v>
      </c>
      <c r="D285" s="38">
        <v>2087.5</v>
      </c>
      <c r="E285" s="38">
        <v>2043</v>
      </c>
      <c r="F285" s="38">
        <v>2015.5</v>
      </c>
      <c r="G285" s="38">
        <v>1971</v>
      </c>
      <c r="H285" s="38">
        <v>2115</v>
      </c>
      <c r="I285" s="38">
        <v>2159.5</v>
      </c>
      <c r="J285" s="38">
        <v>2187</v>
      </c>
      <c r="K285" s="31">
        <v>2132</v>
      </c>
      <c r="L285" s="31">
        <v>2060</v>
      </c>
      <c r="M285" s="31">
        <v>0.27599000000000001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133.05000000000001</v>
      </c>
      <c r="D286" s="38">
        <v>133.48333333333335</v>
      </c>
      <c r="E286" s="38">
        <v>131.9666666666667</v>
      </c>
      <c r="F286" s="38">
        <v>130.88333333333335</v>
      </c>
      <c r="G286" s="38">
        <v>129.3666666666667</v>
      </c>
      <c r="H286" s="38">
        <v>134.56666666666669</v>
      </c>
      <c r="I286" s="38">
        <v>136.08333333333334</v>
      </c>
      <c r="J286" s="38">
        <v>137.16666666666669</v>
      </c>
      <c r="K286" s="31">
        <v>135</v>
      </c>
      <c r="L286" s="31">
        <v>132.4</v>
      </c>
      <c r="M286" s="31">
        <v>83.132660000000001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2435.9499999999998</v>
      </c>
      <c r="D287" s="38">
        <v>2422.5833333333335</v>
      </c>
      <c r="E287" s="38">
        <v>2400.8666666666668</v>
      </c>
      <c r="F287" s="38">
        <v>2365.7833333333333</v>
      </c>
      <c r="G287" s="38">
        <v>2344.0666666666666</v>
      </c>
      <c r="H287" s="38">
        <v>2457.666666666667</v>
      </c>
      <c r="I287" s="38">
        <v>2479.3833333333332</v>
      </c>
      <c r="J287" s="38">
        <v>2514.4666666666672</v>
      </c>
      <c r="K287" s="31">
        <v>2444.3000000000002</v>
      </c>
      <c r="L287" s="31">
        <v>2387.5</v>
      </c>
      <c r="M287" s="31">
        <v>3.0218600000000002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369.85</v>
      </c>
      <c r="D288" s="38">
        <v>370.36666666666662</v>
      </c>
      <c r="E288" s="38">
        <v>366.63333333333321</v>
      </c>
      <c r="F288" s="38">
        <v>363.41666666666657</v>
      </c>
      <c r="G288" s="38">
        <v>359.68333333333317</v>
      </c>
      <c r="H288" s="38">
        <v>373.58333333333326</v>
      </c>
      <c r="I288" s="38">
        <v>377.31666666666672</v>
      </c>
      <c r="J288" s="38">
        <v>380.5333333333333</v>
      </c>
      <c r="K288" s="31">
        <v>374.1</v>
      </c>
      <c r="L288" s="31">
        <v>367.15</v>
      </c>
      <c r="M288" s="31">
        <v>2.7565400000000002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356.8</v>
      </c>
      <c r="D289" s="38">
        <v>357.7833333333333</v>
      </c>
      <c r="E289" s="38">
        <v>354.56666666666661</v>
      </c>
      <c r="F289" s="38">
        <v>352.33333333333331</v>
      </c>
      <c r="G289" s="38">
        <v>349.11666666666662</v>
      </c>
      <c r="H289" s="38">
        <v>360.01666666666659</v>
      </c>
      <c r="I289" s="38">
        <v>363.23333333333329</v>
      </c>
      <c r="J289" s="38">
        <v>365.46666666666658</v>
      </c>
      <c r="K289" s="31">
        <v>361</v>
      </c>
      <c r="L289" s="31">
        <v>355.55</v>
      </c>
      <c r="M289" s="31">
        <v>11.5314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13580.6</v>
      </c>
      <c r="D290" s="38">
        <v>13651.183333333334</v>
      </c>
      <c r="E290" s="38">
        <v>13379.366666666669</v>
      </c>
      <c r="F290" s="38">
        <v>13178.133333333335</v>
      </c>
      <c r="G290" s="38">
        <v>12906.316666666669</v>
      </c>
      <c r="H290" s="38">
        <v>13852.416666666668</v>
      </c>
      <c r="I290" s="38">
        <v>14124.233333333334</v>
      </c>
      <c r="J290" s="38">
        <v>14325.466666666667</v>
      </c>
      <c r="K290" s="31">
        <v>13923</v>
      </c>
      <c r="L290" s="31">
        <v>13449.95</v>
      </c>
      <c r="M290" s="31">
        <v>5.586E-2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91.35</v>
      </c>
      <c r="D291" s="38">
        <v>91.166666666666671</v>
      </c>
      <c r="E291" s="38">
        <v>90.733333333333348</v>
      </c>
      <c r="F291" s="38">
        <v>90.116666666666674</v>
      </c>
      <c r="G291" s="38">
        <v>89.683333333333351</v>
      </c>
      <c r="H291" s="38">
        <v>91.783333333333346</v>
      </c>
      <c r="I291" s="38">
        <v>92.216666666666654</v>
      </c>
      <c r="J291" s="38">
        <v>92.833333333333343</v>
      </c>
      <c r="K291" s="31">
        <v>91.6</v>
      </c>
      <c r="L291" s="31">
        <v>90.55</v>
      </c>
      <c r="M291" s="31">
        <v>24.04776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392.85</v>
      </c>
      <c r="D292" s="38">
        <v>393.11666666666662</v>
      </c>
      <c r="E292" s="38">
        <v>389.48333333333323</v>
      </c>
      <c r="F292" s="38">
        <v>386.11666666666662</v>
      </c>
      <c r="G292" s="38">
        <v>382.48333333333323</v>
      </c>
      <c r="H292" s="38">
        <v>396.48333333333323</v>
      </c>
      <c r="I292" s="38">
        <v>400.11666666666656</v>
      </c>
      <c r="J292" s="38">
        <v>403.48333333333323</v>
      </c>
      <c r="K292" s="31">
        <v>396.75</v>
      </c>
      <c r="L292" s="31">
        <v>389.75</v>
      </c>
      <c r="M292" s="31">
        <v>20.854620000000001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621.79999999999995</v>
      </c>
      <c r="D293" s="38">
        <v>624.09999999999991</v>
      </c>
      <c r="E293" s="38">
        <v>618.29999999999984</v>
      </c>
      <c r="F293" s="38">
        <v>614.79999999999995</v>
      </c>
      <c r="G293" s="38">
        <v>608.99999999999989</v>
      </c>
      <c r="H293" s="38">
        <v>627.5999999999998</v>
      </c>
      <c r="I293" s="38">
        <v>633.4</v>
      </c>
      <c r="J293" s="38">
        <v>636.89999999999975</v>
      </c>
      <c r="K293" s="31">
        <v>629.9</v>
      </c>
      <c r="L293" s="31">
        <v>620.6</v>
      </c>
      <c r="M293" s="31">
        <v>6.0846099999999996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4430.8</v>
      </c>
      <c r="D294" s="38">
        <v>4385.95</v>
      </c>
      <c r="E294" s="38">
        <v>4331.8999999999996</v>
      </c>
      <c r="F294" s="38">
        <v>4233</v>
      </c>
      <c r="G294" s="38">
        <v>4178.95</v>
      </c>
      <c r="H294" s="38">
        <v>4484.8499999999995</v>
      </c>
      <c r="I294" s="38">
        <v>4538.9000000000005</v>
      </c>
      <c r="J294" s="38">
        <v>4637.7999999999993</v>
      </c>
      <c r="K294" s="31">
        <v>4440</v>
      </c>
      <c r="L294" s="31">
        <v>4287.05</v>
      </c>
      <c r="M294" s="31">
        <v>0.44385999999999998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661.8</v>
      </c>
      <c r="D295" s="38">
        <v>667.0333333333333</v>
      </c>
      <c r="E295" s="38">
        <v>653.06666666666661</v>
      </c>
      <c r="F295" s="38">
        <v>644.33333333333326</v>
      </c>
      <c r="G295" s="38">
        <v>630.36666666666656</v>
      </c>
      <c r="H295" s="38">
        <v>675.76666666666665</v>
      </c>
      <c r="I295" s="38">
        <v>689.73333333333335</v>
      </c>
      <c r="J295" s="38">
        <v>698.4666666666667</v>
      </c>
      <c r="K295" s="31">
        <v>681</v>
      </c>
      <c r="L295" s="31">
        <v>658.3</v>
      </c>
      <c r="M295" s="31">
        <v>4.8891600000000004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2474.5500000000002</v>
      </c>
      <c r="D296" s="38">
        <v>2466.9166666666665</v>
      </c>
      <c r="E296" s="38">
        <v>2454.833333333333</v>
      </c>
      <c r="F296" s="38">
        <v>2435.1166666666663</v>
      </c>
      <c r="G296" s="38">
        <v>2423.0333333333328</v>
      </c>
      <c r="H296" s="38">
        <v>2486.6333333333332</v>
      </c>
      <c r="I296" s="38">
        <v>2498.7166666666662</v>
      </c>
      <c r="J296" s="38">
        <v>2518.4333333333334</v>
      </c>
      <c r="K296" s="31">
        <v>2479</v>
      </c>
      <c r="L296" s="31">
        <v>2447.1999999999998</v>
      </c>
      <c r="M296" s="31">
        <v>12.196580000000001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4924.25</v>
      </c>
      <c r="D297" s="38">
        <v>4954.166666666667</v>
      </c>
      <c r="E297" s="38">
        <v>4885.0833333333339</v>
      </c>
      <c r="F297" s="38">
        <v>4845.916666666667</v>
      </c>
      <c r="G297" s="38">
        <v>4776.8333333333339</v>
      </c>
      <c r="H297" s="38">
        <v>4993.3333333333339</v>
      </c>
      <c r="I297" s="38">
        <v>5062.4166666666679</v>
      </c>
      <c r="J297" s="38">
        <v>5101.5833333333339</v>
      </c>
      <c r="K297" s="31">
        <v>5023.25</v>
      </c>
      <c r="L297" s="31">
        <v>4915</v>
      </c>
      <c r="M297" s="31">
        <v>5.37188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3896.9</v>
      </c>
      <c r="D298" s="38">
        <v>3886.2833333333333</v>
      </c>
      <c r="E298" s="38">
        <v>3843.6166666666668</v>
      </c>
      <c r="F298" s="38">
        <v>3790.3333333333335</v>
      </c>
      <c r="G298" s="38">
        <v>3747.666666666667</v>
      </c>
      <c r="H298" s="38">
        <v>3939.5666666666666</v>
      </c>
      <c r="I298" s="38">
        <v>3982.2333333333336</v>
      </c>
      <c r="J298" s="38">
        <v>4035.5166666666664</v>
      </c>
      <c r="K298" s="31">
        <v>3928.95</v>
      </c>
      <c r="L298" s="31">
        <v>3833</v>
      </c>
      <c r="M298" s="31">
        <v>2.5369600000000001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914.2</v>
      </c>
      <c r="D299" s="38">
        <v>911.80000000000007</v>
      </c>
      <c r="E299" s="38">
        <v>904.50000000000011</v>
      </c>
      <c r="F299" s="38">
        <v>894.80000000000007</v>
      </c>
      <c r="G299" s="38">
        <v>887.50000000000011</v>
      </c>
      <c r="H299" s="38">
        <v>921.50000000000011</v>
      </c>
      <c r="I299" s="38">
        <v>928.80000000000007</v>
      </c>
      <c r="J299" s="38">
        <v>938.50000000000011</v>
      </c>
      <c r="K299" s="31">
        <v>919.1</v>
      </c>
      <c r="L299" s="31">
        <v>902.1</v>
      </c>
      <c r="M299" s="31">
        <v>6.7178500000000003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1492.75</v>
      </c>
      <c r="D300" s="38">
        <v>1490.3833333333332</v>
      </c>
      <c r="E300" s="38">
        <v>1480.9666666666665</v>
      </c>
      <c r="F300" s="38">
        <v>1469.1833333333332</v>
      </c>
      <c r="G300" s="38">
        <v>1459.7666666666664</v>
      </c>
      <c r="H300" s="38">
        <v>1502.1666666666665</v>
      </c>
      <c r="I300" s="38">
        <v>1511.5833333333335</v>
      </c>
      <c r="J300" s="38">
        <v>1523.3666666666666</v>
      </c>
      <c r="K300" s="31">
        <v>1499.8</v>
      </c>
      <c r="L300" s="31">
        <v>1478.6</v>
      </c>
      <c r="M300" s="31">
        <v>0.20633000000000001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252.35</v>
      </c>
      <c r="D301" s="38">
        <v>253.25</v>
      </c>
      <c r="E301" s="38">
        <v>250.8</v>
      </c>
      <c r="F301" s="38">
        <v>249.25</v>
      </c>
      <c r="G301" s="38">
        <v>246.8</v>
      </c>
      <c r="H301" s="38">
        <v>254.8</v>
      </c>
      <c r="I301" s="38">
        <v>257.25</v>
      </c>
      <c r="J301" s="38">
        <v>258.8</v>
      </c>
      <c r="K301" s="31">
        <v>255.7</v>
      </c>
      <c r="L301" s="31">
        <v>251.7</v>
      </c>
      <c r="M301" s="31">
        <v>3.6019299999999999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1569.45</v>
      </c>
      <c r="D302" s="38">
        <v>1565.2833333333335</v>
      </c>
      <c r="E302" s="38">
        <v>1554.5666666666671</v>
      </c>
      <c r="F302" s="38">
        <v>1539.6833333333336</v>
      </c>
      <c r="G302" s="38">
        <v>1528.9666666666672</v>
      </c>
      <c r="H302" s="38">
        <v>1580.166666666667</v>
      </c>
      <c r="I302" s="38">
        <v>1590.8833333333337</v>
      </c>
      <c r="J302" s="38">
        <v>1605.7666666666669</v>
      </c>
      <c r="K302" s="31">
        <v>1576</v>
      </c>
      <c r="L302" s="31">
        <v>1550.4</v>
      </c>
      <c r="M302" s="31">
        <v>15.633760000000001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325.89999999999998</v>
      </c>
      <c r="D303" s="38">
        <v>328.86666666666662</v>
      </c>
      <c r="E303" s="38">
        <v>321.73333333333323</v>
      </c>
      <c r="F303" s="38">
        <v>317.56666666666661</v>
      </c>
      <c r="G303" s="38">
        <v>310.43333333333322</v>
      </c>
      <c r="H303" s="38">
        <v>333.03333333333325</v>
      </c>
      <c r="I303" s="38">
        <v>340.16666666666657</v>
      </c>
      <c r="J303" s="38">
        <v>344.33333333333326</v>
      </c>
      <c r="K303" s="31">
        <v>336</v>
      </c>
      <c r="L303" s="31">
        <v>324.7</v>
      </c>
      <c r="M303" s="31">
        <v>40.216079999999998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31.7</v>
      </c>
      <c r="D304" s="38">
        <v>31.600000000000005</v>
      </c>
      <c r="E304" s="38">
        <v>31.20000000000001</v>
      </c>
      <c r="F304" s="38">
        <v>30.700000000000006</v>
      </c>
      <c r="G304" s="38">
        <v>30.300000000000011</v>
      </c>
      <c r="H304" s="38">
        <v>32.100000000000009</v>
      </c>
      <c r="I304" s="38">
        <v>32.500000000000007</v>
      </c>
      <c r="J304" s="38">
        <v>33.000000000000007</v>
      </c>
      <c r="K304" s="31">
        <v>32</v>
      </c>
      <c r="L304" s="31">
        <v>31.1</v>
      </c>
      <c r="M304" s="31">
        <v>267.14837999999997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483.4</v>
      </c>
      <c r="D305" s="38">
        <v>483.33333333333331</v>
      </c>
      <c r="E305" s="38">
        <v>478.66666666666663</v>
      </c>
      <c r="F305" s="38">
        <v>473.93333333333334</v>
      </c>
      <c r="G305" s="38">
        <v>469.26666666666665</v>
      </c>
      <c r="H305" s="38">
        <v>488.06666666666661</v>
      </c>
      <c r="I305" s="38">
        <v>492.73333333333323</v>
      </c>
      <c r="J305" s="38">
        <v>497.46666666666658</v>
      </c>
      <c r="K305" s="31">
        <v>488</v>
      </c>
      <c r="L305" s="31">
        <v>478.6</v>
      </c>
      <c r="M305" s="31">
        <v>1.3594999999999999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381</v>
      </c>
      <c r="D306" s="38">
        <v>381.83333333333331</v>
      </c>
      <c r="E306" s="38">
        <v>379.16666666666663</v>
      </c>
      <c r="F306" s="38">
        <v>377.33333333333331</v>
      </c>
      <c r="G306" s="38">
        <v>374.66666666666663</v>
      </c>
      <c r="H306" s="38">
        <v>383.66666666666663</v>
      </c>
      <c r="I306" s="38">
        <v>386.33333333333326</v>
      </c>
      <c r="J306" s="38">
        <v>388.16666666666663</v>
      </c>
      <c r="K306" s="31">
        <v>384.5</v>
      </c>
      <c r="L306" s="31">
        <v>380</v>
      </c>
      <c r="M306" s="31">
        <v>0.70699999999999996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131.1</v>
      </c>
      <c r="D307" s="38">
        <v>131.93333333333331</v>
      </c>
      <c r="E307" s="38">
        <v>129.76666666666662</v>
      </c>
      <c r="F307" s="38">
        <v>128.43333333333331</v>
      </c>
      <c r="G307" s="38">
        <v>126.26666666666662</v>
      </c>
      <c r="H307" s="38">
        <v>133.26666666666662</v>
      </c>
      <c r="I307" s="38">
        <v>135.43333333333331</v>
      </c>
      <c r="J307" s="38">
        <v>136.76666666666662</v>
      </c>
      <c r="K307" s="31">
        <v>134.1</v>
      </c>
      <c r="L307" s="31">
        <v>130.6</v>
      </c>
      <c r="M307" s="31">
        <v>80.298400000000001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1214.3</v>
      </c>
      <c r="D308" s="38">
        <v>1222.6000000000001</v>
      </c>
      <c r="E308" s="38">
        <v>1196.9000000000003</v>
      </c>
      <c r="F308" s="38">
        <v>1179.5000000000002</v>
      </c>
      <c r="G308" s="38">
        <v>1153.8000000000004</v>
      </c>
      <c r="H308" s="38">
        <v>1240.0000000000002</v>
      </c>
      <c r="I308" s="38">
        <v>1265.7</v>
      </c>
      <c r="J308" s="38">
        <v>1283.1000000000001</v>
      </c>
      <c r="K308" s="31">
        <v>1248.3</v>
      </c>
      <c r="L308" s="31">
        <v>1205.2</v>
      </c>
      <c r="M308" s="31">
        <v>1.79298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1299.75</v>
      </c>
      <c r="D309" s="38">
        <v>1282.3666666666666</v>
      </c>
      <c r="E309" s="38">
        <v>1249.3833333333332</v>
      </c>
      <c r="F309" s="38">
        <v>1199.0166666666667</v>
      </c>
      <c r="G309" s="38">
        <v>1166.0333333333333</v>
      </c>
      <c r="H309" s="38">
        <v>1332.7333333333331</v>
      </c>
      <c r="I309" s="38">
        <v>1365.7166666666662</v>
      </c>
      <c r="J309" s="38">
        <v>1416.083333333333</v>
      </c>
      <c r="K309" s="31">
        <v>1315.35</v>
      </c>
      <c r="L309" s="31">
        <v>1232</v>
      </c>
      <c r="M309" s="31">
        <v>3.9269099999999999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531.54999999999995</v>
      </c>
      <c r="D310" s="38">
        <v>529.25</v>
      </c>
      <c r="E310" s="38">
        <v>524.5</v>
      </c>
      <c r="F310" s="38">
        <v>517.45000000000005</v>
      </c>
      <c r="G310" s="38">
        <v>512.70000000000005</v>
      </c>
      <c r="H310" s="38">
        <v>536.29999999999995</v>
      </c>
      <c r="I310" s="38">
        <v>541.04999999999995</v>
      </c>
      <c r="J310" s="38">
        <v>548.09999999999991</v>
      </c>
      <c r="K310" s="31">
        <v>534</v>
      </c>
      <c r="L310" s="31">
        <v>522.20000000000005</v>
      </c>
      <c r="M310" s="31">
        <v>15.183719999999999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9900.15</v>
      </c>
      <c r="D311" s="38">
        <v>9864.4333333333325</v>
      </c>
      <c r="E311" s="38">
        <v>9772.0166666666646</v>
      </c>
      <c r="F311" s="38">
        <v>9643.8833333333314</v>
      </c>
      <c r="G311" s="38">
        <v>9551.4666666666635</v>
      </c>
      <c r="H311" s="38">
        <v>9992.5666666666657</v>
      </c>
      <c r="I311" s="38">
        <v>10084.983333333334</v>
      </c>
      <c r="J311" s="38">
        <v>10213.116666666667</v>
      </c>
      <c r="K311" s="31">
        <v>9956.85</v>
      </c>
      <c r="L311" s="31">
        <v>9736.2999999999993</v>
      </c>
      <c r="M311" s="31">
        <v>5.6877199999999997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1961.6</v>
      </c>
      <c r="D312" s="38">
        <v>1963.1833333333334</v>
      </c>
      <c r="E312" s="38">
        <v>1946.3666666666668</v>
      </c>
      <c r="F312" s="38">
        <v>1931.1333333333334</v>
      </c>
      <c r="G312" s="38">
        <v>1914.3166666666668</v>
      </c>
      <c r="H312" s="38">
        <v>1978.4166666666667</v>
      </c>
      <c r="I312" s="38">
        <v>1995.2333333333333</v>
      </c>
      <c r="J312" s="38">
        <v>2010.4666666666667</v>
      </c>
      <c r="K312" s="31">
        <v>1980</v>
      </c>
      <c r="L312" s="31">
        <v>1947.95</v>
      </c>
      <c r="M312" s="31">
        <v>0.44893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619.4</v>
      </c>
      <c r="D313" s="38">
        <v>617.94999999999993</v>
      </c>
      <c r="E313" s="38">
        <v>612.69999999999982</v>
      </c>
      <c r="F313" s="38">
        <v>605.99999999999989</v>
      </c>
      <c r="G313" s="38">
        <v>600.74999999999977</v>
      </c>
      <c r="H313" s="38">
        <v>624.64999999999986</v>
      </c>
      <c r="I313" s="38">
        <v>629.90000000000009</v>
      </c>
      <c r="J313" s="38">
        <v>636.59999999999991</v>
      </c>
      <c r="K313" s="31">
        <v>623.20000000000005</v>
      </c>
      <c r="L313" s="31">
        <v>611.25</v>
      </c>
      <c r="M313" s="31">
        <v>21.695910000000001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1591.85</v>
      </c>
      <c r="D314" s="38">
        <v>1556.5999999999997</v>
      </c>
      <c r="E314" s="38">
        <v>1521.3499999999995</v>
      </c>
      <c r="F314" s="38">
        <v>1450.8499999999997</v>
      </c>
      <c r="G314" s="38">
        <v>1415.5999999999995</v>
      </c>
      <c r="H314" s="38">
        <v>1627.0999999999995</v>
      </c>
      <c r="I314" s="38">
        <v>1662.35</v>
      </c>
      <c r="J314" s="38">
        <v>1732.8499999999995</v>
      </c>
      <c r="K314" s="31">
        <v>1591.85</v>
      </c>
      <c r="L314" s="31">
        <v>1486.1</v>
      </c>
      <c r="M314" s="31">
        <v>60.037410000000001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925.35</v>
      </c>
      <c r="D315" s="38">
        <v>920.76666666666677</v>
      </c>
      <c r="E315" s="38">
        <v>914.08333333333348</v>
      </c>
      <c r="F315" s="38">
        <v>902.81666666666672</v>
      </c>
      <c r="G315" s="38">
        <v>896.13333333333344</v>
      </c>
      <c r="H315" s="38">
        <v>932.03333333333353</v>
      </c>
      <c r="I315" s="38">
        <v>938.7166666666667</v>
      </c>
      <c r="J315" s="38">
        <v>949.98333333333358</v>
      </c>
      <c r="K315" s="31">
        <v>927.45</v>
      </c>
      <c r="L315" s="31">
        <v>909.5</v>
      </c>
      <c r="M315" s="31">
        <v>6.8044700000000002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1579.5</v>
      </c>
      <c r="D316" s="38">
        <v>1579.5</v>
      </c>
      <c r="E316" s="38">
        <v>1561.05</v>
      </c>
      <c r="F316" s="38">
        <v>1542.6</v>
      </c>
      <c r="G316" s="38">
        <v>1524.1499999999999</v>
      </c>
      <c r="H316" s="38">
        <v>1597.95</v>
      </c>
      <c r="I316" s="38">
        <v>1616.3999999999999</v>
      </c>
      <c r="J316" s="38">
        <v>1634.8500000000001</v>
      </c>
      <c r="K316" s="31">
        <v>1597.95</v>
      </c>
      <c r="L316" s="31">
        <v>1561.05</v>
      </c>
      <c r="M316" s="31">
        <v>2.0002200000000001</v>
      </c>
      <c r="N316" s="1"/>
      <c r="O316" s="1"/>
    </row>
    <row r="317" spans="1:15" ht="12.75" customHeight="1">
      <c r="A317" s="33">
        <v>307</v>
      </c>
      <c r="B317" s="58" t="s">
        <v>892</v>
      </c>
      <c r="C317" s="31">
        <v>700.3</v>
      </c>
      <c r="D317" s="38">
        <v>696.73333333333323</v>
      </c>
      <c r="E317" s="38">
        <v>689.71666666666647</v>
      </c>
      <c r="F317" s="38">
        <v>679.13333333333321</v>
      </c>
      <c r="G317" s="38">
        <v>672.11666666666645</v>
      </c>
      <c r="H317" s="38">
        <v>707.31666666666649</v>
      </c>
      <c r="I317" s="38">
        <v>714.33333333333314</v>
      </c>
      <c r="J317" s="38">
        <v>724.91666666666652</v>
      </c>
      <c r="K317" s="31">
        <v>703.75</v>
      </c>
      <c r="L317" s="31">
        <v>686.15</v>
      </c>
      <c r="M317" s="31">
        <v>6.7042299999999999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834.75</v>
      </c>
      <c r="D318" s="38">
        <v>831.16666666666663</v>
      </c>
      <c r="E318" s="38">
        <v>818.58333333333326</v>
      </c>
      <c r="F318" s="38">
        <v>802.41666666666663</v>
      </c>
      <c r="G318" s="38">
        <v>789.83333333333326</v>
      </c>
      <c r="H318" s="38">
        <v>847.33333333333326</v>
      </c>
      <c r="I318" s="38">
        <v>859.91666666666652</v>
      </c>
      <c r="J318" s="38">
        <v>876.08333333333326</v>
      </c>
      <c r="K318" s="31">
        <v>843.75</v>
      </c>
      <c r="L318" s="31">
        <v>815</v>
      </c>
      <c r="M318" s="31">
        <v>1.14344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1014.4</v>
      </c>
      <c r="D319" s="38">
        <v>1011.15</v>
      </c>
      <c r="E319" s="38">
        <v>1001.25</v>
      </c>
      <c r="F319" s="38">
        <v>988.1</v>
      </c>
      <c r="G319" s="38">
        <v>978.2</v>
      </c>
      <c r="H319" s="38">
        <v>1024.3</v>
      </c>
      <c r="I319" s="38">
        <v>1034.1999999999998</v>
      </c>
      <c r="J319" s="38">
        <v>1047.3499999999999</v>
      </c>
      <c r="K319" s="31">
        <v>1021.05</v>
      </c>
      <c r="L319" s="31">
        <v>998</v>
      </c>
      <c r="M319" s="31">
        <v>0.42233999999999999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1450.95</v>
      </c>
      <c r="D320" s="38">
        <v>1456.6499999999999</v>
      </c>
      <c r="E320" s="38">
        <v>1441.2999999999997</v>
      </c>
      <c r="F320" s="38">
        <v>1431.6499999999999</v>
      </c>
      <c r="G320" s="38">
        <v>1416.2999999999997</v>
      </c>
      <c r="H320" s="38">
        <v>1466.2999999999997</v>
      </c>
      <c r="I320" s="38">
        <v>1481.6499999999996</v>
      </c>
      <c r="J320" s="38">
        <v>1491.2999999999997</v>
      </c>
      <c r="K320" s="31">
        <v>1472</v>
      </c>
      <c r="L320" s="31">
        <v>1447</v>
      </c>
      <c r="M320" s="31">
        <v>1.06341</v>
      </c>
      <c r="N320" s="1"/>
      <c r="O320" s="1"/>
    </row>
    <row r="321" spans="1:15" ht="12.75" customHeight="1">
      <c r="A321" s="33">
        <v>311</v>
      </c>
      <c r="B321" s="58" t="s">
        <v>893</v>
      </c>
      <c r="C321" s="31">
        <v>993.2</v>
      </c>
      <c r="D321" s="38">
        <v>1005.5166666666668</v>
      </c>
      <c r="E321" s="38">
        <v>975.23333333333358</v>
      </c>
      <c r="F321" s="38">
        <v>957.26666666666677</v>
      </c>
      <c r="G321" s="38">
        <v>926.98333333333358</v>
      </c>
      <c r="H321" s="38">
        <v>1023.4833333333336</v>
      </c>
      <c r="I321" s="38">
        <v>1053.7666666666667</v>
      </c>
      <c r="J321" s="38">
        <v>1071.7333333333336</v>
      </c>
      <c r="K321" s="31">
        <v>1035.8</v>
      </c>
      <c r="L321" s="31">
        <v>987.55</v>
      </c>
      <c r="M321" s="31">
        <v>0.56337000000000004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819.2</v>
      </c>
      <c r="D322" s="38">
        <v>819.9666666666667</v>
      </c>
      <c r="E322" s="38">
        <v>811.23333333333335</v>
      </c>
      <c r="F322" s="38">
        <v>803.26666666666665</v>
      </c>
      <c r="G322" s="38">
        <v>794.5333333333333</v>
      </c>
      <c r="H322" s="38">
        <v>827.93333333333339</v>
      </c>
      <c r="I322" s="38">
        <v>836.66666666666674</v>
      </c>
      <c r="J322" s="38">
        <v>844.63333333333344</v>
      </c>
      <c r="K322" s="31">
        <v>828.7</v>
      </c>
      <c r="L322" s="31">
        <v>812</v>
      </c>
      <c r="M322" s="31">
        <v>10.531549999999999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1112</v>
      </c>
      <c r="D323" s="38">
        <v>1108.3500000000001</v>
      </c>
      <c r="E323" s="38">
        <v>1101.7000000000003</v>
      </c>
      <c r="F323" s="38">
        <v>1091.4000000000001</v>
      </c>
      <c r="G323" s="38">
        <v>1084.7500000000002</v>
      </c>
      <c r="H323" s="38">
        <v>1118.6500000000003</v>
      </c>
      <c r="I323" s="38">
        <v>1125.3000000000004</v>
      </c>
      <c r="J323" s="38">
        <v>1135.6000000000004</v>
      </c>
      <c r="K323" s="31">
        <v>1115</v>
      </c>
      <c r="L323" s="31">
        <v>1098.05</v>
      </c>
      <c r="M323" s="31">
        <v>2.2348400000000002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307.8</v>
      </c>
      <c r="D324" s="38">
        <v>308.33333333333337</v>
      </c>
      <c r="E324" s="38">
        <v>303.06666666666672</v>
      </c>
      <c r="F324" s="38">
        <v>298.33333333333337</v>
      </c>
      <c r="G324" s="38">
        <v>293.06666666666672</v>
      </c>
      <c r="H324" s="38">
        <v>313.06666666666672</v>
      </c>
      <c r="I324" s="38">
        <v>318.33333333333337</v>
      </c>
      <c r="J324" s="38">
        <v>323.06666666666672</v>
      </c>
      <c r="K324" s="31">
        <v>313.60000000000002</v>
      </c>
      <c r="L324" s="31">
        <v>303.60000000000002</v>
      </c>
      <c r="M324" s="31">
        <v>4.7587099999999998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32.450000000000003</v>
      </c>
      <c r="D325" s="38">
        <v>32.5</v>
      </c>
      <c r="E325" s="38">
        <v>32.1</v>
      </c>
      <c r="F325" s="38">
        <v>31.75</v>
      </c>
      <c r="G325" s="38">
        <v>31.35</v>
      </c>
      <c r="H325" s="38">
        <v>32.85</v>
      </c>
      <c r="I325" s="38">
        <v>33.250000000000007</v>
      </c>
      <c r="J325" s="38">
        <v>33.6</v>
      </c>
      <c r="K325" s="31">
        <v>32.9</v>
      </c>
      <c r="L325" s="31">
        <v>32.15</v>
      </c>
      <c r="M325" s="31">
        <v>16.103169999999999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92.4</v>
      </c>
      <c r="D326" s="38">
        <v>92.2</v>
      </c>
      <c r="E326" s="38">
        <v>91</v>
      </c>
      <c r="F326" s="38">
        <v>89.6</v>
      </c>
      <c r="G326" s="38">
        <v>88.399999999999991</v>
      </c>
      <c r="H326" s="38">
        <v>93.600000000000009</v>
      </c>
      <c r="I326" s="38">
        <v>94.800000000000026</v>
      </c>
      <c r="J326" s="38">
        <v>96.200000000000017</v>
      </c>
      <c r="K326" s="31">
        <v>93.4</v>
      </c>
      <c r="L326" s="31">
        <v>90.8</v>
      </c>
      <c r="M326" s="31">
        <v>153.71619000000001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742.05</v>
      </c>
      <c r="D327" s="38">
        <v>741.2833333333333</v>
      </c>
      <c r="E327" s="38">
        <v>736.76666666666665</v>
      </c>
      <c r="F327" s="38">
        <v>731.48333333333335</v>
      </c>
      <c r="G327" s="38">
        <v>726.9666666666667</v>
      </c>
      <c r="H327" s="38">
        <v>746.56666666666661</v>
      </c>
      <c r="I327" s="38">
        <v>751.08333333333326</v>
      </c>
      <c r="J327" s="38">
        <v>756.36666666666656</v>
      </c>
      <c r="K327" s="31">
        <v>745.8</v>
      </c>
      <c r="L327" s="31">
        <v>736</v>
      </c>
      <c r="M327" s="31">
        <v>0.82394000000000001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1908.85</v>
      </c>
      <c r="D328" s="38">
        <v>1900.7166666666665</v>
      </c>
      <c r="E328" s="38">
        <v>1888.133333333333</v>
      </c>
      <c r="F328" s="38">
        <v>1867.4166666666665</v>
      </c>
      <c r="G328" s="38">
        <v>1854.833333333333</v>
      </c>
      <c r="H328" s="38">
        <v>1921.4333333333329</v>
      </c>
      <c r="I328" s="38">
        <v>1934.0166666666664</v>
      </c>
      <c r="J328" s="38">
        <v>1954.7333333333329</v>
      </c>
      <c r="K328" s="31">
        <v>1913.3</v>
      </c>
      <c r="L328" s="31">
        <v>1880</v>
      </c>
      <c r="M328" s="31">
        <v>4.4939299999999998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101930.2</v>
      </c>
      <c r="D329" s="38">
        <v>101652.04999999999</v>
      </c>
      <c r="E329" s="38">
        <v>101089.19999999998</v>
      </c>
      <c r="F329" s="38">
        <v>100248.2</v>
      </c>
      <c r="G329" s="38">
        <v>99685.349999999991</v>
      </c>
      <c r="H329" s="38">
        <v>102493.04999999997</v>
      </c>
      <c r="I329" s="38">
        <v>103055.89999999998</v>
      </c>
      <c r="J329" s="38">
        <v>103896.89999999997</v>
      </c>
      <c r="K329" s="31">
        <v>102214.9</v>
      </c>
      <c r="L329" s="31">
        <v>100811.05</v>
      </c>
      <c r="M329" s="31">
        <v>7.4209999999999998E-2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86.95</v>
      </c>
      <c r="D330" s="38">
        <v>85.916666666666671</v>
      </c>
      <c r="E330" s="38">
        <v>84.38333333333334</v>
      </c>
      <c r="F330" s="38">
        <v>81.816666666666663</v>
      </c>
      <c r="G330" s="38">
        <v>80.283333333333331</v>
      </c>
      <c r="H330" s="38">
        <v>88.483333333333348</v>
      </c>
      <c r="I330" s="38">
        <v>90.01666666666668</v>
      </c>
      <c r="J330" s="38">
        <v>92.583333333333357</v>
      </c>
      <c r="K330" s="31">
        <v>87.45</v>
      </c>
      <c r="L330" s="31">
        <v>83.35</v>
      </c>
      <c r="M330" s="31">
        <v>136.91421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58.55</v>
      </c>
      <c r="D331" s="38">
        <v>58.466666666666661</v>
      </c>
      <c r="E331" s="38">
        <v>58.033333333333324</v>
      </c>
      <c r="F331" s="38">
        <v>57.516666666666666</v>
      </c>
      <c r="G331" s="38">
        <v>57.083333333333329</v>
      </c>
      <c r="H331" s="38">
        <v>58.98333333333332</v>
      </c>
      <c r="I331" s="38">
        <v>59.416666666666657</v>
      </c>
      <c r="J331" s="38">
        <v>59.933333333333316</v>
      </c>
      <c r="K331" s="31">
        <v>58.9</v>
      </c>
      <c r="L331" s="31">
        <v>57.95</v>
      </c>
      <c r="M331" s="31">
        <v>34.198540000000001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1951.25</v>
      </c>
      <c r="D332" s="38">
        <v>1953.8500000000001</v>
      </c>
      <c r="E332" s="38">
        <v>1933.0500000000002</v>
      </c>
      <c r="F332" s="38">
        <v>1914.8500000000001</v>
      </c>
      <c r="G332" s="38">
        <v>1894.0500000000002</v>
      </c>
      <c r="H332" s="38">
        <v>1972.0500000000002</v>
      </c>
      <c r="I332" s="38">
        <v>1992.85</v>
      </c>
      <c r="J332" s="38">
        <v>2011.0500000000002</v>
      </c>
      <c r="K332" s="31">
        <v>1974.65</v>
      </c>
      <c r="L332" s="31">
        <v>1935.65</v>
      </c>
      <c r="M332" s="31">
        <v>3.3409399999999998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1270.8499999999999</v>
      </c>
      <c r="D333" s="38">
        <v>1269.4166666666667</v>
      </c>
      <c r="E333" s="38">
        <v>1259.3333333333335</v>
      </c>
      <c r="F333" s="38">
        <v>1247.8166666666668</v>
      </c>
      <c r="G333" s="38">
        <v>1237.7333333333336</v>
      </c>
      <c r="H333" s="38">
        <v>1280.9333333333334</v>
      </c>
      <c r="I333" s="38">
        <v>1291.0166666666669</v>
      </c>
      <c r="J333" s="38">
        <v>1302.5333333333333</v>
      </c>
      <c r="K333" s="31">
        <v>1279.5</v>
      </c>
      <c r="L333" s="31">
        <v>1257.9000000000001</v>
      </c>
      <c r="M333" s="31">
        <v>3.5173000000000001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293.25</v>
      </c>
      <c r="D334" s="38">
        <v>290.84999999999997</v>
      </c>
      <c r="E334" s="38">
        <v>287.54999999999995</v>
      </c>
      <c r="F334" s="38">
        <v>281.84999999999997</v>
      </c>
      <c r="G334" s="38">
        <v>278.54999999999995</v>
      </c>
      <c r="H334" s="38">
        <v>296.54999999999995</v>
      </c>
      <c r="I334" s="38">
        <v>299.85000000000002</v>
      </c>
      <c r="J334" s="38">
        <v>305.54999999999995</v>
      </c>
      <c r="K334" s="31">
        <v>294.14999999999998</v>
      </c>
      <c r="L334" s="31">
        <v>285.14999999999998</v>
      </c>
      <c r="M334" s="31">
        <v>7.5948500000000001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673.3</v>
      </c>
      <c r="D335" s="38">
        <v>678.09999999999991</v>
      </c>
      <c r="E335" s="38">
        <v>667.29999999999984</v>
      </c>
      <c r="F335" s="38">
        <v>661.3</v>
      </c>
      <c r="G335" s="38">
        <v>650.49999999999989</v>
      </c>
      <c r="H335" s="38">
        <v>684.0999999999998</v>
      </c>
      <c r="I335" s="38">
        <v>694.9</v>
      </c>
      <c r="J335" s="38">
        <v>700.89999999999975</v>
      </c>
      <c r="K335" s="31">
        <v>688.9</v>
      </c>
      <c r="L335" s="31">
        <v>672.1</v>
      </c>
      <c r="M335" s="31">
        <v>3.98047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83.5</v>
      </c>
      <c r="D336" s="38">
        <v>83.55</v>
      </c>
      <c r="E336" s="38">
        <v>83</v>
      </c>
      <c r="F336" s="38">
        <v>82.5</v>
      </c>
      <c r="G336" s="38">
        <v>81.95</v>
      </c>
      <c r="H336" s="38">
        <v>84.05</v>
      </c>
      <c r="I336" s="38">
        <v>84.59999999999998</v>
      </c>
      <c r="J336" s="38">
        <v>85.1</v>
      </c>
      <c r="K336" s="31">
        <v>84.1</v>
      </c>
      <c r="L336" s="31">
        <v>83.05</v>
      </c>
      <c r="M336" s="31">
        <v>41.479849999999999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4402.3999999999996</v>
      </c>
      <c r="D337" s="38">
        <v>4398.4666666666662</v>
      </c>
      <c r="E337" s="38">
        <v>4354.9333333333325</v>
      </c>
      <c r="F337" s="38">
        <v>4307.4666666666662</v>
      </c>
      <c r="G337" s="38">
        <v>4263.9333333333325</v>
      </c>
      <c r="H337" s="38">
        <v>4445.9333333333325</v>
      </c>
      <c r="I337" s="38">
        <v>4489.4666666666672</v>
      </c>
      <c r="J337" s="38">
        <v>4536.9333333333325</v>
      </c>
      <c r="K337" s="31">
        <v>4442</v>
      </c>
      <c r="L337" s="31">
        <v>4351</v>
      </c>
      <c r="M337" s="31">
        <v>3.0363899999999999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4269.05</v>
      </c>
      <c r="D338" s="38">
        <v>4331.3166666666666</v>
      </c>
      <c r="E338" s="38">
        <v>4187.7333333333336</v>
      </c>
      <c r="F338" s="38">
        <v>4106.416666666667</v>
      </c>
      <c r="G338" s="38">
        <v>3962.8333333333339</v>
      </c>
      <c r="H338" s="38">
        <v>4412.6333333333332</v>
      </c>
      <c r="I338" s="38">
        <v>4556.2166666666672</v>
      </c>
      <c r="J338" s="38">
        <v>4637.5333333333328</v>
      </c>
      <c r="K338" s="31">
        <v>4474.8999999999996</v>
      </c>
      <c r="L338" s="31">
        <v>4250</v>
      </c>
      <c r="M338" s="31">
        <v>3.9994299999999998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706.5</v>
      </c>
      <c r="D339" s="38">
        <v>714.94999999999993</v>
      </c>
      <c r="E339" s="38">
        <v>693.89999999999986</v>
      </c>
      <c r="F339" s="38">
        <v>681.3</v>
      </c>
      <c r="G339" s="38">
        <v>660.24999999999989</v>
      </c>
      <c r="H339" s="38">
        <v>727.54999999999984</v>
      </c>
      <c r="I339" s="38">
        <v>748.5999999999998</v>
      </c>
      <c r="J339" s="38">
        <v>761.19999999999982</v>
      </c>
      <c r="K339" s="31">
        <v>736</v>
      </c>
      <c r="L339" s="31">
        <v>702.35</v>
      </c>
      <c r="M339" s="31">
        <v>4.8177700000000003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41.45</v>
      </c>
      <c r="D340" s="38">
        <v>41.4</v>
      </c>
      <c r="E340" s="38">
        <v>41.099999999999994</v>
      </c>
      <c r="F340" s="38">
        <v>40.749999999999993</v>
      </c>
      <c r="G340" s="38">
        <v>40.449999999999989</v>
      </c>
      <c r="H340" s="38">
        <v>41.75</v>
      </c>
      <c r="I340" s="38">
        <v>42.05</v>
      </c>
      <c r="J340" s="38">
        <v>42.400000000000006</v>
      </c>
      <c r="K340" s="31">
        <v>41.7</v>
      </c>
      <c r="L340" s="31">
        <v>41.05</v>
      </c>
      <c r="M340" s="31">
        <v>62.161029999999997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127.4</v>
      </c>
      <c r="D341" s="38">
        <v>127.41666666666667</v>
      </c>
      <c r="E341" s="38">
        <v>126.13333333333335</v>
      </c>
      <c r="F341" s="38">
        <v>124.86666666666669</v>
      </c>
      <c r="G341" s="38">
        <v>123.58333333333337</v>
      </c>
      <c r="H341" s="38">
        <v>128.68333333333334</v>
      </c>
      <c r="I341" s="38">
        <v>129.96666666666667</v>
      </c>
      <c r="J341" s="38">
        <v>131.23333333333332</v>
      </c>
      <c r="K341" s="31">
        <v>128.69999999999999</v>
      </c>
      <c r="L341" s="31">
        <v>126.15</v>
      </c>
      <c r="M341" s="31">
        <v>22.499490000000002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22852.3</v>
      </c>
      <c r="D342" s="38">
        <v>22787.483333333334</v>
      </c>
      <c r="E342" s="38">
        <v>22615.116666666669</v>
      </c>
      <c r="F342" s="38">
        <v>22377.933333333334</v>
      </c>
      <c r="G342" s="38">
        <v>22205.566666666669</v>
      </c>
      <c r="H342" s="38">
        <v>23024.666666666668</v>
      </c>
      <c r="I342" s="38">
        <v>23197.033333333329</v>
      </c>
      <c r="J342" s="38">
        <v>23434.216666666667</v>
      </c>
      <c r="K342" s="31">
        <v>22959.85</v>
      </c>
      <c r="L342" s="31">
        <v>22550.3</v>
      </c>
      <c r="M342" s="31">
        <v>0.68525999999999998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63.05</v>
      </c>
      <c r="D343" s="38">
        <v>63.316666666666663</v>
      </c>
      <c r="E343" s="38">
        <v>62.383333333333326</v>
      </c>
      <c r="F343" s="38">
        <v>61.716666666666661</v>
      </c>
      <c r="G343" s="38">
        <v>60.783333333333324</v>
      </c>
      <c r="H343" s="38">
        <v>63.983333333333327</v>
      </c>
      <c r="I343" s="38">
        <v>64.916666666666657</v>
      </c>
      <c r="J343" s="38">
        <v>65.583333333333329</v>
      </c>
      <c r="K343" s="31">
        <v>64.25</v>
      </c>
      <c r="L343" s="31">
        <v>62.65</v>
      </c>
      <c r="M343" s="31">
        <v>6.1761999999999997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1026.2</v>
      </c>
      <c r="D344" s="38">
        <v>1027.2833333333333</v>
      </c>
      <c r="E344" s="38">
        <v>1016.0666666666666</v>
      </c>
      <c r="F344" s="38">
        <v>1005.9333333333333</v>
      </c>
      <c r="G344" s="38">
        <v>994.71666666666658</v>
      </c>
      <c r="H344" s="38">
        <v>1037.4166666666665</v>
      </c>
      <c r="I344" s="38">
        <v>1048.6333333333332</v>
      </c>
      <c r="J344" s="38">
        <v>1058.7666666666667</v>
      </c>
      <c r="K344" s="31">
        <v>1038.5</v>
      </c>
      <c r="L344" s="31">
        <v>1017.15</v>
      </c>
      <c r="M344" s="31">
        <v>1.4358599999999999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46.85</v>
      </c>
      <c r="D345" s="38">
        <v>46.800000000000004</v>
      </c>
      <c r="E345" s="38">
        <v>46.250000000000007</v>
      </c>
      <c r="F345" s="38">
        <v>45.650000000000006</v>
      </c>
      <c r="G345" s="38">
        <v>45.100000000000009</v>
      </c>
      <c r="H345" s="38">
        <v>47.400000000000006</v>
      </c>
      <c r="I345" s="38">
        <v>47.95</v>
      </c>
      <c r="J345" s="38">
        <v>48.550000000000004</v>
      </c>
      <c r="K345" s="31">
        <v>47.35</v>
      </c>
      <c r="L345" s="31">
        <v>46.2</v>
      </c>
      <c r="M345" s="31">
        <v>249.36819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119.85</v>
      </c>
      <c r="D346" s="38">
        <v>120.61666666666667</v>
      </c>
      <c r="E346" s="38">
        <v>118.73333333333335</v>
      </c>
      <c r="F346" s="38">
        <v>117.61666666666667</v>
      </c>
      <c r="G346" s="38">
        <v>115.73333333333335</v>
      </c>
      <c r="H346" s="38">
        <v>121.73333333333335</v>
      </c>
      <c r="I346" s="38">
        <v>123.61666666666667</v>
      </c>
      <c r="J346" s="38">
        <v>124.73333333333335</v>
      </c>
      <c r="K346" s="31">
        <v>122.5</v>
      </c>
      <c r="L346" s="31">
        <v>119.5</v>
      </c>
      <c r="M346" s="31">
        <v>5.9097799999999996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110.5</v>
      </c>
      <c r="D347" s="38">
        <v>110.41666666666667</v>
      </c>
      <c r="E347" s="38">
        <v>108.83333333333334</v>
      </c>
      <c r="F347" s="38">
        <v>107.16666666666667</v>
      </c>
      <c r="G347" s="38">
        <v>105.58333333333334</v>
      </c>
      <c r="H347" s="38">
        <v>112.08333333333334</v>
      </c>
      <c r="I347" s="38">
        <v>113.66666666666669</v>
      </c>
      <c r="J347" s="38">
        <v>115.33333333333334</v>
      </c>
      <c r="K347" s="31">
        <v>112</v>
      </c>
      <c r="L347" s="31">
        <v>108.75</v>
      </c>
      <c r="M347" s="31">
        <v>27.377089999999999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108</v>
      </c>
      <c r="D348" s="38">
        <v>107.98333333333333</v>
      </c>
      <c r="E348" s="38">
        <v>107.51666666666667</v>
      </c>
      <c r="F348" s="38">
        <v>107.03333333333333</v>
      </c>
      <c r="G348" s="38">
        <v>106.56666666666666</v>
      </c>
      <c r="H348" s="38">
        <v>108.46666666666667</v>
      </c>
      <c r="I348" s="38">
        <v>108.93333333333334</v>
      </c>
      <c r="J348" s="38">
        <v>109.41666666666667</v>
      </c>
      <c r="K348" s="31">
        <v>108.45</v>
      </c>
      <c r="L348" s="31">
        <v>107.5</v>
      </c>
      <c r="M348" s="31">
        <v>65.056600000000003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207.95</v>
      </c>
      <c r="D349" s="38">
        <v>208.48333333333335</v>
      </c>
      <c r="E349" s="38">
        <v>205.66666666666669</v>
      </c>
      <c r="F349" s="38">
        <v>203.38333333333333</v>
      </c>
      <c r="G349" s="38">
        <v>200.56666666666666</v>
      </c>
      <c r="H349" s="38">
        <v>210.76666666666671</v>
      </c>
      <c r="I349" s="38">
        <v>213.58333333333337</v>
      </c>
      <c r="J349" s="38">
        <v>215.86666666666673</v>
      </c>
      <c r="K349" s="31">
        <v>211.3</v>
      </c>
      <c r="L349" s="31">
        <v>206.2</v>
      </c>
      <c r="M349" s="31">
        <v>7.66181</v>
      </c>
      <c r="N349" s="1"/>
      <c r="O349" s="1"/>
    </row>
    <row r="350" spans="1:15" ht="12.75" customHeight="1">
      <c r="A350" s="33">
        <v>340</v>
      </c>
      <c r="B350" s="58" t="s">
        <v>894</v>
      </c>
      <c r="C350" s="31">
        <v>44.3</v>
      </c>
      <c r="D350" s="38">
        <v>44.033333333333331</v>
      </c>
      <c r="E350" s="38">
        <v>43.566666666666663</v>
      </c>
      <c r="F350" s="38">
        <v>42.833333333333329</v>
      </c>
      <c r="G350" s="38">
        <v>42.36666666666666</v>
      </c>
      <c r="H350" s="38">
        <v>44.766666666666666</v>
      </c>
      <c r="I350" s="38">
        <v>45.233333333333334</v>
      </c>
      <c r="J350" s="38">
        <v>45.966666666666669</v>
      </c>
      <c r="K350" s="31">
        <v>44.5</v>
      </c>
      <c r="L350" s="31">
        <v>43.3</v>
      </c>
      <c r="M350" s="31">
        <v>42.38297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192.4</v>
      </c>
      <c r="D351" s="38">
        <v>192.05000000000004</v>
      </c>
      <c r="E351" s="38">
        <v>191.15000000000009</v>
      </c>
      <c r="F351" s="38">
        <v>189.90000000000006</v>
      </c>
      <c r="G351" s="38">
        <v>189.00000000000011</v>
      </c>
      <c r="H351" s="38">
        <v>193.30000000000007</v>
      </c>
      <c r="I351" s="38">
        <v>194.2</v>
      </c>
      <c r="J351" s="38">
        <v>195.45000000000005</v>
      </c>
      <c r="K351" s="31">
        <v>192.95</v>
      </c>
      <c r="L351" s="31">
        <v>190.8</v>
      </c>
      <c r="M351" s="31">
        <v>112.36382999999999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353.5</v>
      </c>
      <c r="D352" s="38">
        <v>351.9666666666667</v>
      </c>
      <c r="E352" s="38">
        <v>349.58333333333337</v>
      </c>
      <c r="F352" s="38">
        <v>345.66666666666669</v>
      </c>
      <c r="G352" s="38">
        <v>343.28333333333336</v>
      </c>
      <c r="H352" s="38">
        <v>355.88333333333338</v>
      </c>
      <c r="I352" s="38">
        <v>358.26666666666671</v>
      </c>
      <c r="J352" s="38">
        <v>362.18333333333339</v>
      </c>
      <c r="K352" s="31">
        <v>354.35</v>
      </c>
      <c r="L352" s="31">
        <v>348.05</v>
      </c>
      <c r="M352" s="31">
        <v>0.77444000000000002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146.85</v>
      </c>
      <c r="D353" s="38">
        <v>145.23333333333332</v>
      </c>
      <c r="E353" s="38">
        <v>141.66666666666663</v>
      </c>
      <c r="F353" s="38">
        <v>136.48333333333332</v>
      </c>
      <c r="G353" s="38">
        <v>132.91666666666663</v>
      </c>
      <c r="H353" s="38">
        <v>150.41666666666663</v>
      </c>
      <c r="I353" s="38">
        <v>153.98333333333329</v>
      </c>
      <c r="J353" s="38">
        <v>159.16666666666663</v>
      </c>
      <c r="K353" s="31">
        <v>148.80000000000001</v>
      </c>
      <c r="L353" s="31">
        <v>140.05000000000001</v>
      </c>
      <c r="M353" s="31">
        <v>109.25412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1040.95</v>
      </c>
      <c r="D354" s="38">
        <v>1034.6666666666667</v>
      </c>
      <c r="E354" s="38">
        <v>1024.4333333333334</v>
      </c>
      <c r="F354" s="38">
        <v>1007.9166666666666</v>
      </c>
      <c r="G354" s="38">
        <v>997.68333333333328</v>
      </c>
      <c r="H354" s="38">
        <v>1051.1833333333334</v>
      </c>
      <c r="I354" s="38">
        <v>1061.4166666666665</v>
      </c>
      <c r="J354" s="38">
        <v>1077.9333333333336</v>
      </c>
      <c r="K354" s="31">
        <v>1044.9000000000001</v>
      </c>
      <c r="L354" s="31">
        <v>1018.15</v>
      </c>
      <c r="M354" s="31">
        <v>5.3515100000000002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3834.1</v>
      </c>
      <c r="D355" s="38">
        <v>3812.6333333333332</v>
      </c>
      <c r="E355" s="38">
        <v>3775.4666666666662</v>
      </c>
      <c r="F355" s="38">
        <v>3716.833333333333</v>
      </c>
      <c r="G355" s="38">
        <v>3679.6666666666661</v>
      </c>
      <c r="H355" s="38">
        <v>3871.2666666666664</v>
      </c>
      <c r="I355" s="38">
        <v>3908.4333333333334</v>
      </c>
      <c r="J355" s="38">
        <v>3967.0666666666666</v>
      </c>
      <c r="K355" s="31">
        <v>3849.8</v>
      </c>
      <c r="L355" s="31">
        <v>3754</v>
      </c>
      <c r="M355" s="31">
        <v>0.56127000000000005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254.25</v>
      </c>
      <c r="D356" s="38">
        <v>254.46666666666667</v>
      </c>
      <c r="E356" s="38">
        <v>252.78333333333336</v>
      </c>
      <c r="F356" s="38">
        <v>251.31666666666669</v>
      </c>
      <c r="G356" s="38">
        <v>249.63333333333338</v>
      </c>
      <c r="H356" s="38">
        <v>255.93333333333334</v>
      </c>
      <c r="I356" s="38">
        <v>257.61666666666667</v>
      </c>
      <c r="J356" s="38">
        <v>259.08333333333331</v>
      </c>
      <c r="K356" s="31">
        <v>256.14999999999998</v>
      </c>
      <c r="L356" s="31">
        <v>253</v>
      </c>
      <c r="M356" s="31">
        <v>6.0739999999999998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1317.2</v>
      </c>
      <c r="D357" s="38">
        <v>1317.7333333333333</v>
      </c>
      <c r="E357" s="38">
        <v>1287.4666666666667</v>
      </c>
      <c r="F357" s="38">
        <v>1257.7333333333333</v>
      </c>
      <c r="G357" s="38">
        <v>1227.4666666666667</v>
      </c>
      <c r="H357" s="38">
        <v>1347.4666666666667</v>
      </c>
      <c r="I357" s="38">
        <v>1377.7333333333336</v>
      </c>
      <c r="J357" s="38">
        <v>1407.4666666666667</v>
      </c>
      <c r="K357" s="31">
        <v>1348</v>
      </c>
      <c r="L357" s="31">
        <v>1288</v>
      </c>
      <c r="M357" s="31">
        <v>44.571060000000003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164.6</v>
      </c>
      <c r="D358" s="38">
        <v>164.20000000000002</v>
      </c>
      <c r="E358" s="38">
        <v>163.30000000000004</v>
      </c>
      <c r="F358" s="38">
        <v>162.00000000000003</v>
      </c>
      <c r="G358" s="38">
        <v>161.10000000000005</v>
      </c>
      <c r="H358" s="38">
        <v>165.50000000000003</v>
      </c>
      <c r="I358" s="38">
        <v>166.4</v>
      </c>
      <c r="J358" s="38">
        <v>167.70000000000002</v>
      </c>
      <c r="K358" s="31">
        <v>165.1</v>
      </c>
      <c r="L358" s="31">
        <v>162.9</v>
      </c>
      <c r="M358" s="31">
        <v>63.431829999999998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257.89999999999998</v>
      </c>
      <c r="D359" s="38">
        <v>258.8</v>
      </c>
      <c r="E359" s="38">
        <v>255.60000000000002</v>
      </c>
      <c r="F359" s="38">
        <v>253.3</v>
      </c>
      <c r="G359" s="38">
        <v>250.10000000000002</v>
      </c>
      <c r="H359" s="38">
        <v>261.10000000000002</v>
      </c>
      <c r="I359" s="38">
        <v>264.29999999999995</v>
      </c>
      <c r="J359" s="38">
        <v>266.60000000000002</v>
      </c>
      <c r="K359" s="31">
        <v>262</v>
      </c>
      <c r="L359" s="31">
        <v>256.5</v>
      </c>
      <c r="M359" s="31">
        <v>3.1273599999999999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36295.300000000003</v>
      </c>
      <c r="D360" s="38">
        <v>36388.76666666667</v>
      </c>
      <c r="E360" s="38">
        <v>36106.28333333334</v>
      </c>
      <c r="F360" s="38">
        <v>35917.26666666667</v>
      </c>
      <c r="G360" s="38">
        <v>35634.78333333334</v>
      </c>
      <c r="H360" s="38">
        <v>36577.78333333334</v>
      </c>
      <c r="I360" s="38">
        <v>36860.266666666663</v>
      </c>
      <c r="J360" s="38">
        <v>37049.28333333334</v>
      </c>
      <c r="K360" s="31">
        <v>36671.25</v>
      </c>
      <c r="L360" s="31">
        <v>36199.75</v>
      </c>
      <c r="M360" s="31">
        <v>0.28836000000000001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1212.05</v>
      </c>
      <c r="D361" s="38">
        <v>1214.6166666666668</v>
      </c>
      <c r="E361" s="38">
        <v>1202.9833333333336</v>
      </c>
      <c r="F361" s="38">
        <v>1193.9166666666667</v>
      </c>
      <c r="G361" s="38">
        <v>1182.2833333333335</v>
      </c>
      <c r="H361" s="38">
        <v>1223.6833333333336</v>
      </c>
      <c r="I361" s="38">
        <v>1235.3166666666668</v>
      </c>
      <c r="J361" s="38">
        <v>1244.3833333333337</v>
      </c>
      <c r="K361" s="31">
        <v>1226.25</v>
      </c>
      <c r="L361" s="31">
        <v>1205.55</v>
      </c>
      <c r="M361" s="31">
        <v>3.8809999999999998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806.75</v>
      </c>
      <c r="D362" s="38">
        <v>812.54999999999984</v>
      </c>
      <c r="E362" s="38">
        <v>795.49999999999966</v>
      </c>
      <c r="F362" s="38">
        <v>784.24999999999977</v>
      </c>
      <c r="G362" s="38">
        <v>767.19999999999959</v>
      </c>
      <c r="H362" s="38">
        <v>823.79999999999973</v>
      </c>
      <c r="I362" s="38">
        <v>840.84999999999991</v>
      </c>
      <c r="J362" s="38">
        <v>852.0999999999998</v>
      </c>
      <c r="K362" s="31">
        <v>829.6</v>
      </c>
      <c r="L362" s="31">
        <v>801.3</v>
      </c>
      <c r="M362" s="31">
        <v>24.622229999999998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168.25</v>
      </c>
      <c r="D363" s="38">
        <v>170.73333333333335</v>
      </c>
      <c r="E363" s="38">
        <v>163.16666666666669</v>
      </c>
      <c r="F363" s="38">
        <v>158.08333333333334</v>
      </c>
      <c r="G363" s="38">
        <v>150.51666666666668</v>
      </c>
      <c r="H363" s="38">
        <v>175.81666666666669</v>
      </c>
      <c r="I363" s="38">
        <v>183.38333333333335</v>
      </c>
      <c r="J363" s="38">
        <v>188.4666666666667</v>
      </c>
      <c r="K363" s="31">
        <v>178.3</v>
      </c>
      <c r="L363" s="31">
        <v>165.65</v>
      </c>
      <c r="M363" s="31">
        <v>206.92001999999999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937.95</v>
      </c>
      <c r="D364" s="38">
        <v>940.61666666666667</v>
      </c>
      <c r="E364" s="38">
        <v>932.33333333333337</v>
      </c>
      <c r="F364" s="38">
        <v>926.7166666666667</v>
      </c>
      <c r="G364" s="38">
        <v>918.43333333333339</v>
      </c>
      <c r="H364" s="38">
        <v>946.23333333333335</v>
      </c>
      <c r="I364" s="38">
        <v>954.51666666666665</v>
      </c>
      <c r="J364" s="38">
        <v>960.13333333333333</v>
      </c>
      <c r="K364" s="31">
        <v>948.9</v>
      </c>
      <c r="L364" s="31">
        <v>935</v>
      </c>
      <c r="M364" s="31">
        <v>12.21022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4717.8999999999996</v>
      </c>
      <c r="D365" s="38">
        <v>4720.3666666666659</v>
      </c>
      <c r="E365" s="38">
        <v>4677.5333333333319</v>
      </c>
      <c r="F365" s="38">
        <v>4637.1666666666661</v>
      </c>
      <c r="G365" s="38">
        <v>4594.3333333333321</v>
      </c>
      <c r="H365" s="38">
        <v>4760.7333333333318</v>
      </c>
      <c r="I365" s="38">
        <v>4803.5666666666657</v>
      </c>
      <c r="J365" s="38">
        <v>4843.9333333333316</v>
      </c>
      <c r="K365" s="31">
        <v>4763.2</v>
      </c>
      <c r="L365" s="31">
        <v>4680</v>
      </c>
      <c r="M365" s="31">
        <v>2.43899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230.3</v>
      </c>
      <c r="D366" s="38">
        <v>230.9</v>
      </c>
      <c r="E366" s="38">
        <v>228.60000000000002</v>
      </c>
      <c r="F366" s="38">
        <v>226.9</v>
      </c>
      <c r="G366" s="38">
        <v>224.60000000000002</v>
      </c>
      <c r="H366" s="38">
        <v>232.60000000000002</v>
      </c>
      <c r="I366" s="38">
        <v>234.90000000000003</v>
      </c>
      <c r="J366" s="38">
        <v>236.60000000000002</v>
      </c>
      <c r="K366" s="31">
        <v>233.2</v>
      </c>
      <c r="L366" s="31">
        <v>229.2</v>
      </c>
      <c r="M366" s="31">
        <v>17.887219999999999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227.1</v>
      </c>
      <c r="D367" s="38">
        <v>227.33333333333334</v>
      </c>
      <c r="E367" s="38">
        <v>224.26666666666668</v>
      </c>
      <c r="F367" s="38">
        <v>221.43333333333334</v>
      </c>
      <c r="G367" s="38">
        <v>218.36666666666667</v>
      </c>
      <c r="H367" s="38">
        <v>230.16666666666669</v>
      </c>
      <c r="I367" s="38">
        <v>233.23333333333335</v>
      </c>
      <c r="J367" s="38">
        <v>236.06666666666669</v>
      </c>
      <c r="K367" s="31">
        <v>230.4</v>
      </c>
      <c r="L367" s="31">
        <v>224.5</v>
      </c>
      <c r="M367" s="31">
        <v>220.17027999999999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3791.55</v>
      </c>
      <c r="D368" s="38">
        <v>3793.5333333333328</v>
      </c>
      <c r="E368" s="38">
        <v>3775.2166666666658</v>
      </c>
      <c r="F368" s="38">
        <v>3758.8833333333328</v>
      </c>
      <c r="G368" s="38">
        <v>3740.5666666666657</v>
      </c>
      <c r="H368" s="38">
        <v>3809.8666666666659</v>
      </c>
      <c r="I368" s="38">
        <v>3828.1833333333334</v>
      </c>
      <c r="J368" s="38">
        <v>3844.516666666666</v>
      </c>
      <c r="K368" s="31">
        <v>3811.85</v>
      </c>
      <c r="L368" s="31">
        <v>3777.2</v>
      </c>
      <c r="M368" s="31">
        <v>0.48318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14712.45</v>
      </c>
      <c r="D369" s="38">
        <v>14659.033333333335</v>
      </c>
      <c r="E369" s="38">
        <v>14507.466666666669</v>
      </c>
      <c r="F369" s="38">
        <v>14302.483333333334</v>
      </c>
      <c r="G369" s="38">
        <v>14150.916666666668</v>
      </c>
      <c r="H369" s="38">
        <v>14864.01666666667</v>
      </c>
      <c r="I369" s="38">
        <v>15015.583333333336</v>
      </c>
      <c r="J369" s="38">
        <v>15220.566666666671</v>
      </c>
      <c r="K369" s="31">
        <v>14810.6</v>
      </c>
      <c r="L369" s="31">
        <v>14454.05</v>
      </c>
      <c r="M369" s="31">
        <v>3.943E-2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1573.6</v>
      </c>
      <c r="D370" s="38">
        <v>1576.3166666666666</v>
      </c>
      <c r="E370" s="38">
        <v>1558.8333333333333</v>
      </c>
      <c r="F370" s="38">
        <v>1544.0666666666666</v>
      </c>
      <c r="G370" s="38">
        <v>1526.5833333333333</v>
      </c>
      <c r="H370" s="38">
        <v>1591.0833333333333</v>
      </c>
      <c r="I370" s="38">
        <v>1608.5666666666668</v>
      </c>
      <c r="J370" s="38">
        <v>1623.3333333333333</v>
      </c>
      <c r="K370" s="31">
        <v>1593.8</v>
      </c>
      <c r="L370" s="31">
        <v>1561.55</v>
      </c>
      <c r="M370" s="31">
        <v>0.54330000000000001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2638.85</v>
      </c>
      <c r="D371" s="38">
        <v>2637.6166666666668</v>
      </c>
      <c r="E371" s="38">
        <v>2587.2333333333336</v>
      </c>
      <c r="F371" s="38">
        <v>2535.6166666666668</v>
      </c>
      <c r="G371" s="38">
        <v>2485.2333333333336</v>
      </c>
      <c r="H371" s="38">
        <v>2689.2333333333336</v>
      </c>
      <c r="I371" s="38">
        <v>2739.6166666666668</v>
      </c>
      <c r="J371" s="38">
        <v>2791.2333333333336</v>
      </c>
      <c r="K371" s="31">
        <v>2688</v>
      </c>
      <c r="L371" s="31">
        <v>2586</v>
      </c>
      <c r="M371" s="31">
        <v>6.3371899999999997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3657.05</v>
      </c>
      <c r="D372" s="38">
        <v>3638.8666666666668</v>
      </c>
      <c r="E372" s="38">
        <v>3593.1833333333334</v>
      </c>
      <c r="F372" s="38">
        <v>3529.3166666666666</v>
      </c>
      <c r="G372" s="38">
        <v>3483.6333333333332</v>
      </c>
      <c r="H372" s="38">
        <v>3702.7333333333336</v>
      </c>
      <c r="I372" s="38">
        <v>3748.416666666667</v>
      </c>
      <c r="J372" s="38">
        <v>3812.2833333333338</v>
      </c>
      <c r="K372" s="31">
        <v>3684.55</v>
      </c>
      <c r="L372" s="31">
        <v>3575</v>
      </c>
      <c r="M372" s="31">
        <v>6.1316699999999997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60.45</v>
      </c>
      <c r="D373" s="38">
        <v>60.56666666666667</v>
      </c>
      <c r="E373" s="38">
        <v>60.033333333333339</v>
      </c>
      <c r="F373" s="38">
        <v>59.616666666666667</v>
      </c>
      <c r="G373" s="38">
        <v>59.083333333333336</v>
      </c>
      <c r="H373" s="38">
        <v>60.983333333333341</v>
      </c>
      <c r="I373" s="38">
        <v>61.516666666666673</v>
      </c>
      <c r="J373" s="38">
        <v>61.933333333333344</v>
      </c>
      <c r="K373" s="31">
        <v>61.1</v>
      </c>
      <c r="L373" s="31">
        <v>60.15</v>
      </c>
      <c r="M373" s="31">
        <v>415.06545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606.20000000000005</v>
      </c>
      <c r="D374" s="38">
        <v>613.06666666666672</v>
      </c>
      <c r="E374" s="38">
        <v>595.13333333333344</v>
      </c>
      <c r="F374" s="38">
        <v>584.06666666666672</v>
      </c>
      <c r="G374" s="38">
        <v>566.13333333333344</v>
      </c>
      <c r="H374" s="38">
        <v>624.13333333333344</v>
      </c>
      <c r="I374" s="38">
        <v>642.06666666666661</v>
      </c>
      <c r="J374" s="38">
        <v>653.13333333333344</v>
      </c>
      <c r="K374" s="31">
        <v>631</v>
      </c>
      <c r="L374" s="31">
        <v>602</v>
      </c>
      <c r="M374" s="31">
        <v>15.94075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347.9</v>
      </c>
      <c r="D375" s="38">
        <v>347.38333333333338</v>
      </c>
      <c r="E375" s="38">
        <v>343.76666666666677</v>
      </c>
      <c r="F375" s="38">
        <v>339.63333333333338</v>
      </c>
      <c r="G375" s="38">
        <v>336.01666666666677</v>
      </c>
      <c r="H375" s="38">
        <v>351.51666666666677</v>
      </c>
      <c r="I375" s="38">
        <v>355.13333333333344</v>
      </c>
      <c r="J375" s="38">
        <v>359.26666666666677</v>
      </c>
      <c r="K375" s="31">
        <v>351</v>
      </c>
      <c r="L375" s="31">
        <v>343.25</v>
      </c>
      <c r="M375" s="31">
        <v>2.1270099999999998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696.35</v>
      </c>
      <c r="D376" s="38">
        <v>698.56666666666672</v>
      </c>
      <c r="E376" s="38">
        <v>691.18333333333339</v>
      </c>
      <c r="F376" s="38">
        <v>686.01666666666665</v>
      </c>
      <c r="G376" s="38">
        <v>678.63333333333333</v>
      </c>
      <c r="H376" s="38">
        <v>703.73333333333346</v>
      </c>
      <c r="I376" s="38">
        <v>711.1166666666669</v>
      </c>
      <c r="J376" s="38">
        <v>716.28333333333353</v>
      </c>
      <c r="K376" s="31">
        <v>705.95</v>
      </c>
      <c r="L376" s="31">
        <v>693.4</v>
      </c>
      <c r="M376" s="31">
        <v>17.54766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3774.8</v>
      </c>
      <c r="D377" s="38">
        <v>3709.5833333333335</v>
      </c>
      <c r="E377" s="38">
        <v>3619.2166666666672</v>
      </c>
      <c r="F377" s="38">
        <v>3463.6333333333337</v>
      </c>
      <c r="G377" s="38">
        <v>3373.2666666666673</v>
      </c>
      <c r="H377" s="38">
        <v>3865.166666666667</v>
      </c>
      <c r="I377" s="38">
        <v>3955.5333333333328</v>
      </c>
      <c r="J377" s="38">
        <v>4111.1166666666668</v>
      </c>
      <c r="K377" s="31">
        <v>3799.95</v>
      </c>
      <c r="L377" s="31">
        <v>3554</v>
      </c>
      <c r="M377" s="31">
        <v>14.85223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1144.8</v>
      </c>
      <c r="D378" s="38">
        <v>1150.6000000000001</v>
      </c>
      <c r="E378" s="38">
        <v>1131.2000000000003</v>
      </c>
      <c r="F378" s="38">
        <v>1117.6000000000001</v>
      </c>
      <c r="G378" s="38">
        <v>1098.2000000000003</v>
      </c>
      <c r="H378" s="38">
        <v>1164.2000000000003</v>
      </c>
      <c r="I378" s="38">
        <v>1183.6000000000004</v>
      </c>
      <c r="J378" s="38">
        <v>1197.2000000000003</v>
      </c>
      <c r="K378" s="31">
        <v>1170</v>
      </c>
      <c r="L378" s="31">
        <v>1137</v>
      </c>
      <c r="M378" s="31">
        <v>1.1947700000000001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1305.8</v>
      </c>
      <c r="D379" s="38">
        <v>1312.6166666666668</v>
      </c>
      <c r="E379" s="38">
        <v>1293.2333333333336</v>
      </c>
      <c r="F379" s="38">
        <v>1280.6666666666667</v>
      </c>
      <c r="G379" s="38">
        <v>1261.2833333333335</v>
      </c>
      <c r="H379" s="38">
        <v>1325.1833333333336</v>
      </c>
      <c r="I379" s="38">
        <v>1344.5666666666668</v>
      </c>
      <c r="J379" s="38">
        <v>1357.1333333333337</v>
      </c>
      <c r="K379" s="31">
        <v>1332</v>
      </c>
      <c r="L379" s="31">
        <v>1300.05</v>
      </c>
      <c r="M379" s="31">
        <v>0.66200000000000003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364.8</v>
      </c>
      <c r="D380" s="38">
        <v>364.55</v>
      </c>
      <c r="E380" s="38">
        <v>361.20000000000005</v>
      </c>
      <c r="F380" s="38">
        <v>357.6</v>
      </c>
      <c r="G380" s="38">
        <v>354.25000000000006</v>
      </c>
      <c r="H380" s="38">
        <v>368.15000000000003</v>
      </c>
      <c r="I380" s="38">
        <v>371.50000000000006</v>
      </c>
      <c r="J380" s="38">
        <v>375.1</v>
      </c>
      <c r="K380" s="31">
        <v>367.9</v>
      </c>
      <c r="L380" s="31">
        <v>360.95</v>
      </c>
      <c r="M380" s="31">
        <v>11.956160000000001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253.5</v>
      </c>
      <c r="D381" s="38">
        <v>252.98333333333335</v>
      </c>
      <c r="E381" s="38">
        <v>250.56666666666669</v>
      </c>
      <c r="F381" s="38">
        <v>247.63333333333335</v>
      </c>
      <c r="G381" s="38">
        <v>245.2166666666667</v>
      </c>
      <c r="H381" s="38">
        <v>255.91666666666669</v>
      </c>
      <c r="I381" s="38">
        <v>258.33333333333331</v>
      </c>
      <c r="J381" s="38">
        <v>261.26666666666665</v>
      </c>
      <c r="K381" s="31">
        <v>255.4</v>
      </c>
      <c r="L381" s="31">
        <v>250.05</v>
      </c>
      <c r="M381" s="31">
        <v>56.145339999999997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4189.3500000000004</v>
      </c>
      <c r="D382" s="38">
        <v>4216.95</v>
      </c>
      <c r="E382" s="38">
        <v>4133.8999999999996</v>
      </c>
      <c r="F382" s="38">
        <v>4078.45</v>
      </c>
      <c r="G382" s="38">
        <v>3995.3999999999996</v>
      </c>
      <c r="H382" s="38">
        <v>4272.3999999999996</v>
      </c>
      <c r="I382" s="38">
        <v>4355.4500000000007</v>
      </c>
      <c r="J382" s="38">
        <v>4410.8999999999996</v>
      </c>
      <c r="K382" s="31">
        <v>4300</v>
      </c>
      <c r="L382" s="31">
        <v>4161.5</v>
      </c>
      <c r="M382" s="31">
        <v>0.22037999999999999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91.8</v>
      </c>
      <c r="D383" s="38">
        <v>92.05</v>
      </c>
      <c r="E383" s="38">
        <v>91.199999999999989</v>
      </c>
      <c r="F383" s="38">
        <v>90.6</v>
      </c>
      <c r="G383" s="38">
        <v>89.749999999999986</v>
      </c>
      <c r="H383" s="38">
        <v>92.649999999999991</v>
      </c>
      <c r="I383" s="38">
        <v>93.499999999999986</v>
      </c>
      <c r="J383" s="38">
        <v>94.1</v>
      </c>
      <c r="K383" s="31">
        <v>92.9</v>
      </c>
      <c r="L383" s="31">
        <v>91.45</v>
      </c>
      <c r="M383" s="31">
        <v>32.121209999999998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407.85</v>
      </c>
      <c r="D384" s="38">
        <v>409.31666666666666</v>
      </c>
      <c r="E384" s="38">
        <v>402.83333333333331</v>
      </c>
      <c r="F384" s="38">
        <v>397.81666666666666</v>
      </c>
      <c r="G384" s="38">
        <v>391.33333333333331</v>
      </c>
      <c r="H384" s="38">
        <v>414.33333333333331</v>
      </c>
      <c r="I384" s="38">
        <v>420.81666666666666</v>
      </c>
      <c r="J384" s="38">
        <v>425.83333333333331</v>
      </c>
      <c r="K384" s="31">
        <v>415.8</v>
      </c>
      <c r="L384" s="31">
        <v>404.3</v>
      </c>
      <c r="M384" s="31">
        <v>30.54468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583.1</v>
      </c>
      <c r="D385" s="38">
        <v>583.53333333333342</v>
      </c>
      <c r="E385" s="38">
        <v>576.76666666666688</v>
      </c>
      <c r="F385" s="38">
        <v>570.43333333333351</v>
      </c>
      <c r="G385" s="38">
        <v>563.66666666666697</v>
      </c>
      <c r="H385" s="38">
        <v>589.86666666666679</v>
      </c>
      <c r="I385" s="38">
        <v>596.63333333333344</v>
      </c>
      <c r="J385" s="38">
        <v>602.9666666666667</v>
      </c>
      <c r="K385" s="31">
        <v>590.29999999999995</v>
      </c>
      <c r="L385" s="31">
        <v>577.20000000000005</v>
      </c>
      <c r="M385" s="31">
        <v>4.48184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638.45000000000005</v>
      </c>
      <c r="D386" s="38">
        <v>638.9666666666667</v>
      </c>
      <c r="E386" s="38">
        <v>630.48333333333335</v>
      </c>
      <c r="F386" s="38">
        <v>622.51666666666665</v>
      </c>
      <c r="G386" s="38">
        <v>614.0333333333333</v>
      </c>
      <c r="H386" s="38">
        <v>646.93333333333339</v>
      </c>
      <c r="I386" s="38">
        <v>655.41666666666674</v>
      </c>
      <c r="J386" s="38">
        <v>663.38333333333344</v>
      </c>
      <c r="K386" s="31">
        <v>647.45000000000005</v>
      </c>
      <c r="L386" s="31">
        <v>631</v>
      </c>
      <c r="M386" s="31">
        <v>1.10558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127.6</v>
      </c>
      <c r="D387" s="38">
        <v>126.68333333333334</v>
      </c>
      <c r="E387" s="38">
        <v>124.46666666666667</v>
      </c>
      <c r="F387" s="38">
        <v>121.33333333333333</v>
      </c>
      <c r="G387" s="38">
        <v>119.11666666666666</v>
      </c>
      <c r="H387" s="38">
        <v>129.81666666666666</v>
      </c>
      <c r="I387" s="38">
        <v>132.03333333333336</v>
      </c>
      <c r="J387" s="38">
        <v>135.16666666666669</v>
      </c>
      <c r="K387" s="31">
        <v>128.9</v>
      </c>
      <c r="L387" s="31">
        <v>123.55</v>
      </c>
      <c r="M387" s="31">
        <v>16.452850000000002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1426.45</v>
      </c>
      <c r="D388" s="38">
        <v>1431.3500000000001</v>
      </c>
      <c r="E388" s="38">
        <v>1418.9000000000003</v>
      </c>
      <c r="F388" s="38">
        <v>1411.3500000000001</v>
      </c>
      <c r="G388" s="38">
        <v>1398.9000000000003</v>
      </c>
      <c r="H388" s="38">
        <v>1438.9000000000003</v>
      </c>
      <c r="I388" s="38">
        <v>1451.3500000000001</v>
      </c>
      <c r="J388" s="38">
        <v>1458.9000000000003</v>
      </c>
      <c r="K388" s="31">
        <v>1443.8</v>
      </c>
      <c r="L388" s="31">
        <v>1423.8</v>
      </c>
      <c r="M388" s="31">
        <v>3.8286600000000002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435.35</v>
      </c>
      <c r="D389" s="38">
        <v>434.88333333333338</v>
      </c>
      <c r="E389" s="38">
        <v>430.26666666666677</v>
      </c>
      <c r="F389" s="38">
        <v>425.18333333333339</v>
      </c>
      <c r="G389" s="38">
        <v>420.56666666666678</v>
      </c>
      <c r="H389" s="38">
        <v>439.96666666666675</v>
      </c>
      <c r="I389" s="38">
        <v>444.58333333333343</v>
      </c>
      <c r="J389" s="38">
        <v>449.66666666666674</v>
      </c>
      <c r="K389" s="31">
        <v>439.5</v>
      </c>
      <c r="L389" s="31">
        <v>429.8</v>
      </c>
      <c r="M389" s="31">
        <v>1.41753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1332.8</v>
      </c>
      <c r="D390" s="38">
        <v>1336.4833333333333</v>
      </c>
      <c r="E390" s="38">
        <v>1306.3166666666666</v>
      </c>
      <c r="F390" s="38">
        <v>1279.8333333333333</v>
      </c>
      <c r="G390" s="38">
        <v>1249.6666666666665</v>
      </c>
      <c r="H390" s="38">
        <v>1362.9666666666667</v>
      </c>
      <c r="I390" s="38">
        <v>1393.1333333333332</v>
      </c>
      <c r="J390" s="38">
        <v>1419.6166666666668</v>
      </c>
      <c r="K390" s="31">
        <v>1366.65</v>
      </c>
      <c r="L390" s="31">
        <v>1310</v>
      </c>
      <c r="M390" s="31">
        <v>4.0602900000000002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166.45</v>
      </c>
      <c r="D391" s="38">
        <v>165.5</v>
      </c>
      <c r="E391" s="38">
        <v>164.05</v>
      </c>
      <c r="F391" s="38">
        <v>161.65</v>
      </c>
      <c r="G391" s="38">
        <v>160.20000000000002</v>
      </c>
      <c r="H391" s="38">
        <v>167.9</v>
      </c>
      <c r="I391" s="38">
        <v>169.35</v>
      </c>
      <c r="J391" s="38">
        <v>171.75</v>
      </c>
      <c r="K391" s="31">
        <v>166.95</v>
      </c>
      <c r="L391" s="31">
        <v>163.1</v>
      </c>
      <c r="M391" s="31">
        <v>12.155570000000001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1070.25</v>
      </c>
      <c r="D392" s="38">
        <v>1058.5</v>
      </c>
      <c r="E392" s="38">
        <v>1042.75</v>
      </c>
      <c r="F392" s="38">
        <v>1015.25</v>
      </c>
      <c r="G392" s="38">
        <v>999.5</v>
      </c>
      <c r="H392" s="38">
        <v>1086</v>
      </c>
      <c r="I392" s="38">
        <v>1101.75</v>
      </c>
      <c r="J392" s="38">
        <v>1129.25</v>
      </c>
      <c r="K392" s="31">
        <v>1074.25</v>
      </c>
      <c r="L392" s="31">
        <v>1031</v>
      </c>
      <c r="M392" s="31">
        <v>3.4300999999999999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532.35</v>
      </c>
      <c r="D393" s="38">
        <v>530.11666666666667</v>
      </c>
      <c r="E393" s="38">
        <v>522.23333333333335</v>
      </c>
      <c r="F393" s="38">
        <v>512.11666666666667</v>
      </c>
      <c r="G393" s="38">
        <v>504.23333333333335</v>
      </c>
      <c r="H393" s="38">
        <v>540.23333333333335</v>
      </c>
      <c r="I393" s="38">
        <v>548.11666666666679</v>
      </c>
      <c r="J393" s="38">
        <v>558.23333333333335</v>
      </c>
      <c r="K393" s="31">
        <v>538</v>
      </c>
      <c r="L393" s="31">
        <v>520</v>
      </c>
      <c r="M393" s="31">
        <v>37.376240000000003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203.85</v>
      </c>
      <c r="D394" s="38">
        <v>205.15</v>
      </c>
      <c r="E394" s="38">
        <v>201.95000000000002</v>
      </c>
      <c r="F394" s="38">
        <v>200.05</v>
      </c>
      <c r="G394" s="38">
        <v>196.85000000000002</v>
      </c>
      <c r="H394" s="38">
        <v>207.05</v>
      </c>
      <c r="I394" s="38">
        <v>210.25</v>
      </c>
      <c r="J394" s="38">
        <v>212.15</v>
      </c>
      <c r="K394" s="31">
        <v>208.35</v>
      </c>
      <c r="L394" s="31">
        <v>203.25</v>
      </c>
      <c r="M394" s="31">
        <v>4.8529900000000001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934.45</v>
      </c>
      <c r="D395" s="38">
        <v>932</v>
      </c>
      <c r="E395" s="38">
        <v>926.05</v>
      </c>
      <c r="F395" s="38">
        <v>917.65</v>
      </c>
      <c r="G395" s="38">
        <v>911.69999999999993</v>
      </c>
      <c r="H395" s="38">
        <v>940.4</v>
      </c>
      <c r="I395" s="38">
        <v>946.35</v>
      </c>
      <c r="J395" s="38">
        <v>954.75</v>
      </c>
      <c r="K395" s="31">
        <v>937.95</v>
      </c>
      <c r="L395" s="31">
        <v>923.6</v>
      </c>
      <c r="M395" s="31">
        <v>2.3544299999999998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2423.1</v>
      </c>
      <c r="D396" s="38">
        <v>2412.6166666666668</v>
      </c>
      <c r="E396" s="38">
        <v>2395.2333333333336</v>
      </c>
      <c r="F396" s="38">
        <v>2367.3666666666668</v>
      </c>
      <c r="G396" s="38">
        <v>2349.9833333333336</v>
      </c>
      <c r="H396" s="38">
        <v>2440.4833333333336</v>
      </c>
      <c r="I396" s="38">
        <v>2457.8666666666668</v>
      </c>
      <c r="J396" s="38">
        <v>2485.7333333333336</v>
      </c>
      <c r="K396" s="31">
        <v>2430</v>
      </c>
      <c r="L396" s="31">
        <v>2384.75</v>
      </c>
      <c r="M396" s="31">
        <v>0.11974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1802.3</v>
      </c>
      <c r="D397" s="38">
        <v>1815.1166666666668</v>
      </c>
      <c r="E397" s="38">
        <v>1783.2833333333335</v>
      </c>
      <c r="F397" s="38">
        <v>1764.2666666666667</v>
      </c>
      <c r="G397" s="38">
        <v>1732.4333333333334</v>
      </c>
      <c r="H397" s="38">
        <v>1834.1333333333337</v>
      </c>
      <c r="I397" s="38">
        <v>1865.9666666666667</v>
      </c>
      <c r="J397" s="38">
        <v>1884.9833333333338</v>
      </c>
      <c r="K397" s="31">
        <v>1846.95</v>
      </c>
      <c r="L397" s="31">
        <v>1796.1</v>
      </c>
      <c r="M397" s="31">
        <v>1.377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112.05</v>
      </c>
      <c r="D398" s="38">
        <v>110.81666666666668</v>
      </c>
      <c r="E398" s="38">
        <v>109.13333333333335</v>
      </c>
      <c r="F398" s="38">
        <v>106.21666666666668</v>
      </c>
      <c r="G398" s="38">
        <v>104.53333333333336</v>
      </c>
      <c r="H398" s="38">
        <v>113.73333333333335</v>
      </c>
      <c r="I398" s="38">
        <v>115.41666666666666</v>
      </c>
      <c r="J398" s="38">
        <v>118.33333333333334</v>
      </c>
      <c r="K398" s="31">
        <v>112.5</v>
      </c>
      <c r="L398" s="31">
        <v>107.9</v>
      </c>
      <c r="M398" s="31">
        <v>22.238240000000001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193.9</v>
      </c>
      <c r="D399" s="38">
        <v>191.65</v>
      </c>
      <c r="E399" s="38">
        <v>188</v>
      </c>
      <c r="F399" s="38">
        <v>182.1</v>
      </c>
      <c r="G399" s="38">
        <v>178.45</v>
      </c>
      <c r="H399" s="38">
        <v>197.55</v>
      </c>
      <c r="I399" s="38">
        <v>201.20000000000005</v>
      </c>
      <c r="J399" s="38">
        <v>207.10000000000002</v>
      </c>
      <c r="K399" s="31">
        <v>195.3</v>
      </c>
      <c r="L399" s="31">
        <v>185.75</v>
      </c>
      <c r="M399" s="31">
        <v>230.95188999999999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116.85</v>
      </c>
      <c r="D400" s="38">
        <v>117.48333333333333</v>
      </c>
      <c r="E400" s="38">
        <v>115.71666666666667</v>
      </c>
      <c r="F400" s="38">
        <v>114.58333333333333</v>
      </c>
      <c r="G400" s="38">
        <v>112.81666666666666</v>
      </c>
      <c r="H400" s="38">
        <v>118.61666666666667</v>
      </c>
      <c r="I400" s="38">
        <v>120.38333333333335</v>
      </c>
      <c r="J400" s="38">
        <v>121.51666666666668</v>
      </c>
      <c r="K400" s="31">
        <v>119.25</v>
      </c>
      <c r="L400" s="31">
        <v>116.35</v>
      </c>
      <c r="M400" s="31">
        <v>34.018180000000001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169.4</v>
      </c>
      <c r="D401" s="38">
        <v>169.01666666666668</v>
      </c>
      <c r="E401" s="38">
        <v>166.88333333333335</v>
      </c>
      <c r="F401" s="38">
        <v>164.36666666666667</v>
      </c>
      <c r="G401" s="38">
        <v>162.23333333333335</v>
      </c>
      <c r="H401" s="38">
        <v>171.53333333333336</v>
      </c>
      <c r="I401" s="38">
        <v>173.66666666666669</v>
      </c>
      <c r="J401" s="38">
        <v>176.18333333333337</v>
      </c>
      <c r="K401" s="31">
        <v>171.15</v>
      </c>
      <c r="L401" s="31">
        <v>166.5</v>
      </c>
      <c r="M401" s="31">
        <v>171.00112999999999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189.15</v>
      </c>
      <c r="D402" s="38">
        <v>188.15</v>
      </c>
      <c r="E402" s="38">
        <v>186.10000000000002</v>
      </c>
      <c r="F402" s="38">
        <v>183.05</v>
      </c>
      <c r="G402" s="38">
        <v>181.00000000000003</v>
      </c>
      <c r="H402" s="38">
        <v>191.20000000000002</v>
      </c>
      <c r="I402" s="38">
        <v>193.25000000000003</v>
      </c>
      <c r="J402" s="38">
        <v>196.3</v>
      </c>
      <c r="K402" s="31">
        <v>190.2</v>
      </c>
      <c r="L402" s="31">
        <v>185.1</v>
      </c>
      <c r="M402" s="31">
        <v>14.337949999999999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906.05</v>
      </c>
      <c r="D403" s="38">
        <v>907.41666666666663</v>
      </c>
      <c r="E403" s="38">
        <v>901.63333333333321</v>
      </c>
      <c r="F403" s="38">
        <v>897.21666666666658</v>
      </c>
      <c r="G403" s="38">
        <v>891.43333333333317</v>
      </c>
      <c r="H403" s="38">
        <v>911.83333333333326</v>
      </c>
      <c r="I403" s="38">
        <v>917.61666666666679</v>
      </c>
      <c r="J403" s="38">
        <v>922.0333333333333</v>
      </c>
      <c r="K403" s="31">
        <v>913.2</v>
      </c>
      <c r="L403" s="31">
        <v>903</v>
      </c>
      <c r="M403" s="31">
        <v>0.56533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2764.7</v>
      </c>
      <c r="D404" s="38">
        <v>2757.4333333333329</v>
      </c>
      <c r="E404" s="38">
        <v>2744.8666666666659</v>
      </c>
      <c r="F404" s="38">
        <v>2725.0333333333328</v>
      </c>
      <c r="G404" s="38">
        <v>2712.4666666666658</v>
      </c>
      <c r="H404" s="38">
        <v>2777.266666666666</v>
      </c>
      <c r="I404" s="38">
        <v>2789.8333333333326</v>
      </c>
      <c r="J404" s="38">
        <v>2809.6666666666661</v>
      </c>
      <c r="K404" s="31">
        <v>2770</v>
      </c>
      <c r="L404" s="31">
        <v>2737.6</v>
      </c>
      <c r="M404" s="31">
        <v>92.620009999999994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43.15</v>
      </c>
      <c r="D405" s="38">
        <v>43.283333333333331</v>
      </c>
      <c r="E405" s="38">
        <v>42.916666666666664</v>
      </c>
      <c r="F405" s="38">
        <v>42.68333333333333</v>
      </c>
      <c r="G405" s="38">
        <v>42.316666666666663</v>
      </c>
      <c r="H405" s="38">
        <v>43.516666666666666</v>
      </c>
      <c r="I405" s="38">
        <v>43.88333333333334</v>
      </c>
      <c r="J405" s="38">
        <v>44.116666666666667</v>
      </c>
      <c r="K405" s="31">
        <v>43.65</v>
      </c>
      <c r="L405" s="31">
        <v>43.05</v>
      </c>
      <c r="M405" s="31">
        <v>50.954459999999997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626.54999999999995</v>
      </c>
      <c r="D406" s="38">
        <v>623.2166666666667</v>
      </c>
      <c r="E406" s="38">
        <v>618.43333333333339</v>
      </c>
      <c r="F406" s="38">
        <v>610.31666666666672</v>
      </c>
      <c r="G406" s="38">
        <v>605.53333333333342</v>
      </c>
      <c r="H406" s="38">
        <v>631.33333333333337</v>
      </c>
      <c r="I406" s="38">
        <v>636.11666666666667</v>
      </c>
      <c r="J406" s="38">
        <v>644.23333333333335</v>
      </c>
      <c r="K406" s="31">
        <v>628</v>
      </c>
      <c r="L406" s="31">
        <v>615.1</v>
      </c>
      <c r="M406" s="31">
        <v>1.00908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383.1</v>
      </c>
      <c r="D407" s="38">
        <v>379.8</v>
      </c>
      <c r="E407" s="38">
        <v>374.6</v>
      </c>
      <c r="F407" s="38">
        <v>366.1</v>
      </c>
      <c r="G407" s="38">
        <v>360.90000000000003</v>
      </c>
      <c r="H407" s="38">
        <v>388.3</v>
      </c>
      <c r="I407" s="38">
        <v>393.49999999999994</v>
      </c>
      <c r="J407" s="38">
        <v>402</v>
      </c>
      <c r="K407" s="31">
        <v>385</v>
      </c>
      <c r="L407" s="31">
        <v>371.3</v>
      </c>
      <c r="M407" s="31">
        <v>10.541180000000001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866.45</v>
      </c>
      <c r="D408" s="38">
        <v>867.15</v>
      </c>
      <c r="E408" s="38">
        <v>860.34999999999991</v>
      </c>
      <c r="F408" s="38">
        <v>854.24999999999989</v>
      </c>
      <c r="G408" s="38">
        <v>847.44999999999982</v>
      </c>
      <c r="H408" s="38">
        <v>873.25</v>
      </c>
      <c r="I408" s="38">
        <v>880.05</v>
      </c>
      <c r="J408" s="38">
        <v>886.15000000000009</v>
      </c>
      <c r="K408" s="31">
        <v>873.95</v>
      </c>
      <c r="L408" s="31">
        <v>861.05</v>
      </c>
      <c r="M408" s="31">
        <v>0.39179000000000003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1592.55</v>
      </c>
      <c r="D409" s="38">
        <v>1579.75</v>
      </c>
      <c r="E409" s="38">
        <v>1563.8</v>
      </c>
      <c r="F409" s="38">
        <v>1535.05</v>
      </c>
      <c r="G409" s="38">
        <v>1519.1</v>
      </c>
      <c r="H409" s="38">
        <v>1608.5</v>
      </c>
      <c r="I409" s="38">
        <v>1624.4499999999998</v>
      </c>
      <c r="J409" s="38">
        <v>1653.2</v>
      </c>
      <c r="K409" s="31">
        <v>1595.7</v>
      </c>
      <c r="L409" s="31">
        <v>1551</v>
      </c>
      <c r="M409" s="31">
        <v>1.3099400000000001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39.9</v>
      </c>
      <c r="D410" s="38">
        <v>39.916666666666664</v>
      </c>
      <c r="E410" s="38">
        <v>39.233333333333327</v>
      </c>
      <c r="F410" s="38">
        <v>38.566666666666663</v>
      </c>
      <c r="G410" s="38">
        <v>37.883333333333326</v>
      </c>
      <c r="H410" s="38">
        <v>40.583333333333329</v>
      </c>
      <c r="I410" s="38">
        <v>41.266666666666666</v>
      </c>
      <c r="J410" s="38">
        <v>41.93333333333333</v>
      </c>
      <c r="K410" s="31">
        <v>40.6</v>
      </c>
      <c r="L410" s="31">
        <v>39.25</v>
      </c>
      <c r="M410" s="31">
        <v>11.74353</v>
      </c>
      <c r="N410" s="1"/>
      <c r="O410" s="1"/>
    </row>
    <row r="411" spans="1:15" ht="12.75" customHeight="1">
      <c r="A411" s="33">
        <v>401</v>
      </c>
      <c r="B411" s="58" t="s">
        <v>895</v>
      </c>
      <c r="C411" s="31">
        <v>608.75</v>
      </c>
      <c r="D411" s="38">
        <v>612.94999999999993</v>
      </c>
      <c r="E411" s="38">
        <v>598.89999999999986</v>
      </c>
      <c r="F411" s="38">
        <v>589.04999999999995</v>
      </c>
      <c r="G411" s="38">
        <v>574.99999999999989</v>
      </c>
      <c r="H411" s="38">
        <v>622.79999999999984</v>
      </c>
      <c r="I411" s="38">
        <v>636.8499999999998</v>
      </c>
      <c r="J411" s="38">
        <v>646.69999999999982</v>
      </c>
      <c r="K411" s="31">
        <v>627</v>
      </c>
      <c r="L411" s="31">
        <v>603.1</v>
      </c>
      <c r="M411" s="31">
        <v>0.77193000000000001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120.95</v>
      </c>
      <c r="D412" s="38">
        <v>121.73333333333335</v>
      </c>
      <c r="E412" s="38">
        <v>119.8666666666667</v>
      </c>
      <c r="F412" s="38">
        <v>118.78333333333336</v>
      </c>
      <c r="G412" s="38">
        <v>116.91666666666671</v>
      </c>
      <c r="H412" s="38">
        <v>122.81666666666669</v>
      </c>
      <c r="I412" s="38">
        <v>124.68333333333334</v>
      </c>
      <c r="J412" s="38">
        <v>125.76666666666668</v>
      </c>
      <c r="K412" s="31">
        <v>123.6</v>
      </c>
      <c r="L412" s="31">
        <v>120.65</v>
      </c>
      <c r="M412" s="31">
        <v>80.363259999999997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90</v>
      </c>
      <c r="D413" s="38">
        <v>90.033333333333346</v>
      </c>
      <c r="E413" s="38">
        <v>89.466666666666697</v>
      </c>
      <c r="F413" s="38">
        <v>88.933333333333351</v>
      </c>
      <c r="G413" s="38">
        <v>88.366666666666703</v>
      </c>
      <c r="H413" s="38">
        <v>90.566666666666691</v>
      </c>
      <c r="I413" s="38">
        <v>91.133333333333326</v>
      </c>
      <c r="J413" s="38">
        <v>91.666666666666686</v>
      </c>
      <c r="K413" s="31">
        <v>90.6</v>
      </c>
      <c r="L413" s="31">
        <v>89.5</v>
      </c>
      <c r="M413" s="31">
        <v>171.14252999999999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6927.9</v>
      </c>
      <c r="D414" s="38">
        <v>6922.7</v>
      </c>
      <c r="E414" s="38">
        <v>6906.4</v>
      </c>
      <c r="F414" s="38">
        <v>6884.9</v>
      </c>
      <c r="G414" s="38">
        <v>6868.5999999999995</v>
      </c>
      <c r="H414" s="38">
        <v>6944.2</v>
      </c>
      <c r="I414" s="38">
        <v>6960.5000000000009</v>
      </c>
      <c r="J414" s="38">
        <v>6982</v>
      </c>
      <c r="K414" s="31">
        <v>6939</v>
      </c>
      <c r="L414" s="31">
        <v>6901.2</v>
      </c>
      <c r="M414" s="31">
        <v>7.2749999999999995E-2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1379.65</v>
      </c>
      <c r="D415" s="38">
        <v>1385.6500000000003</v>
      </c>
      <c r="E415" s="38">
        <v>1367.6500000000005</v>
      </c>
      <c r="F415" s="38">
        <v>1355.6500000000003</v>
      </c>
      <c r="G415" s="38">
        <v>1337.6500000000005</v>
      </c>
      <c r="H415" s="38">
        <v>1397.6500000000005</v>
      </c>
      <c r="I415" s="38">
        <v>1415.65</v>
      </c>
      <c r="J415" s="38">
        <v>1427.6500000000005</v>
      </c>
      <c r="K415" s="31">
        <v>1403.65</v>
      </c>
      <c r="L415" s="31">
        <v>1373.65</v>
      </c>
      <c r="M415" s="31">
        <v>0.48238999999999999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834.3</v>
      </c>
      <c r="D416" s="38">
        <v>838.93333333333328</v>
      </c>
      <c r="E416" s="38">
        <v>827.96666666666658</v>
      </c>
      <c r="F416" s="38">
        <v>821.63333333333333</v>
      </c>
      <c r="G416" s="38">
        <v>810.66666666666663</v>
      </c>
      <c r="H416" s="38">
        <v>845.26666666666654</v>
      </c>
      <c r="I416" s="38">
        <v>856.23333333333323</v>
      </c>
      <c r="J416" s="38">
        <v>862.56666666666649</v>
      </c>
      <c r="K416" s="31">
        <v>849.9</v>
      </c>
      <c r="L416" s="31">
        <v>832.6</v>
      </c>
      <c r="M416" s="31">
        <v>10.99282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1295</v>
      </c>
      <c r="D417" s="38">
        <v>1297.75</v>
      </c>
      <c r="E417" s="38">
        <v>1286.75</v>
      </c>
      <c r="F417" s="38">
        <v>1278.5</v>
      </c>
      <c r="G417" s="38">
        <v>1267.5</v>
      </c>
      <c r="H417" s="38">
        <v>1306</v>
      </c>
      <c r="I417" s="38">
        <v>1317</v>
      </c>
      <c r="J417" s="38">
        <v>1325.25</v>
      </c>
      <c r="K417" s="31">
        <v>1308.75</v>
      </c>
      <c r="L417" s="31">
        <v>1289.5</v>
      </c>
      <c r="M417" s="31">
        <v>8.2181599999999992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588.54999999999995</v>
      </c>
      <c r="D418" s="38">
        <v>590.61666666666667</v>
      </c>
      <c r="E418" s="38">
        <v>585.2833333333333</v>
      </c>
      <c r="F418" s="38">
        <v>582.01666666666665</v>
      </c>
      <c r="G418" s="38">
        <v>576.68333333333328</v>
      </c>
      <c r="H418" s="38">
        <v>593.88333333333333</v>
      </c>
      <c r="I418" s="38">
        <v>599.21666666666658</v>
      </c>
      <c r="J418" s="38">
        <v>602.48333333333335</v>
      </c>
      <c r="K418" s="31">
        <v>595.95000000000005</v>
      </c>
      <c r="L418" s="31">
        <v>587.35</v>
      </c>
      <c r="M418" s="31">
        <v>132.21177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3066.75</v>
      </c>
      <c r="D419" s="38">
        <v>3044.9333333333329</v>
      </c>
      <c r="E419" s="38">
        <v>3011.8666666666659</v>
      </c>
      <c r="F419" s="38">
        <v>2956.9833333333331</v>
      </c>
      <c r="G419" s="38">
        <v>2923.9166666666661</v>
      </c>
      <c r="H419" s="38">
        <v>3099.8166666666657</v>
      </c>
      <c r="I419" s="38">
        <v>3132.8833333333323</v>
      </c>
      <c r="J419" s="38">
        <v>3187.7666666666655</v>
      </c>
      <c r="K419" s="31">
        <v>3078</v>
      </c>
      <c r="L419" s="31">
        <v>2990.05</v>
      </c>
      <c r="M419" s="31">
        <v>0.72519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544.6</v>
      </c>
      <c r="D420" s="38">
        <v>543.79999999999995</v>
      </c>
      <c r="E420" s="38">
        <v>539.59999999999991</v>
      </c>
      <c r="F420" s="38">
        <v>534.59999999999991</v>
      </c>
      <c r="G420" s="38">
        <v>530.39999999999986</v>
      </c>
      <c r="H420" s="38">
        <v>548.79999999999995</v>
      </c>
      <c r="I420" s="38">
        <v>553</v>
      </c>
      <c r="J420" s="38">
        <v>558</v>
      </c>
      <c r="K420" s="31">
        <v>548</v>
      </c>
      <c r="L420" s="31">
        <v>538.79999999999995</v>
      </c>
      <c r="M420" s="31">
        <v>1.3391900000000001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818.25</v>
      </c>
      <c r="D421" s="38">
        <v>817.35</v>
      </c>
      <c r="E421" s="38">
        <v>810.7</v>
      </c>
      <c r="F421" s="38">
        <v>803.15</v>
      </c>
      <c r="G421" s="38">
        <v>796.5</v>
      </c>
      <c r="H421" s="38">
        <v>824.90000000000009</v>
      </c>
      <c r="I421" s="38">
        <v>831.55</v>
      </c>
      <c r="J421" s="38">
        <v>839.10000000000014</v>
      </c>
      <c r="K421" s="31">
        <v>824</v>
      </c>
      <c r="L421" s="31">
        <v>809.8</v>
      </c>
      <c r="M421" s="31">
        <v>0.36052000000000001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23955.35</v>
      </c>
      <c r="D422" s="38">
        <v>23954.349999999995</v>
      </c>
      <c r="E422" s="38">
        <v>23561.899999999991</v>
      </c>
      <c r="F422" s="38">
        <v>23168.449999999997</v>
      </c>
      <c r="G422" s="38">
        <v>22775.999999999993</v>
      </c>
      <c r="H422" s="38">
        <v>24347.799999999988</v>
      </c>
      <c r="I422" s="38">
        <v>24740.249999999993</v>
      </c>
      <c r="J422" s="38">
        <v>25133.699999999986</v>
      </c>
      <c r="K422" s="31">
        <v>24346.799999999999</v>
      </c>
      <c r="L422" s="31">
        <v>23560.9</v>
      </c>
      <c r="M422" s="31">
        <v>1.05568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1760.7</v>
      </c>
      <c r="D423" s="38">
        <v>1754.8</v>
      </c>
      <c r="E423" s="38">
        <v>1732.05</v>
      </c>
      <c r="F423" s="38">
        <v>1703.4</v>
      </c>
      <c r="G423" s="38">
        <v>1680.65</v>
      </c>
      <c r="H423" s="38">
        <v>1783.4499999999998</v>
      </c>
      <c r="I423" s="38">
        <v>1806.1999999999998</v>
      </c>
      <c r="J423" s="38">
        <v>1834.8499999999997</v>
      </c>
      <c r="K423" s="31">
        <v>1777.55</v>
      </c>
      <c r="L423" s="31">
        <v>1726.15</v>
      </c>
      <c r="M423" s="31">
        <v>12.17122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351.3</v>
      </c>
      <c r="D424" s="38">
        <v>353.13333333333338</v>
      </c>
      <c r="E424" s="38">
        <v>348.56666666666678</v>
      </c>
      <c r="F424" s="38">
        <v>345.83333333333337</v>
      </c>
      <c r="G424" s="38">
        <v>341.26666666666677</v>
      </c>
      <c r="H424" s="38">
        <v>355.86666666666679</v>
      </c>
      <c r="I424" s="38">
        <v>360.43333333333339</v>
      </c>
      <c r="J424" s="38">
        <v>363.1666666666668</v>
      </c>
      <c r="K424" s="31">
        <v>357.7</v>
      </c>
      <c r="L424" s="31">
        <v>350.4</v>
      </c>
      <c r="M424" s="31">
        <v>1.9793000000000001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3766.6</v>
      </c>
      <c r="D425" s="38">
        <v>3731.2166666666672</v>
      </c>
      <c r="E425" s="38">
        <v>3686.4333333333343</v>
      </c>
      <c r="F425" s="38">
        <v>3606.2666666666673</v>
      </c>
      <c r="G425" s="38">
        <v>3561.4833333333345</v>
      </c>
      <c r="H425" s="38">
        <v>3811.3833333333341</v>
      </c>
      <c r="I425" s="38">
        <v>3856.166666666667</v>
      </c>
      <c r="J425" s="38">
        <v>3936.3333333333339</v>
      </c>
      <c r="K425" s="31">
        <v>3776</v>
      </c>
      <c r="L425" s="31">
        <v>3651.05</v>
      </c>
      <c r="M425" s="31">
        <v>4.0163700000000002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48.25</v>
      </c>
      <c r="D426" s="38">
        <v>47.916666666666664</v>
      </c>
      <c r="E426" s="38">
        <v>47.033333333333331</v>
      </c>
      <c r="F426" s="38">
        <v>45.81666666666667</v>
      </c>
      <c r="G426" s="38">
        <v>44.933333333333337</v>
      </c>
      <c r="H426" s="38">
        <v>49.133333333333326</v>
      </c>
      <c r="I426" s="38">
        <v>50.016666666666666</v>
      </c>
      <c r="J426" s="38">
        <v>51.23333333333332</v>
      </c>
      <c r="K426" s="31">
        <v>48.8</v>
      </c>
      <c r="L426" s="31">
        <v>46.7</v>
      </c>
      <c r="M426" s="31">
        <v>154.44569999999999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5001.1000000000004</v>
      </c>
      <c r="D427" s="38">
        <v>5006.4666666666672</v>
      </c>
      <c r="E427" s="38">
        <v>4924.9333333333343</v>
      </c>
      <c r="F427" s="38">
        <v>4848.7666666666673</v>
      </c>
      <c r="G427" s="38">
        <v>4767.2333333333345</v>
      </c>
      <c r="H427" s="38">
        <v>5082.6333333333341</v>
      </c>
      <c r="I427" s="38">
        <v>5164.166666666667</v>
      </c>
      <c r="J427" s="38">
        <v>5240.3333333333339</v>
      </c>
      <c r="K427" s="31">
        <v>5088</v>
      </c>
      <c r="L427" s="31">
        <v>4930.3</v>
      </c>
      <c r="M427" s="31">
        <v>0.15983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562.4</v>
      </c>
      <c r="D428" s="38">
        <v>562.4</v>
      </c>
      <c r="E428" s="38">
        <v>555.94999999999993</v>
      </c>
      <c r="F428" s="38">
        <v>549.5</v>
      </c>
      <c r="G428" s="38">
        <v>543.04999999999995</v>
      </c>
      <c r="H428" s="38">
        <v>568.84999999999991</v>
      </c>
      <c r="I428" s="38">
        <v>575.29999999999995</v>
      </c>
      <c r="J428" s="38">
        <v>581.74999999999989</v>
      </c>
      <c r="K428" s="31">
        <v>568.85</v>
      </c>
      <c r="L428" s="31">
        <v>555.95000000000005</v>
      </c>
      <c r="M428" s="31">
        <v>4.1241300000000001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3543.85</v>
      </c>
      <c r="D429" s="38">
        <v>3530.0166666666664</v>
      </c>
      <c r="E429" s="38">
        <v>3467.1833333333329</v>
      </c>
      <c r="F429" s="38">
        <v>3390.5166666666664</v>
      </c>
      <c r="G429" s="38">
        <v>3327.6833333333329</v>
      </c>
      <c r="H429" s="38">
        <v>3606.6833333333329</v>
      </c>
      <c r="I429" s="38">
        <v>3669.5166666666669</v>
      </c>
      <c r="J429" s="38">
        <v>3746.1833333333329</v>
      </c>
      <c r="K429" s="31">
        <v>3592.85</v>
      </c>
      <c r="L429" s="31">
        <v>3453.35</v>
      </c>
      <c r="M429" s="31">
        <v>1.6093299999999999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540.15</v>
      </c>
      <c r="D430" s="38">
        <v>542.36666666666667</v>
      </c>
      <c r="E430" s="38">
        <v>535.93333333333339</v>
      </c>
      <c r="F430" s="38">
        <v>531.7166666666667</v>
      </c>
      <c r="G430" s="38">
        <v>525.28333333333342</v>
      </c>
      <c r="H430" s="38">
        <v>546.58333333333337</v>
      </c>
      <c r="I430" s="38">
        <v>553.01666666666654</v>
      </c>
      <c r="J430" s="38">
        <v>557.23333333333335</v>
      </c>
      <c r="K430" s="31">
        <v>548.79999999999995</v>
      </c>
      <c r="L430" s="31">
        <v>538.15</v>
      </c>
      <c r="M430" s="31">
        <v>21.235130000000002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956.2</v>
      </c>
      <c r="D431" s="38">
        <v>966.35</v>
      </c>
      <c r="E431" s="38">
        <v>940.1</v>
      </c>
      <c r="F431" s="38">
        <v>924</v>
      </c>
      <c r="G431" s="38">
        <v>897.75</v>
      </c>
      <c r="H431" s="38">
        <v>982.45</v>
      </c>
      <c r="I431" s="38">
        <v>1008.7</v>
      </c>
      <c r="J431" s="38">
        <v>1024.8000000000002</v>
      </c>
      <c r="K431" s="31">
        <v>992.6</v>
      </c>
      <c r="L431" s="31">
        <v>950.25</v>
      </c>
      <c r="M431" s="31">
        <v>4.7677500000000004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230.25</v>
      </c>
      <c r="D432" s="38">
        <v>228.5</v>
      </c>
      <c r="E432" s="38">
        <v>223</v>
      </c>
      <c r="F432" s="38">
        <v>215.75</v>
      </c>
      <c r="G432" s="38">
        <v>210.25</v>
      </c>
      <c r="H432" s="38">
        <v>235.75</v>
      </c>
      <c r="I432" s="38">
        <v>241.25</v>
      </c>
      <c r="J432" s="38">
        <v>248.5</v>
      </c>
      <c r="K432" s="31">
        <v>234</v>
      </c>
      <c r="L432" s="31">
        <v>221.25</v>
      </c>
      <c r="M432" s="31">
        <v>19.378080000000001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2175.35</v>
      </c>
      <c r="D433" s="38">
        <v>2177.3000000000002</v>
      </c>
      <c r="E433" s="38">
        <v>2156.3500000000004</v>
      </c>
      <c r="F433" s="38">
        <v>2137.3500000000004</v>
      </c>
      <c r="G433" s="38">
        <v>2116.4000000000005</v>
      </c>
      <c r="H433" s="38">
        <v>2196.3000000000002</v>
      </c>
      <c r="I433" s="38">
        <v>2217.25</v>
      </c>
      <c r="J433" s="38">
        <v>2236.25</v>
      </c>
      <c r="K433" s="31">
        <v>2198.25</v>
      </c>
      <c r="L433" s="31">
        <v>2158.3000000000002</v>
      </c>
      <c r="M433" s="31">
        <v>7.0231700000000004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617.6</v>
      </c>
      <c r="D434" s="38">
        <v>619.85</v>
      </c>
      <c r="E434" s="38">
        <v>611.80000000000007</v>
      </c>
      <c r="F434" s="38">
        <v>606</v>
      </c>
      <c r="G434" s="38">
        <v>597.95000000000005</v>
      </c>
      <c r="H434" s="38">
        <v>625.65000000000009</v>
      </c>
      <c r="I434" s="38">
        <v>633.70000000000005</v>
      </c>
      <c r="J434" s="38">
        <v>639.50000000000011</v>
      </c>
      <c r="K434" s="31">
        <v>627.9</v>
      </c>
      <c r="L434" s="31">
        <v>614.04999999999995</v>
      </c>
      <c r="M434" s="31">
        <v>4.8125099999999996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148.15</v>
      </c>
      <c r="D435" s="38">
        <v>148.43333333333331</v>
      </c>
      <c r="E435" s="38">
        <v>146.86666666666662</v>
      </c>
      <c r="F435" s="38">
        <v>145.58333333333331</v>
      </c>
      <c r="G435" s="38">
        <v>144.01666666666662</v>
      </c>
      <c r="H435" s="38">
        <v>149.71666666666661</v>
      </c>
      <c r="I435" s="38">
        <v>151.28333333333327</v>
      </c>
      <c r="J435" s="38">
        <v>152.56666666666661</v>
      </c>
      <c r="K435" s="31">
        <v>150</v>
      </c>
      <c r="L435" s="31">
        <v>147.15</v>
      </c>
      <c r="M435" s="31">
        <v>5.1438600000000001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416.85</v>
      </c>
      <c r="D436" s="38">
        <v>420.88333333333338</v>
      </c>
      <c r="E436" s="38">
        <v>410.96666666666675</v>
      </c>
      <c r="F436" s="38">
        <v>405.08333333333337</v>
      </c>
      <c r="G436" s="38">
        <v>395.16666666666674</v>
      </c>
      <c r="H436" s="38">
        <v>426.76666666666677</v>
      </c>
      <c r="I436" s="38">
        <v>436.68333333333339</v>
      </c>
      <c r="J436" s="38">
        <v>442.56666666666678</v>
      </c>
      <c r="K436" s="31">
        <v>430.8</v>
      </c>
      <c r="L436" s="31">
        <v>415</v>
      </c>
      <c r="M436" s="31">
        <v>4.7206299999999999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2629.6</v>
      </c>
      <c r="D437" s="38">
        <v>2629.9666666666667</v>
      </c>
      <c r="E437" s="38">
        <v>2609.9333333333334</v>
      </c>
      <c r="F437" s="38">
        <v>2590.2666666666669</v>
      </c>
      <c r="G437" s="38">
        <v>2570.2333333333336</v>
      </c>
      <c r="H437" s="38">
        <v>2649.6333333333332</v>
      </c>
      <c r="I437" s="38">
        <v>2669.666666666667</v>
      </c>
      <c r="J437" s="38">
        <v>2689.333333333333</v>
      </c>
      <c r="K437" s="31">
        <v>2650</v>
      </c>
      <c r="L437" s="31">
        <v>2610.3000000000002</v>
      </c>
      <c r="M437" s="31">
        <v>0.41782000000000002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1239.95</v>
      </c>
      <c r="D438" s="38">
        <v>1240.5</v>
      </c>
      <c r="E438" s="38">
        <v>1226</v>
      </c>
      <c r="F438" s="38">
        <v>1212.05</v>
      </c>
      <c r="G438" s="38">
        <v>1197.55</v>
      </c>
      <c r="H438" s="38">
        <v>1254.45</v>
      </c>
      <c r="I438" s="38">
        <v>1268.95</v>
      </c>
      <c r="J438" s="38">
        <v>1282.9000000000001</v>
      </c>
      <c r="K438" s="31">
        <v>1255</v>
      </c>
      <c r="L438" s="31">
        <v>1226.55</v>
      </c>
      <c r="M438" s="31">
        <v>0.80874000000000001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1072.25</v>
      </c>
      <c r="D439" s="38">
        <v>1065.3500000000001</v>
      </c>
      <c r="E439" s="38">
        <v>1055.9500000000003</v>
      </c>
      <c r="F439" s="38">
        <v>1039.6500000000001</v>
      </c>
      <c r="G439" s="38">
        <v>1030.2500000000002</v>
      </c>
      <c r="H439" s="38">
        <v>1081.6500000000003</v>
      </c>
      <c r="I439" s="38">
        <v>1091.0500000000004</v>
      </c>
      <c r="J439" s="38">
        <v>1107.3500000000004</v>
      </c>
      <c r="K439" s="31">
        <v>1074.75</v>
      </c>
      <c r="L439" s="31">
        <v>1049.05</v>
      </c>
      <c r="M439" s="31">
        <v>43.699370000000002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322.25</v>
      </c>
      <c r="D440" s="38">
        <v>322.2</v>
      </c>
      <c r="E440" s="38">
        <v>317.14999999999998</v>
      </c>
      <c r="F440" s="38">
        <v>312.05</v>
      </c>
      <c r="G440" s="38">
        <v>307</v>
      </c>
      <c r="H440" s="38">
        <v>327.29999999999995</v>
      </c>
      <c r="I440" s="38">
        <v>332.35</v>
      </c>
      <c r="J440" s="38">
        <v>337.44999999999993</v>
      </c>
      <c r="K440" s="31">
        <v>327.25</v>
      </c>
      <c r="L440" s="31">
        <v>317.10000000000002</v>
      </c>
      <c r="M440" s="31">
        <v>9.1106400000000001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476.25</v>
      </c>
      <c r="D441" s="38">
        <v>471.5333333333333</v>
      </c>
      <c r="E441" s="38">
        <v>464.71666666666658</v>
      </c>
      <c r="F441" s="38">
        <v>453.18333333333328</v>
      </c>
      <c r="G441" s="38">
        <v>446.36666666666656</v>
      </c>
      <c r="H441" s="38">
        <v>483.06666666666661</v>
      </c>
      <c r="I441" s="38">
        <v>489.88333333333333</v>
      </c>
      <c r="J441" s="38">
        <v>501.41666666666663</v>
      </c>
      <c r="K441" s="31">
        <v>478.35</v>
      </c>
      <c r="L441" s="31">
        <v>460</v>
      </c>
      <c r="M441" s="31">
        <v>12.53534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434.55</v>
      </c>
      <c r="D442" s="38">
        <v>433.88333333333338</v>
      </c>
      <c r="E442" s="38">
        <v>427.76666666666677</v>
      </c>
      <c r="F442" s="38">
        <v>420.98333333333341</v>
      </c>
      <c r="G442" s="38">
        <v>414.86666666666679</v>
      </c>
      <c r="H442" s="38">
        <v>440.66666666666674</v>
      </c>
      <c r="I442" s="38">
        <v>446.78333333333342</v>
      </c>
      <c r="J442" s="38">
        <v>453.56666666666672</v>
      </c>
      <c r="K442" s="31">
        <v>440</v>
      </c>
      <c r="L442" s="31">
        <v>427.1</v>
      </c>
      <c r="M442" s="31">
        <v>2.5901200000000002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3189.8</v>
      </c>
      <c r="D443" s="38">
        <v>3190.1166666666668</v>
      </c>
      <c r="E443" s="38">
        <v>3177.2333333333336</v>
      </c>
      <c r="F443" s="38">
        <v>3164.666666666667</v>
      </c>
      <c r="G443" s="38">
        <v>3151.7833333333338</v>
      </c>
      <c r="H443" s="38">
        <v>3202.6833333333334</v>
      </c>
      <c r="I443" s="38">
        <v>3215.5666666666666</v>
      </c>
      <c r="J443" s="38">
        <v>3228.1333333333332</v>
      </c>
      <c r="K443" s="31">
        <v>3203</v>
      </c>
      <c r="L443" s="31">
        <v>3177.55</v>
      </c>
      <c r="M443" s="31">
        <v>0.89888999999999997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484.85</v>
      </c>
      <c r="D444" s="38">
        <v>485.55</v>
      </c>
      <c r="E444" s="38">
        <v>482.45000000000005</v>
      </c>
      <c r="F444" s="38">
        <v>480.05</v>
      </c>
      <c r="G444" s="38">
        <v>476.95000000000005</v>
      </c>
      <c r="H444" s="38">
        <v>487.95000000000005</v>
      </c>
      <c r="I444" s="38">
        <v>491.05000000000007</v>
      </c>
      <c r="J444" s="38">
        <v>493.45000000000005</v>
      </c>
      <c r="K444" s="31">
        <v>488.65</v>
      </c>
      <c r="L444" s="31">
        <v>483.15</v>
      </c>
      <c r="M444" s="31">
        <v>4.6417999999999999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17.95</v>
      </c>
      <c r="D445" s="38">
        <v>17.733333333333334</v>
      </c>
      <c r="E445" s="38">
        <v>17.266666666666669</v>
      </c>
      <c r="F445" s="38">
        <v>16.583333333333336</v>
      </c>
      <c r="G445" s="38">
        <v>16.116666666666671</v>
      </c>
      <c r="H445" s="38">
        <v>18.416666666666668</v>
      </c>
      <c r="I445" s="38">
        <v>18.883333333333336</v>
      </c>
      <c r="J445" s="38">
        <v>19.566666666666666</v>
      </c>
      <c r="K445" s="31">
        <v>18.2</v>
      </c>
      <c r="L445" s="31">
        <v>17.05</v>
      </c>
      <c r="M445" s="31">
        <v>3695.3988899999999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248.05</v>
      </c>
      <c r="D446" s="38">
        <v>255.35000000000002</v>
      </c>
      <c r="E446" s="38">
        <v>239.55000000000007</v>
      </c>
      <c r="F446" s="38">
        <v>231.05000000000004</v>
      </c>
      <c r="G446" s="38">
        <v>215.25000000000009</v>
      </c>
      <c r="H446" s="38">
        <v>263.85000000000002</v>
      </c>
      <c r="I446" s="38">
        <v>279.64999999999998</v>
      </c>
      <c r="J446" s="38">
        <v>288.15000000000003</v>
      </c>
      <c r="K446" s="31">
        <v>271.14999999999998</v>
      </c>
      <c r="L446" s="31">
        <v>246.85</v>
      </c>
      <c r="M446" s="31">
        <v>21.024999999999999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287.55</v>
      </c>
      <c r="D447" s="38">
        <v>288.40000000000003</v>
      </c>
      <c r="E447" s="38">
        <v>285.65000000000009</v>
      </c>
      <c r="F447" s="38">
        <v>283.75000000000006</v>
      </c>
      <c r="G447" s="38">
        <v>281.00000000000011</v>
      </c>
      <c r="H447" s="38">
        <v>290.30000000000007</v>
      </c>
      <c r="I447" s="38">
        <v>293.04999999999995</v>
      </c>
      <c r="J447" s="38">
        <v>294.95000000000005</v>
      </c>
      <c r="K447" s="31">
        <v>291.14999999999998</v>
      </c>
      <c r="L447" s="31">
        <v>286.5</v>
      </c>
      <c r="M447" s="31">
        <v>3.6187200000000002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762.1</v>
      </c>
      <c r="D448" s="38">
        <v>762.15</v>
      </c>
      <c r="E448" s="38">
        <v>755.3</v>
      </c>
      <c r="F448" s="38">
        <v>748.5</v>
      </c>
      <c r="G448" s="38">
        <v>741.65</v>
      </c>
      <c r="H448" s="38">
        <v>768.94999999999993</v>
      </c>
      <c r="I448" s="38">
        <v>775.80000000000007</v>
      </c>
      <c r="J448" s="38">
        <v>782.59999999999991</v>
      </c>
      <c r="K448" s="31">
        <v>769</v>
      </c>
      <c r="L448" s="31">
        <v>755.35</v>
      </c>
      <c r="M448" s="31">
        <v>3.4338099999999998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1025.3499999999999</v>
      </c>
      <c r="D449" s="38">
        <v>1021.9666666666666</v>
      </c>
      <c r="E449" s="38">
        <v>1009.9333333333332</v>
      </c>
      <c r="F449" s="38">
        <v>994.51666666666654</v>
      </c>
      <c r="G449" s="38">
        <v>982.48333333333312</v>
      </c>
      <c r="H449" s="38">
        <v>1037.3833333333332</v>
      </c>
      <c r="I449" s="38">
        <v>1049.4166666666667</v>
      </c>
      <c r="J449" s="38">
        <v>1064.8333333333333</v>
      </c>
      <c r="K449" s="31">
        <v>1034</v>
      </c>
      <c r="L449" s="31">
        <v>1006.55</v>
      </c>
      <c r="M449" s="31">
        <v>3.5300799999999999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992.25</v>
      </c>
      <c r="D450" s="38">
        <v>992.41666666666663</v>
      </c>
      <c r="E450" s="38">
        <v>985.83333333333326</v>
      </c>
      <c r="F450" s="38">
        <v>979.41666666666663</v>
      </c>
      <c r="G450" s="38">
        <v>972.83333333333326</v>
      </c>
      <c r="H450" s="38">
        <v>998.83333333333326</v>
      </c>
      <c r="I450" s="38">
        <v>1005.4166666666665</v>
      </c>
      <c r="J450" s="38">
        <v>1011.8333333333333</v>
      </c>
      <c r="K450" s="31">
        <v>999</v>
      </c>
      <c r="L450" s="31">
        <v>986</v>
      </c>
      <c r="M450" s="31">
        <v>9.38584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1638.4</v>
      </c>
      <c r="D451" s="38">
        <v>1611.4666666666665</v>
      </c>
      <c r="E451" s="38">
        <v>1573.583333333333</v>
      </c>
      <c r="F451" s="38">
        <v>1508.7666666666667</v>
      </c>
      <c r="G451" s="38">
        <v>1470.8833333333332</v>
      </c>
      <c r="H451" s="38">
        <v>1676.2833333333328</v>
      </c>
      <c r="I451" s="38">
        <v>1714.1666666666665</v>
      </c>
      <c r="J451" s="38">
        <v>1778.9833333333327</v>
      </c>
      <c r="K451" s="31">
        <v>1649.35</v>
      </c>
      <c r="L451" s="31">
        <v>1546.65</v>
      </c>
      <c r="M451" s="31">
        <v>50.499499999999998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840.3</v>
      </c>
      <c r="D452" s="38">
        <v>836.35</v>
      </c>
      <c r="E452" s="38">
        <v>829.7</v>
      </c>
      <c r="F452" s="38">
        <v>819.1</v>
      </c>
      <c r="G452" s="38">
        <v>812.45</v>
      </c>
      <c r="H452" s="38">
        <v>846.95</v>
      </c>
      <c r="I452" s="38">
        <v>853.59999999999991</v>
      </c>
      <c r="J452" s="38">
        <v>864.2</v>
      </c>
      <c r="K452" s="31">
        <v>843</v>
      </c>
      <c r="L452" s="31">
        <v>825.75</v>
      </c>
      <c r="M452" s="31">
        <v>21.673220000000001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7453.15</v>
      </c>
      <c r="D453" s="38">
        <v>7428</v>
      </c>
      <c r="E453" s="38">
        <v>7335.15</v>
      </c>
      <c r="F453" s="38">
        <v>7217.15</v>
      </c>
      <c r="G453" s="38">
        <v>7124.2999999999993</v>
      </c>
      <c r="H453" s="38">
        <v>7546</v>
      </c>
      <c r="I453" s="38">
        <v>7638.85</v>
      </c>
      <c r="J453" s="38">
        <v>7756.85</v>
      </c>
      <c r="K453" s="31">
        <v>7520.85</v>
      </c>
      <c r="L453" s="31">
        <v>7310</v>
      </c>
      <c r="M453" s="31">
        <v>2.5063900000000001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2323.15</v>
      </c>
      <c r="D454" s="38">
        <v>2316.1</v>
      </c>
      <c r="E454" s="38">
        <v>2287.0499999999997</v>
      </c>
      <c r="F454" s="38">
        <v>2250.9499999999998</v>
      </c>
      <c r="G454" s="38">
        <v>2221.8999999999996</v>
      </c>
      <c r="H454" s="38">
        <v>2352.1999999999998</v>
      </c>
      <c r="I454" s="38">
        <v>2381.25</v>
      </c>
      <c r="J454" s="38">
        <v>2417.35</v>
      </c>
      <c r="K454" s="31">
        <v>2345.15</v>
      </c>
      <c r="L454" s="31">
        <v>2280</v>
      </c>
      <c r="M454" s="31">
        <v>0.33733000000000002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628.5</v>
      </c>
      <c r="D455" s="38">
        <v>627.0333333333333</v>
      </c>
      <c r="E455" s="38">
        <v>623.61666666666656</v>
      </c>
      <c r="F455" s="38">
        <v>618.73333333333323</v>
      </c>
      <c r="G455" s="38">
        <v>615.31666666666649</v>
      </c>
      <c r="H455" s="38">
        <v>631.91666666666663</v>
      </c>
      <c r="I455" s="38">
        <v>635.33333333333337</v>
      </c>
      <c r="J455" s="38">
        <v>640.2166666666667</v>
      </c>
      <c r="K455" s="31">
        <v>630.45000000000005</v>
      </c>
      <c r="L455" s="31">
        <v>622.15</v>
      </c>
      <c r="M455" s="31">
        <v>120.51173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338.25</v>
      </c>
      <c r="D456" s="38">
        <v>335.18333333333334</v>
      </c>
      <c r="E456" s="38">
        <v>330.36666666666667</v>
      </c>
      <c r="F456" s="38">
        <v>322.48333333333335</v>
      </c>
      <c r="G456" s="38">
        <v>317.66666666666669</v>
      </c>
      <c r="H456" s="38">
        <v>343.06666666666666</v>
      </c>
      <c r="I456" s="38">
        <v>347.88333333333338</v>
      </c>
      <c r="J456" s="38">
        <v>355.76666666666665</v>
      </c>
      <c r="K456" s="31">
        <v>340</v>
      </c>
      <c r="L456" s="31">
        <v>327.3</v>
      </c>
      <c r="M456" s="31">
        <v>40.93336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225.5</v>
      </c>
      <c r="D457" s="38">
        <v>225.68333333333331</v>
      </c>
      <c r="E457" s="38">
        <v>224.51666666666662</v>
      </c>
      <c r="F457" s="38">
        <v>223.5333333333333</v>
      </c>
      <c r="G457" s="38">
        <v>222.36666666666662</v>
      </c>
      <c r="H457" s="38">
        <v>226.66666666666663</v>
      </c>
      <c r="I457" s="38">
        <v>227.83333333333331</v>
      </c>
      <c r="J457" s="38">
        <v>228.81666666666663</v>
      </c>
      <c r="K457" s="31">
        <v>226.85</v>
      </c>
      <c r="L457" s="31">
        <v>224.7</v>
      </c>
      <c r="M457" s="31">
        <v>51.564169999999997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115.15</v>
      </c>
      <c r="D458" s="38">
        <v>115.35000000000001</v>
      </c>
      <c r="E458" s="38">
        <v>114.60000000000002</v>
      </c>
      <c r="F458" s="38">
        <v>114.05000000000001</v>
      </c>
      <c r="G458" s="38">
        <v>113.30000000000003</v>
      </c>
      <c r="H458" s="38">
        <v>115.90000000000002</v>
      </c>
      <c r="I458" s="38">
        <v>116.64999999999999</v>
      </c>
      <c r="J458" s="38">
        <v>117.20000000000002</v>
      </c>
      <c r="K458" s="31">
        <v>116.1</v>
      </c>
      <c r="L458" s="31">
        <v>114.8</v>
      </c>
      <c r="M458" s="31">
        <v>379.99385000000001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730.35</v>
      </c>
      <c r="D459" s="38">
        <v>730.78333333333342</v>
      </c>
      <c r="E459" s="38">
        <v>726.61666666666679</v>
      </c>
      <c r="F459" s="38">
        <v>722.88333333333333</v>
      </c>
      <c r="G459" s="38">
        <v>718.7166666666667</v>
      </c>
      <c r="H459" s="38">
        <v>734.51666666666688</v>
      </c>
      <c r="I459" s="38">
        <v>738.68333333333362</v>
      </c>
      <c r="J459" s="38">
        <v>742.41666666666697</v>
      </c>
      <c r="K459" s="31">
        <v>734.95</v>
      </c>
      <c r="L459" s="31">
        <v>727.05</v>
      </c>
      <c r="M459" s="31">
        <v>0.23880999999999999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1512.1</v>
      </c>
      <c r="D460" s="38">
        <v>1519.7333333333333</v>
      </c>
      <c r="E460" s="38">
        <v>1500.4666666666667</v>
      </c>
      <c r="F460" s="38">
        <v>1488.8333333333333</v>
      </c>
      <c r="G460" s="38">
        <v>1469.5666666666666</v>
      </c>
      <c r="H460" s="38">
        <v>1531.3666666666668</v>
      </c>
      <c r="I460" s="38">
        <v>1550.6333333333337</v>
      </c>
      <c r="J460" s="38">
        <v>1562.2666666666669</v>
      </c>
      <c r="K460" s="31">
        <v>1539</v>
      </c>
      <c r="L460" s="31">
        <v>1508.1</v>
      </c>
      <c r="M460" s="31">
        <v>0.19572000000000001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421.4</v>
      </c>
      <c r="D461" s="38">
        <v>421.75</v>
      </c>
      <c r="E461" s="38">
        <v>419.7</v>
      </c>
      <c r="F461" s="38">
        <v>418</v>
      </c>
      <c r="G461" s="38">
        <v>415.95</v>
      </c>
      <c r="H461" s="38">
        <v>423.45</v>
      </c>
      <c r="I461" s="38">
        <v>425.49999999999994</v>
      </c>
      <c r="J461" s="38">
        <v>427.2</v>
      </c>
      <c r="K461" s="31">
        <v>423.8</v>
      </c>
      <c r="L461" s="31">
        <v>420.05</v>
      </c>
      <c r="M461" s="31">
        <v>0.62205999999999995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3272.4</v>
      </c>
      <c r="D462" s="38">
        <v>3276.0666666666671</v>
      </c>
      <c r="E462" s="38">
        <v>3257.1333333333341</v>
      </c>
      <c r="F462" s="38">
        <v>3241.8666666666672</v>
      </c>
      <c r="G462" s="38">
        <v>3222.9333333333343</v>
      </c>
      <c r="H462" s="38">
        <v>3291.3333333333339</v>
      </c>
      <c r="I462" s="38">
        <v>3310.2666666666673</v>
      </c>
      <c r="J462" s="38">
        <v>3325.5333333333338</v>
      </c>
      <c r="K462" s="31">
        <v>3295</v>
      </c>
      <c r="L462" s="31">
        <v>3260.8</v>
      </c>
      <c r="M462" s="31">
        <v>11.10172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2407.4</v>
      </c>
      <c r="D463" s="38">
        <v>2403.5166666666664</v>
      </c>
      <c r="E463" s="38">
        <v>2380.0333333333328</v>
      </c>
      <c r="F463" s="38">
        <v>2352.6666666666665</v>
      </c>
      <c r="G463" s="38">
        <v>2329.1833333333329</v>
      </c>
      <c r="H463" s="38">
        <v>2430.8833333333328</v>
      </c>
      <c r="I463" s="38">
        <v>2454.3666666666663</v>
      </c>
      <c r="J463" s="38">
        <v>2481.7333333333327</v>
      </c>
      <c r="K463" s="31">
        <v>2427</v>
      </c>
      <c r="L463" s="31">
        <v>2376.15</v>
      </c>
      <c r="M463" s="31">
        <v>9.8409999999999997E-2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1161.45</v>
      </c>
      <c r="D464" s="38">
        <v>1157.5833333333333</v>
      </c>
      <c r="E464" s="38">
        <v>1148.9666666666665</v>
      </c>
      <c r="F464" s="38">
        <v>1136.4833333333331</v>
      </c>
      <c r="G464" s="38">
        <v>1127.8666666666663</v>
      </c>
      <c r="H464" s="38">
        <v>1170.0666666666666</v>
      </c>
      <c r="I464" s="38">
        <v>1178.6833333333334</v>
      </c>
      <c r="J464" s="38">
        <v>1191.1666666666667</v>
      </c>
      <c r="K464" s="31">
        <v>1166.2</v>
      </c>
      <c r="L464" s="31">
        <v>1145.0999999999999</v>
      </c>
      <c r="M464" s="31">
        <v>12.12566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741.45</v>
      </c>
      <c r="D465" s="38">
        <v>731.9666666666667</v>
      </c>
      <c r="E465" s="38">
        <v>713.93333333333339</v>
      </c>
      <c r="F465" s="38">
        <v>686.41666666666674</v>
      </c>
      <c r="G465" s="38">
        <v>668.38333333333344</v>
      </c>
      <c r="H465" s="38">
        <v>759.48333333333335</v>
      </c>
      <c r="I465" s="38">
        <v>777.51666666666665</v>
      </c>
      <c r="J465" s="38">
        <v>805.0333333333333</v>
      </c>
      <c r="K465" s="31">
        <v>750</v>
      </c>
      <c r="L465" s="31">
        <v>704.45</v>
      </c>
      <c r="M465" s="31">
        <v>10.200939999999999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2272.0500000000002</v>
      </c>
      <c r="D466" s="38">
        <v>2274.3166666666671</v>
      </c>
      <c r="E466" s="38">
        <v>2248.733333333334</v>
      </c>
      <c r="F466" s="38">
        <v>2225.416666666667</v>
      </c>
      <c r="G466" s="38">
        <v>2199.8333333333339</v>
      </c>
      <c r="H466" s="38">
        <v>2297.6333333333341</v>
      </c>
      <c r="I466" s="38">
        <v>2323.2166666666672</v>
      </c>
      <c r="J466" s="38">
        <v>2346.5333333333342</v>
      </c>
      <c r="K466" s="31">
        <v>2299.9</v>
      </c>
      <c r="L466" s="31">
        <v>2251</v>
      </c>
      <c r="M466" s="31">
        <v>0.45290000000000002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3220.3</v>
      </c>
      <c r="D467" s="38">
        <v>3197.8166666666671</v>
      </c>
      <c r="E467" s="38">
        <v>3163.5333333333342</v>
      </c>
      <c r="F467" s="38">
        <v>3106.7666666666673</v>
      </c>
      <c r="G467" s="38">
        <v>3072.4833333333345</v>
      </c>
      <c r="H467" s="38">
        <v>3254.5833333333339</v>
      </c>
      <c r="I467" s="38">
        <v>3288.8666666666668</v>
      </c>
      <c r="J467" s="38">
        <v>3345.6333333333337</v>
      </c>
      <c r="K467" s="31">
        <v>3232.1</v>
      </c>
      <c r="L467" s="31">
        <v>3141.05</v>
      </c>
      <c r="M467" s="31">
        <v>1.1721900000000001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3384.35</v>
      </c>
      <c r="D468" s="38">
        <v>3378.0166666666664</v>
      </c>
      <c r="E468" s="38">
        <v>3356.0333333333328</v>
      </c>
      <c r="F468" s="38">
        <v>3327.7166666666662</v>
      </c>
      <c r="G468" s="38">
        <v>3305.7333333333327</v>
      </c>
      <c r="H468" s="38">
        <v>3406.333333333333</v>
      </c>
      <c r="I468" s="38">
        <v>3428.3166666666666</v>
      </c>
      <c r="J468" s="38">
        <v>3456.6333333333332</v>
      </c>
      <c r="K468" s="31">
        <v>3400</v>
      </c>
      <c r="L468" s="31">
        <v>3349.7</v>
      </c>
      <c r="M468" s="31">
        <v>0.33141999999999999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3087.6</v>
      </c>
      <c r="D469" s="38">
        <v>3076.8000000000006</v>
      </c>
      <c r="E469" s="38">
        <v>3055.6000000000013</v>
      </c>
      <c r="F469" s="38">
        <v>3023.6000000000008</v>
      </c>
      <c r="G469" s="38">
        <v>3002.4000000000015</v>
      </c>
      <c r="H469" s="38">
        <v>3108.8000000000011</v>
      </c>
      <c r="I469" s="38">
        <v>3130.0000000000009</v>
      </c>
      <c r="J469" s="38">
        <v>3162.0000000000009</v>
      </c>
      <c r="K469" s="31">
        <v>3098</v>
      </c>
      <c r="L469" s="31">
        <v>3044.8</v>
      </c>
      <c r="M469" s="31">
        <v>11.41925</v>
      </c>
      <c r="N469" s="1"/>
      <c r="O469" s="1"/>
    </row>
    <row r="470" spans="1:15" ht="12.75" customHeight="1">
      <c r="A470" s="33">
        <v>460</v>
      </c>
      <c r="B470" s="58" t="s">
        <v>896</v>
      </c>
      <c r="C470" s="31">
        <v>434.15</v>
      </c>
      <c r="D470" s="38">
        <v>433.48333333333335</v>
      </c>
      <c r="E470" s="38">
        <v>429.9666666666667</v>
      </c>
      <c r="F470" s="38">
        <v>425.78333333333336</v>
      </c>
      <c r="G470" s="38">
        <v>422.26666666666671</v>
      </c>
      <c r="H470" s="38">
        <v>437.66666666666669</v>
      </c>
      <c r="I470" s="38">
        <v>441.18333333333334</v>
      </c>
      <c r="J470" s="38">
        <v>445.36666666666667</v>
      </c>
      <c r="K470" s="31">
        <v>437</v>
      </c>
      <c r="L470" s="31">
        <v>429.3</v>
      </c>
      <c r="M470" s="31">
        <v>0.71253999999999995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1941.6</v>
      </c>
      <c r="D471" s="38">
        <v>1931.0333333333335</v>
      </c>
      <c r="E471" s="38">
        <v>1917.3166666666671</v>
      </c>
      <c r="F471" s="38">
        <v>1893.0333333333335</v>
      </c>
      <c r="G471" s="38">
        <v>1879.3166666666671</v>
      </c>
      <c r="H471" s="38">
        <v>1955.3166666666671</v>
      </c>
      <c r="I471" s="38">
        <v>1969.0333333333338</v>
      </c>
      <c r="J471" s="38">
        <v>1993.3166666666671</v>
      </c>
      <c r="K471" s="31">
        <v>1944.75</v>
      </c>
      <c r="L471" s="31">
        <v>1906.75</v>
      </c>
      <c r="M471" s="31">
        <v>2.8521000000000001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624.15</v>
      </c>
      <c r="D472" s="38">
        <v>625.38333333333333</v>
      </c>
      <c r="E472" s="38">
        <v>616.76666666666665</v>
      </c>
      <c r="F472" s="38">
        <v>609.38333333333333</v>
      </c>
      <c r="G472" s="38">
        <v>600.76666666666665</v>
      </c>
      <c r="H472" s="38">
        <v>632.76666666666665</v>
      </c>
      <c r="I472" s="38">
        <v>641.38333333333321</v>
      </c>
      <c r="J472" s="38">
        <v>648.76666666666665</v>
      </c>
      <c r="K472" s="31">
        <v>634</v>
      </c>
      <c r="L472" s="31">
        <v>618</v>
      </c>
      <c r="M472" s="31">
        <v>3.9423300000000001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1693.05</v>
      </c>
      <c r="D473" s="38">
        <v>1691.3500000000001</v>
      </c>
      <c r="E473" s="38">
        <v>1674.7000000000003</v>
      </c>
      <c r="F473" s="38">
        <v>1656.3500000000001</v>
      </c>
      <c r="G473" s="38">
        <v>1639.7000000000003</v>
      </c>
      <c r="H473" s="38">
        <v>1709.7000000000003</v>
      </c>
      <c r="I473" s="38">
        <v>1726.3500000000004</v>
      </c>
      <c r="J473" s="38">
        <v>1744.7000000000003</v>
      </c>
      <c r="K473" s="31">
        <v>1708</v>
      </c>
      <c r="L473" s="31">
        <v>1673</v>
      </c>
      <c r="M473" s="31">
        <v>4.5795500000000002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33.25</v>
      </c>
      <c r="D474" s="38">
        <v>33.283333333333331</v>
      </c>
      <c r="E474" s="38">
        <v>33.066666666666663</v>
      </c>
      <c r="F474" s="38">
        <v>32.883333333333333</v>
      </c>
      <c r="G474" s="38">
        <v>32.666666666666664</v>
      </c>
      <c r="H474" s="38">
        <v>33.466666666666661</v>
      </c>
      <c r="I474" s="38">
        <v>33.68333333333333</v>
      </c>
      <c r="J474" s="38">
        <v>33.86666666666666</v>
      </c>
      <c r="K474" s="31">
        <v>33.5</v>
      </c>
      <c r="L474" s="31">
        <v>33.1</v>
      </c>
      <c r="M474" s="31">
        <v>53.514119999999998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389.85</v>
      </c>
      <c r="D475" s="38">
        <v>393.73333333333329</v>
      </c>
      <c r="E475" s="38">
        <v>381.26666666666659</v>
      </c>
      <c r="F475" s="38">
        <v>372.68333333333328</v>
      </c>
      <c r="G475" s="38">
        <v>360.21666666666658</v>
      </c>
      <c r="H475" s="38">
        <v>402.31666666666661</v>
      </c>
      <c r="I475" s="38">
        <v>414.7833333333333</v>
      </c>
      <c r="J475" s="38">
        <v>423.36666666666662</v>
      </c>
      <c r="K475" s="31">
        <v>406.2</v>
      </c>
      <c r="L475" s="31">
        <v>385.15</v>
      </c>
      <c r="M475" s="31">
        <v>14.20838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276.10000000000002</v>
      </c>
      <c r="D476" s="38">
        <v>277.2166666666667</v>
      </c>
      <c r="E476" s="38">
        <v>273.93333333333339</v>
      </c>
      <c r="F476" s="38">
        <v>271.76666666666671</v>
      </c>
      <c r="G476" s="38">
        <v>268.48333333333341</v>
      </c>
      <c r="H476" s="38">
        <v>279.38333333333338</v>
      </c>
      <c r="I476" s="38">
        <v>282.66666666666669</v>
      </c>
      <c r="J476" s="38">
        <v>284.83333333333337</v>
      </c>
      <c r="K476" s="31">
        <v>280.5</v>
      </c>
      <c r="L476" s="31">
        <v>275.05</v>
      </c>
      <c r="M476" s="31">
        <v>2.68865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761.25</v>
      </c>
      <c r="D477" s="38">
        <v>757.48333333333323</v>
      </c>
      <c r="E477" s="38">
        <v>751.81666666666649</v>
      </c>
      <c r="F477" s="38">
        <v>742.38333333333321</v>
      </c>
      <c r="G477" s="38">
        <v>736.71666666666647</v>
      </c>
      <c r="H477" s="38">
        <v>766.91666666666652</v>
      </c>
      <c r="I477" s="38">
        <v>772.58333333333326</v>
      </c>
      <c r="J477" s="38">
        <v>782.01666666666654</v>
      </c>
      <c r="K477" s="31">
        <v>763.15</v>
      </c>
      <c r="L477" s="31">
        <v>748.05</v>
      </c>
      <c r="M477" s="31">
        <v>0.64249999999999996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74.349999999999994</v>
      </c>
      <c r="D478" s="38">
        <v>74.566666666666663</v>
      </c>
      <c r="E478" s="38">
        <v>73.73333333333332</v>
      </c>
      <c r="F478" s="38">
        <v>73.11666666666666</v>
      </c>
      <c r="G478" s="38">
        <v>72.283333333333317</v>
      </c>
      <c r="H478" s="38">
        <v>75.183333333333323</v>
      </c>
      <c r="I478" s="38">
        <v>76.016666666666666</v>
      </c>
      <c r="J478" s="38">
        <v>76.633333333333326</v>
      </c>
      <c r="K478" s="31">
        <v>75.400000000000006</v>
      </c>
      <c r="L478" s="31">
        <v>73.95</v>
      </c>
      <c r="M478" s="31">
        <v>20.36131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38.5</v>
      </c>
      <c r="D479" s="38">
        <v>38.633333333333333</v>
      </c>
      <c r="E479" s="38">
        <v>38.166666666666664</v>
      </c>
      <c r="F479" s="38">
        <v>37.833333333333329</v>
      </c>
      <c r="G479" s="38">
        <v>37.36666666666666</v>
      </c>
      <c r="H479" s="38">
        <v>38.966666666666669</v>
      </c>
      <c r="I479" s="38">
        <v>39.433333333333337</v>
      </c>
      <c r="J479" s="38">
        <v>39.766666666666673</v>
      </c>
      <c r="K479" s="31">
        <v>39.1</v>
      </c>
      <c r="L479" s="31">
        <v>38.299999999999997</v>
      </c>
      <c r="M479" s="31">
        <v>39.924399999999999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1342.9</v>
      </c>
      <c r="D480" s="38">
        <v>1336.3166666666666</v>
      </c>
      <c r="E480" s="38">
        <v>1317.6333333333332</v>
      </c>
      <c r="F480" s="38">
        <v>1292.3666666666666</v>
      </c>
      <c r="G480" s="38">
        <v>1273.6833333333332</v>
      </c>
      <c r="H480" s="38">
        <v>1361.5833333333333</v>
      </c>
      <c r="I480" s="38">
        <v>1380.2666666666667</v>
      </c>
      <c r="J480" s="38">
        <v>1405.5333333333333</v>
      </c>
      <c r="K480" s="31">
        <v>1355</v>
      </c>
      <c r="L480" s="31">
        <v>1311.05</v>
      </c>
      <c r="M480" s="31">
        <v>14.925420000000001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1484.45</v>
      </c>
      <c r="D481" s="38">
        <v>1487.6833333333332</v>
      </c>
      <c r="E481" s="38">
        <v>1477.3666666666663</v>
      </c>
      <c r="F481" s="38">
        <v>1470.2833333333331</v>
      </c>
      <c r="G481" s="38">
        <v>1459.9666666666662</v>
      </c>
      <c r="H481" s="38">
        <v>1494.7666666666664</v>
      </c>
      <c r="I481" s="38">
        <v>1505.0833333333335</v>
      </c>
      <c r="J481" s="38">
        <v>1512.1666666666665</v>
      </c>
      <c r="K481" s="31">
        <v>1498</v>
      </c>
      <c r="L481" s="31">
        <v>1480.6</v>
      </c>
      <c r="M481" s="31">
        <v>0.93601000000000001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28.3</v>
      </c>
      <c r="D482" s="38">
        <v>28.433333333333334</v>
      </c>
      <c r="E482" s="38">
        <v>28.066666666666666</v>
      </c>
      <c r="F482" s="38">
        <v>27.833333333333332</v>
      </c>
      <c r="G482" s="38">
        <v>27.466666666666665</v>
      </c>
      <c r="H482" s="38">
        <v>28.666666666666668</v>
      </c>
      <c r="I482" s="38">
        <v>29.033333333333335</v>
      </c>
      <c r="J482" s="38">
        <v>29.266666666666669</v>
      </c>
      <c r="K482" s="31">
        <v>28.8</v>
      </c>
      <c r="L482" s="31">
        <v>28.2</v>
      </c>
      <c r="M482" s="31">
        <v>65.299980000000005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428.85</v>
      </c>
      <c r="D483" s="38">
        <v>430.73333333333335</v>
      </c>
      <c r="E483" s="38">
        <v>426.11666666666667</v>
      </c>
      <c r="F483" s="38">
        <v>423.38333333333333</v>
      </c>
      <c r="G483" s="38">
        <v>418.76666666666665</v>
      </c>
      <c r="H483" s="38">
        <v>433.4666666666667</v>
      </c>
      <c r="I483" s="38">
        <v>438.08333333333337</v>
      </c>
      <c r="J483" s="31">
        <v>440.81666666666672</v>
      </c>
      <c r="K483" s="31">
        <v>435.35</v>
      </c>
      <c r="L483" s="31">
        <v>428</v>
      </c>
      <c r="M483" s="58">
        <v>0.78917999999999999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8325.9</v>
      </c>
      <c r="D484" s="38">
        <v>8358.0833333333321</v>
      </c>
      <c r="E484" s="38">
        <v>8272.866666666665</v>
      </c>
      <c r="F484" s="38">
        <v>8219.8333333333321</v>
      </c>
      <c r="G484" s="38">
        <v>8134.616666666665</v>
      </c>
      <c r="H484" s="38">
        <v>8411.116666666665</v>
      </c>
      <c r="I484" s="38">
        <v>8496.3333333333321</v>
      </c>
      <c r="J484" s="31">
        <v>8549.366666666665</v>
      </c>
      <c r="K484" s="31">
        <v>8443.2999999999993</v>
      </c>
      <c r="L484" s="31">
        <v>8305.0499999999993</v>
      </c>
      <c r="M484" s="58">
        <v>3.0037799999999999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81.150000000000006</v>
      </c>
      <c r="D485" s="38">
        <v>81.016666666666666</v>
      </c>
      <c r="E485" s="38">
        <v>80.333333333333329</v>
      </c>
      <c r="F485" s="38">
        <v>79.516666666666666</v>
      </c>
      <c r="G485" s="38">
        <v>78.833333333333329</v>
      </c>
      <c r="H485" s="38">
        <v>81.833333333333329</v>
      </c>
      <c r="I485" s="38">
        <v>82.516666666666666</v>
      </c>
      <c r="J485" s="38">
        <v>83.333333333333329</v>
      </c>
      <c r="K485" s="31">
        <v>81.7</v>
      </c>
      <c r="L485" s="31">
        <v>80.2</v>
      </c>
      <c r="M485" s="31">
        <v>103.23497999999999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581.79999999999995</v>
      </c>
      <c r="D486" s="38">
        <v>581.94999999999993</v>
      </c>
      <c r="E486" s="38">
        <v>575.44999999999982</v>
      </c>
      <c r="F486" s="38">
        <v>569.09999999999991</v>
      </c>
      <c r="G486" s="38">
        <v>562.5999999999998</v>
      </c>
      <c r="H486" s="38">
        <v>588.29999999999984</v>
      </c>
      <c r="I486" s="38">
        <v>594.80000000000007</v>
      </c>
      <c r="J486" s="31">
        <v>601.14999999999986</v>
      </c>
      <c r="K486" s="31">
        <v>588.45000000000005</v>
      </c>
      <c r="L486" s="31">
        <v>575.6</v>
      </c>
      <c r="M486" s="58">
        <v>4.5505899999999997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644.25</v>
      </c>
      <c r="D487" s="38">
        <v>646.44999999999993</v>
      </c>
      <c r="E487" s="38">
        <v>637.94999999999982</v>
      </c>
      <c r="F487" s="38">
        <v>631.64999999999986</v>
      </c>
      <c r="G487" s="38">
        <v>623.14999999999975</v>
      </c>
      <c r="H487" s="38">
        <v>652.74999999999989</v>
      </c>
      <c r="I487" s="38">
        <v>661.25000000000011</v>
      </c>
      <c r="J487" s="38">
        <v>667.55</v>
      </c>
      <c r="K487" s="31">
        <v>654.95000000000005</v>
      </c>
      <c r="L487" s="31">
        <v>640.15</v>
      </c>
      <c r="M487" s="31">
        <v>38.740130000000001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798.2</v>
      </c>
      <c r="D488" s="38">
        <v>802.08333333333337</v>
      </c>
      <c r="E488" s="38">
        <v>792.16666666666674</v>
      </c>
      <c r="F488" s="38">
        <v>786.13333333333333</v>
      </c>
      <c r="G488" s="38">
        <v>776.2166666666667</v>
      </c>
      <c r="H488" s="38">
        <v>808.11666666666679</v>
      </c>
      <c r="I488" s="38">
        <v>818.03333333333353</v>
      </c>
      <c r="J488" s="38">
        <v>824.06666666666683</v>
      </c>
      <c r="K488" s="31">
        <v>812</v>
      </c>
      <c r="L488" s="31">
        <v>796.05</v>
      </c>
      <c r="M488" s="31">
        <v>1.0430299999999999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304.25</v>
      </c>
      <c r="D489" s="38">
        <v>304.73333333333329</v>
      </c>
      <c r="E489" s="38">
        <v>302.41666666666657</v>
      </c>
      <c r="F489" s="38">
        <v>300.58333333333326</v>
      </c>
      <c r="G489" s="38">
        <v>298.26666666666654</v>
      </c>
      <c r="H489" s="38">
        <v>306.56666666666661</v>
      </c>
      <c r="I489" s="38">
        <v>308.88333333333333</v>
      </c>
      <c r="J489" s="38">
        <v>310.71666666666664</v>
      </c>
      <c r="K489" s="31">
        <v>307.05</v>
      </c>
      <c r="L489" s="31">
        <v>302.89999999999998</v>
      </c>
      <c r="M489" s="31">
        <v>0.75300999999999996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350.2</v>
      </c>
      <c r="D490" s="38">
        <v>350.16666666666669</v>
      </c>
      <c r="E490" s="38">
        <v>346.33333333333337</v>
      </c>
      <c r="F490" s="38">
        <v>342.4666666666667</v>
      </c>
      <c r="G490" s="38">
        <v>338.63333333333338</v>
      </c>
      <c r="H490" s="38">
        <v>354.03333333333336</v>
      </c>
      <c r="I490" s="38">
        <v>357.86666666666673</v>
      </c>
      <c r="J490" s="38">
        <v>361.73333333333335</v>
      </c>
      <c r="K490" s="31">
        <v>354</v>
      </c>
      <c r="L490" s="31">
        <v>346.3</v>
      </c>
      <c r="M490" s="31">
        <v>1.24735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825.25</v>
      </c>
      <c r="D491" s="38">
        <v>819.86666666666667</v>
      </c>
      <c r="E491" s="38">
        <v>812.2833333333333</v>
      </c>
      <c r="F491" s="38">
        <v>799.31666666666661</v>
      </c>
      <c r="G491" s="38">
        <v>791.73333333333323</v>
      </c>
      <c r="H491" s="38">
        <v>832.83333333333337</v>
      </c>
      <c r="I491" s="38">
        <v>840.41666666666663</v>
      </c>
      <c r="J491" s="38">
        <v>853.38333333333344</v>
      </c>
      <c r="K491" s="31">
        <v>827.45</v>
      </c>
      <c r="L491" s="31">
        <v>806.9</v>
      </c>
      <c r="M491" s="31">
        <v>12.636749999999999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277.55</v>
      </c>
      <c r="D492" s="38">
        <v>277.45</v>
      </c>
      <c r="E492" s="38">
        <v>275.09999999999997</v>
      </c>
      <c r="F492" s="38">
        <v>272.64999999999998</v>
      </c>
      <c r="G492" s="38">
        <v>270.29999999999995</v>
      </c>
      <c r="H492" s="38">
        <v>279.89999999999998</v>
      </c>
      <c r="I492" s="38">
        <v>282.25</v>
      </c>
      <c r="J492" s="38">
        <v>284.7</v>
      </c>
      <c r="K492" s="31">
        <v>279.8</v>
      </c>
      <c r="L492" s="31">
        <v>275</v>
      </c>
      <c r="M492" s="31">
        <v>136.40445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290.5</v>
      </c>
      <c r="D493" s="38">
        <v>289.65000000000003</v>
      </c>
      <c r="E493" s="38">
        <v>287.10000000000008</v>
      </c>
      <c r="F493" s="38">
        <v>283.70000000000005</v>
      </c>
      <c r="G493" s="38">
        <v>281.15000000000009</v>
      </c>
      <c r="H493" s="38">
        <v>293.05000000000007</v>
      </c>
      <c r="I493" s="38">
        <v>295.60000000000002</v>
      </c>
      <c r="J493" s="38">
        <v>299.00000000000006</v>
      </c>
      <c r="K493" s="31">
        <v>292.2</v>
      </c>
      <c r="L493" s="31">
        <v>286.25</v>
      </c>
      <c r="M493" s="31">
        <v>2.1172200000000001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464.15</v>
      </c>
      <c r="D494" s="38">
        <v>466.45</v>
      </c>
      <c r="E494" s="38">
        <v>455.9</v>
      </c>
      <c r="F494" s="38">
        <v>447.65</v>
      </c>
      <c r="G494" s="38">
        <v>437.09999999999997</v>
      </c>
      <c r="H494" s="38">
        <v>474.7</v>
      </c>
      <c r="I494" s="38">
        <v>485.25000000000006</v>
      </c>
      <c r="J494" s="38">
        <v>493.5</v>
      </c>
      <c r="K494" s="31">
        <v>477</v>
      </c>
      <c r="L494" s="31">
        <v>458.2</v>
      </c>
      <c r="M494" s="31">
        <v>0.73482999999999998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1810.1</v>
      </c>
      <c r="D495" s="38">
        <v>1812.1666666666667</v>
      </c>
      <c r="E495" s="38">
        <v>1804.3833333333334</v>
      </c>
      <c r="F495" s="38">
        <v>1798.6666666666667</v>
      </c>
      <c r="G495" s="38">
        <v>1790.8833333333334</v>
      </c>
      <c r="H495" s="38">
        <v>1817.8833333333334</v>
      </c>
      <c r="I495" s="38">
        <v>1825.6666666666667</v>
      </c>
      <c r="J495" s="38">
        <v>1831.3833333333334</v>
      </c>
      <c r="K495" s="31">
        <v>1819.95</v>
      </c>
      <c r="L495" s="31">
        <v>1806.45</v>
      </c>
      <c r="M495" s="31">
        <v>0.27967999999999998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595</v>
      </c>
      <c r="D496" s="38">
        <v>597.66666666666663</v>
      </c>
      <c r="E496" s="38">
        <v>590.33333333333326</v>
      </c>
      <c r="F496" s="38">
        <v>585.66666666666663</v>
      </c>
      <c r="G496" s="38">
        <v>578.33333333333326</v>
      </c>
      <c r="H496" s="38">
        <v>602.33333333333326</v>
      </c>
      <c r="I496" s="38">
        <v>609.66666666666652</v>
      </c>
      <c r="J496" s="38">
        <v>614.33333333333326</v>
      </c>
      <c r="K496" s="31">
        <v>605</v>
      </c>
      <c r="L496" s="31">
        <v>593</v>
      </c>
      <c r="M496" s="31">
        <v>3.4342899999999998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2194.85</v>
      </c>
      <c r="D497" s="38">
        <v>2187.9500000000003</v>
      </c>
      <c r="E497" s="38">
        <v>2156.9000000000005</v>
      </c>
      <c r="F497" s="38">
        <v>2118.9500000000003</v>
      </c>
      <c r="G497" s="38">
        <v>2087.9000000000005</v>
      </c>
      <c r="H497" s="38">
        <v>2225.9000000000005</v>
      </c>
      <c r="I497" s="38">
        <v>2256.9500000000007</v>
      </c>
      <c r="J497" s="38">
        <v>2294.9000000000005</v>
      </c>
      <c r="K497" s="31">
        <v>2219</v>
      </c>
      <c r="L497" s="31">
        <v>2150</v>
      </c>
      <c r="M497" s="31">
        <v>0.20868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759.3</v>
      </c>
      <c r="D498" s="38">
        <v>761.01666666666654</v>
      </c>
      <c r="E498" s="38">
        <v>754.6333333333331</v>
      </c>
      <c r="F498" s="38">
        <v>749.96666666666658</v>
      </c>
      <c r="G498" s="38">
        <v>743.58333333333314</v>
      </c>
      <c r="H498" s="38">
        <v>765.68333333333305</v>
      </c>
      <c r="I498" s="38">
        <v>772.06666666666649</v>
      </c>
      <c r="J498" s="38">
        <v>776.73333333333301</v>
      </c>
      <c r="K498" s="31">
        <v>767.4</v>
      </c>
      <c r="L498" s="31">
        <v>756.35</v>
      </c>
      <c r="M498" s="31">
        <v>12.379250000000001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366.85</v>
      </c>
      <c r="D499" s="38">
        <v>366.2833333333333</v>
      </c>
      <c r="E499" s="38">
        <v>359.81666666666661</v>
      </c>
      <c r="F499" s="38">
        <v>352.7833333333333</v>
      </c>
      <c r="G499" s="38">
        <v>346.31666666666661</v>
      </c>
      <c r="H499" s="38">
        <v>373.31666666666661</v>
      </c>
      <c r="I499" s="38">
        <v>379.7833333333333</v>
      </c>
      <c r="J499" s="38">
        <v>386.81666666666661</v>
      </c>
      <c r="K499" s="31">
        <v>372.75</v>
      </c>
      <c r="L499" s="31">
        <v>359.25</v>
      </c>
      <c r="M499" s="31">
        <v>2.4517500000000001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303.3</v>
      </c>
      <c r="D500" s="38">
        <v>305.36666666666667</v>
      </c>
      <c r="E500" s="38">
        <v>299.83333333333337</v>
      </c>
      <c r="F500" s="38">
        <v>296.36666666666667</v>
      </c>
      <c r="G500" s="38">
        <v>290.83333333333337</v>
      </c>
      <c r="H500" s="38">
        <v>308.83333333333337</v>
      </c>
      <c r="I500" s="38">
        <v>314.36666666666667</v>
      </c>
      <c r="J500" s="38">
        <v>317.83333333333337</v>
      </c>
      <c r="K500" s="31">
        <v>310.89999999999998</v>
      </c>
      <c r="L500" s="31">
        <v>301.89999999999998</v>
      </c>
      <c r="M500" s="31">
        <v>11.78396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95.25</v>
      </c>
      <c r="D501" s="38">
        <v>95.733333333333334</v>
      </c>
      <c r="E501" s="38">
        <v>94.516666666666666</v>
      </c>
      <c r="F501" s="38">
        <v>93.783333333333331</v>
      </c>
      <c r="G501" s="38">
        <v>92.566666666666663</v>
      </c>
      <c r="H501" s="38">
        <v>96.466666666666669</v>
      </c>
      <c r="I501" s="38">
        <v>97.683333333333337</v>
      </c>
      <c r="J501" s="38">
        <v>98.416666666666671</v>
      </c>
      <c r="K501" s="31">
        <v>96.95</v>
      </c>
      <c r="L501" s="31">
        <v>95</v>
      </c>
      <c r="M501" s="31">
        <v>15.3565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877.7</v>
      </c>
      <c r="D502" s="38">
        <v>877.68333333333339</v>
      </c>
      <c r="E502" s="38">
        <v>862.11666666666679</v>
      </c>
      <c r="F502" s="38">
        <v>846.53333333333342</v>
      </c>
      <c r="G502" s="38">
        <v>830.96666666666681</v>
      </c>
      <c r="H502" s="38">
        <v>893.26666666666677</v>
      </c>
      <c r="I502" s="38">
        <v>908.83333333333337</v>
      </c>
      <c r="J502" s="38">
        <v>924.41666666666674</v>
      </c>
      <c r="K502" s="31">
        <v>893.25</v>
      </c>
      <c r="L502" s="31">
        <v>862.1</v>
      </c>
      <c r="M502" s="31">
        <v>3.8346100000000001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1458.45</v>
      </c>
      <c r="D503" s="38">
        <v>1458.1499999999999</v>
      </c>
      <c r="E503" s="38">
        <v>1445.2999999999997</v>
      </c>
      <c r="F503" s="38">
        <v>1432.1499999999999</v>
      </c>
      <c r="G503" s="38">
        <v>1419.2999999999997</v>
      </c>
      <c r="H503" s="38">
        <v>1471.2999999999997</v>
      </c>
      <c r="I503" s="38">
        <v>1484.1499999999996</v>
      </c>
      <c r="J503" s="38">
        <v>1497.2999999999997</v>
      </c>
      <c r="K503" s="31">
        <v>1471</v>
      </c>
      <c r="L503" s="31">
        <v>1445</v>
      </c>
      <c r="M503" s="31">
        <v>0.29337000000000002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392.05</v>
      </c>
      <c r="D504" s="38">
        <v>390.90000000000003</v>
      </c>
      <c r="E504" s="38">
        <v>389.00000000000006</v>
      </c>
      <c r="F504" s="38">
        <v>385.95000000000005</v>
      </c>
      <c r="G504" s="38">
        <v>384.05000000000007</v>
      </c>
      <c r="H504" s="38">
        <v>393.95000000000005</v>
      </c>
      <c r="I504" s="38">
        <v>395.85</v>
      </c>
      <c r="J504" s="38">
        <v>398.90000000000003</v>
      </c>
      <c r="K504" s="31">
        <v>392.8</v>
      </c>
      <c r="L504" s="31">
        <v>387.85</v>
      </c>
      <c r="M504" s="31">
        <v>48.174190000000003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17.2</v>
      </c>
      <c r="D505" s="38">
        <v>17.25</v>
      </c>
      <c r="E505" s="38">
        <v>17</v>
      </c>
      <c r="F505" s="38">
        <v>16.8</v>
      </c>
      <c r="G505" s="38">
        <v>16.55</v>
      </c>
      <c r="H505" s="38">
        <v>17.45</v>
      </c>
      <c r="I505" s="38">
        <v>17.7</v>
      </c>
      <c r="J505" s="31">
        <v>17.899999999999999</v>
      </c>
      <c r="K505" s="31">
        <v>17.5</v>
      </c>
      <c r="L505" s="31">
        <v>17.05</v>
      </c>
      <c r="M505" s="58">
        <v>1528.71399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202</v>
      </c>
      <c r="D506" s="38">
        <v>201.75</v>
      </c>
      <c r="E506" s="38">
        <v>198.95</v>
      </c>
      <c r="F506" s="38">
        <v>195.89999999999998</v>
      </c>
      <c r="G506" s="38">
        <v>193.09999999999997</v>
      </c>
      <c r="H506" s="38">
        <v>204.8</v>
      </c>
      <c r="I506" s="38">
        <v>207.60000000000002</v>
      </c>
      <c r="J506" s="31">
        <v>210.65000000000003</v>
      </c>
      <c r="K506" s="31">
        <v>204.55</v>
      </c>
      <c r="L506" s="31">
        <v>198.7</v>
      </c>
      <c r="M506" s="58">
        <v>108.20565000000001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387.9</v>
      </c>
      <c r="D507" s="38">
        <v>388.51666666666665</v>
      </c>
      <c r="E507" s="38">
        <v>383.08333333333331</v>
      </c>
      <c r="F507" s="38">
        <v>378.26666666666665</v>
      </c>
      <c r="G507" s="38">
        <v>372.83333333333331</v>
      </c>
      <c r="H507" s="38">
        <v>393.33333333333331</v>
      </c>
      <c r="I507" s="38">
        <v>398.76666666666671</v>
      </c>
      <c r="J507" s="38">
        <v>403.58333333333331</v>
      </c>
      <c r="K507" s="31">
        <v>393.95</v>
      </c>
      <c r="L507" s="31">
        <v>383.7</v>
      </c>
      <c r="M507" s="31">
        <v>9.2280899999999999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12021.4</v>
      </c>
      <c r="D508" s="38">
        <v>11994.366666666669</v>
      </c>
      <c r="E508" s="38">
        <v>11893.733333333337</v>
      </c>
      <c r="F508" s="38">
        <v>11766.066666666669</v>
      </c>
      <c r="G508" s="38">
        <v>11665.433333333338</v>
      </c>
      <c r="H508" s="38">
        <v>12122.033333333336</v>
      </c>
      <c r="I508" s="38">
        <v>12222.666666666668</v>
      </c>
      <c r="J508" s="38">
        <v>12350.333333333336</v>
      </c>
      <c r="K508" s="31">
        <v>12095</v>
      </c>
      <c r="L508" s="31">
        <v>11866.7</v>
      </c>
      <c r="M508" s="31">
        <v>8.09E-3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76.8</v>
      </c>
      <c r="D509" s="38">
        <v>76.233333333333334</v>
      </c>
      <c r="E509" s="38">
        <v>75.466666666666669</v>
      </c>
      <c r="F509" s="38">
        <v>74.13333333333334</v>
      </c>
      <c r="G509" s="38">
        <v>73.366666666666674</v>
      </c>
      <c r="H509" s="38">
        <v>77.566666666666663</v>
      </c>
      <c r="I509" s="38">
        <v>78.333333333333343</v>
      </c>
      <c r="J509" s="31">
        <v>79.666666666666657</v>
      </c>
      <c r="K509" s="31">
        <v>77</v>
      </c>
      <c r="L509" s="31">
        <v>74.900000000000006</v>
      </c>
      <c r="M509" s="58">
        <v>429.46892000000003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584.85</v>
      </c>
      <c r="D510" s="38">
        <v>586.06666666666661</v>
      </c>
      <c r="E510" s="38">
        <v>580.38333333333321</v>
      </c>
      <c r="F510" s="38">
        <v>575.91666666666663</v>
      </c>
      <c r="G510" s="38">
        <v>570.23333333333323</v>
      </c>
      <c r="H510" s="38">
        <v>590.53333333333319</v>
      </c>
      <c r="I510" s="38">
        <v>596.21666666666658</v>
      </c>
      <c r="J510" s="38">
        <v>600.68333333333317</v>
      </c>
      <c r="K510" s="31">
        <v>591.75</v>
      </c>
      <c r="L510" s="31">
        <v>581.6</v>
      </c>
      <c r="M510" s="31">
        <v>7.7408999999999999</v>
      </c>
      <c r="N510" s="1"/>
      <c r="O510" s="1"/>
    </row>
    <row r="511" spans="1:15" ht="12.75" customHeight="1">
      <c r="B511" s="1" t="s">
        <v>564</v>
      </c>
      <c r="C511" s="1">
        <v>1473.7</v>
      </c>
      <c r="D511" s="1">
        <v>1470.9166666666667</v>
      </c>
      <c r="E511" s="1">
        <v>1464.7333333333336</v>
      </c>
      <c r="F511" s="1">
        <v>1455.7666666666669</v>
      </c>
      <c r="G511" s="1">
        <v>1449.5833333333337</v>
      </c>
      <c r="H511" s="1">
        <v>1479.8833333333334</v>
      </c>
      <c r="I511" s="1">
        <v>1486.0666666666664</v>
      </c>
      <c r="J511" s="1">
        <v>1495.0333333333333</v>
      </c>
      <c r="K511" s="1">
        <v>1477.1</v>
      </c>
      <c r="L511" s="1">
        <v>1461.95</v>
      </c>
      <c r="M511" s="1">
        <v>0.15279999999999999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1"/>
      <c r="B5" s="402"/>
      <c r="C5" s="401"/>
      <c r="D5" s="40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403" t="s">
        <v>568</v>
      </c>
      <c r="C7" s="402"/>
      <c r="D7" s="7">
        <f>Main!B10</f>
        <v>45119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45118</v>
      </c>
      <c r="B10" s="32">
        <v>517546</v>
      </c>
      <c r="C10" s="31" t="s">
        <v>1059</v>
      </c>
      <c r="D10" s="31" t="s">
        <v>1060</v>
      </c>
      <c r="E10" s="31" t="s">
        <v>577</v>
      </c>
      <c r="F10" s="93">
        <v>64061</v>
      </c>
      <c r="G10" s="32">
        <v>38.19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45118</v>
      </c>
      <c r="B11" s="32">
        <v>517546</v>
      </c>
      <c r="C11" s="31" t="s">
        <v>1059</v>
      </c>
      <c r="D11" s="31" t="s">
        <v>1097</v>
      </c>
      <c r="E11" s="31" t="s">
        <v>578</v>
      </c>
      <c r="F11" s="93">
        <v>63170</v>
      </c>
      <c r="G11" s="32">
        <v>37.869999999999997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45118</v>
      </c>
      <c r="B12" s="32">
        <v>538465</v>
      </c>
      <c r="C12" s="31" t="s">
        <v>1061</v>
      </c>
      <c r="D12" s="31" t="s">
        <v>1098</v>
      </c>
      <c r="E12" s="31" t="s">
        <v>577</v>
      </c>
      <c r="F12" s="93">
        <v>20600</v>
      </c>
      <c r="G12" s="32">
        <v>28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45118</v>
      </c>
      <c r="B13" s="32">
        <v>538465</v>
      </c>
      <c r="C13" s="31" t="s">
        <v>1061</v>
      </c>
      <c r="D13" s="31" t="s">
        <v>1099</v>
      </c>
      <c r="E13" s="31" t="s">
        <v>577</v>
      </c>
      <c r="F13" s="93">
        <v>27000</v>
      </c>
      <c r="G13" s="32">
        <v>28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45118</v>
      </c>
      <c r="B14" s="32">
        <v>538465</v>
      </c>
      <c r="C14" s="31" t="s">
        <v>1061</v>
      </c>
      <c r="D14" s="31" t="s">
        <v>1100</v>
      </c>
      <c r="E14" s="31" t="s">
        <v>577</v>
      </c>
      <c r="F14" s="93">
        <v>20002</v>
      </c>
      <c r="G14" s="32">
        <v>28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45118</v>
      </c>
      <c r="B15" s="32">
        <v>538465</v>
      </c>
      <c r="C15" s="31" t="s">
        <v>1061</v>
      </c>
      <c r="D15" s="31" t="s">
        <v>1062</v>
      </c>
      <c r="E15" s="31" t="s">
        <v>578</v>
      </c>
      <c r="F15" s="93">
        <v>89543</v>
      </c>
      <c r="G15" s="32">
        <v>28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45118</v>
      </c>
      <c r="B16" s="32">
        <v>542057</v>
      </c>
      <c r="C16" s="31" t="s">
        <v>1101</v>
      </c>
      <c r="D16" s="31" t="s">
        <v>1102</v>
      </c>
      <c r="E16" s="31" t="s">
        <v>578</v>
      </c>
      <c r="F16" s="93">
        <v>88765</v>
      </c>
      <c r="G16" s="32">
        <v>61.31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45118</v>
      </c>
      <c r="B17" s="32">
        <v>542057</v>
      </c>
      <c r="C17" s="31" t="s">
        <v>1101</v>
      </c>
      <c r="D17" s="31" t="s">
        <v>1102</v>
      </c>
      <c r="E17" s="31" t="s">
        <v>577</v>
      </c>
      <c r="F17" s="93">
        <v>88765</v>
      </c>
      <c r="G17" s="32">
        <v>58.75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45118</v>
      </c>
      <c r="B18" s="32">
        <v>543435</v>
      </c>
      <c r="C18" s="31" t="s">
        <v>1103</v>
      </c>
      <c r="D18" s="31" t="s">
        <v>1104</v>
      </c>
      <c r="E18" s="31" t="s">
        <v>578</v>
      </c>
      <c r="F18" s="93">
        <v>92960</v>
      </c>
      <c r="G18" s="32">
        <v>175.8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45118</v>
      </c>
      <c r="B19" s="32">
        <v>543435</v>
      </c>
      <c r="C19" s="31" t="s">
        <v>1103</v>
      </c>
      <c r="D19" s="31" t="s">
        <v>1105</v>
      </c>
      <c r="E19" s="31" t="s">
        <v>577</v>
      </c>
      <c r="F19" s="93">
        <v>98770</v>
      </c>
      <c r="G19" s="32">
        <v>175.72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45118</v>
      </c>
      <c r="B20" s="32">
        <v>543516</v>
      </c>
      <c r="C20" s="31" t="s">
        <v>1012</v>
      </c>
      <c r="D20" s="31" t="s">
        <v>1013</v>
      </c>
      <c r="E20" s="31" t="s">
        <v>578</v>
      </c>
      <c r="F20" s="93">
        <v>10000</v>
      </c>
      <c r="G20" s="32">
        <v>71.95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45118</v>
      </c>
      <c r="B21" s="32">
        <v>542724</v>
      </c>
      <c r="C21" s="31" t="s">
        <v>1106</v>
      </c>
      <c r="D21" s="31" t="s">
        <v>1107</v>
      </c>
      <c r="E21" s="31" t="s">
        <v>578</v>
      </c>
      <c r="F21" s="93">
        <v>2029227</v>
      </c>
      <c r="G21" s="32">
        <v>1.58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45118</v>
      </c>
      <c r="B22" s="32">
        <v>543239</v>
      </c>
      <c r="C22" s="31" t="s">
        <v>1108</v>
      </c>
      <c r="D22" s="31" t="s">
        <v>1105</v>
      </c>
      <c r="E22" s="31" t="s">
        <v>578</v>
      </c>
      <c r="F22" s="93">
        <v>147000</v>
      </c>
      <c r="G22" s="32">
        <v>117.64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45118</v>
      </c>
      <c r="B23" s="32">
        <v>543239</v>
      </c>
      <c r="C23" s="31" t="s">
        <v>1108</v>
      </c>
      <c r="D23" s="31" t="s">
        <v>1109</v>
      </c>
      <c r="E23" s="31" t="s">
        <v>577</v>
      </c>
      <c r="F23" s="93">
        <v>147000</v>
      </c>
      <c r="G23" s="32">
        <v>117.64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45118</v>
      </c>
      <c r="B24" s="32">
        <v>531913</v>
      </c>
      <c r="C24" s="31" t="s">
        <v>1063</v>
      </c>
      <c r="D24" s="31" t="s">
        <v>1016</v>
      </c>
      <c r="E24" s="31" t="s">
        <v>578</v>
      </c>
      <c r="F24" s="93">
        <v>40500</v>
      </c>
      <c r="G24" s="32">
        <v>5.23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45118</v>
      </c>
      <c r="B25" s="32">
        <v>531913</v>
      </c>
      <c r="C25" s="31" t="s">
        <v>1063</v>
      </c>
      <c r="D25" s="31" t="s">
        <v>1064</v>
      </c>
      <c r="E25" s="31" t="s">
        <v>577</v>
      </c>
      <c r="F25" s="93">
        <v>45418</v>
      </c>
      <c r="G25" s="32">
        <v>5.32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45118</v>
      </c>
      <c r="B26" s="32">
        <v>536709</v>
      </c>
      <c r="C26" s="31" t="s">
        <v>1110</v>
      </c>
      <c r="D26" s="31" t="s">
        <v>1111</v>
      </c>
      <c r="E26" s="31" t="s">
        <v>577</v>
      </c>
      <c r="F26" s="93">
        <v>20000</v>
      </c>
      <c r="G26" s="32">
        <v>13.75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45118</v>
      </c>
      <c r="B27" s="32">
        <v>536709</v>
      </c>
      <c r="C27" s="31" t="s">
        <v>1110</v>
      </c>
      <c r="D27" s="31" t="s">
        <v>1112</v>
      </c>
      <c r="E27" s="31" t="s">
        <v>577</v>
      </c>
      <c r="F27" s="93">
        <v>18779</v>
      </c>
      <c r="G27" s="32">
        <v>14.38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45118</v>
      </c>
      <c r="B28" s="32">
        <v>536709</v>
      </c>
      <c r="C28" s="31" t="s">
        <v>1110</v>
      </c>
      <c r="D28" s="31" t="s">
        <v>1112</v>
      </c>
      <c r="E28" s="31" t="s">
        <v>578</v>
      </c>
      <c r="F28" s="93">
        <v>19294</v>
      </c>
      <c r="G28" s="32">
        <v>13.75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45118</v>
      </c>
      <c r="B29" s="32">
        <v>516078</v>
      </c>
      <c r="C29" s="31" t="s">
        <v>1113</v>
      </c>
      <c r="D29" s="31" t="s">
        <v>1114</v>
      </c>
      <c r="E29" s="31" t="s">
        <v>577</v>
      </c>
      <c r="F29" s="93">
        <v>60000</v>
      </c>
      <c r="G29" s="32">
        <v>26.99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45118</v>
      </c>
      <c r="B30" s="32">
        <v>506079</v>
      </c>
      <c r="C30" s="31" t="s">
        <v>1115</v>
      </c>
      <c r="D30" s="31" t="s">
        <v>1116</v>
      </c>
      <c r="E30" s="31" t="s">
        <v>577</v>
      </c>
      <c r="F30" s="93">
        <v>55000</v>
      </c>
      <c r="G30" s="32">
        <v>4.59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45118</v>
      </c>
      <c r="B31" s="32">
        <v>506079</v>
      </c>
      <c r="C31" s="31" t="s">
        <v>1115</v>
      </c>
      <c r="D31" s="31" t="s">
        <v>1117</v>
      </c>
      <c r="E31" s="31" t="s">
        <v>578</v>
      </c>
      <c r="F31" s="93">
        <v>55000</v>
      </c>
      <c r="G31" s="32">
        <v>4.59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45118</v>
      </c>
      <c r="B32" s="32">
        <v>543207</v>
      </c>
      <c r="C32" s="31" t="s">
        <v>1014</v>
      </c>
      <c r="D32" s="31" t="s">
        <v>1118</v>
      </c>
      <c r="E32" s="31" t="s">
        <v>578</v>
      </c>
      <c r="F32" s="93">
        <v>60000</v>
      </c>
      <c r="G32" s="32">
        <v>8.0299999999999994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45118</v>
      </c>
      <c r="B33" s="32">
        <v>543207</v>
      </c>
      <c r="C33" s="31" t="s">
        <v>1014</v>
      </c>
      <c r="D33" s="31" t="s">
        <v>1015</v>
      </c>
      <c r="E33" s="31" t="s">
        <v>577</v>
      </c>
      <c r="F33" s="93">
        <v>100100</v>
      </c>
      <c r="G33" s="32">
        <v>8.0299999999999994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45118</v>
      </c>
      <c r="B34" s="32">
        <v>543207</v>
      </c>
      <c r="C34" s="31" t="s">
        <v>1014</v>
      </c>
      <c r="D34" s="31" t="s">
        <v>1016</v>
      </c>
      <c r="E34" s="31" t="s">
        <v>578</v>
      </c>
      <c r="F34" s="93">
        <v>135001</v>
      </c>
      <c r="G34" s="32">
        <v>8.0299999999999994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45118</v>
      </c>
      <c r="B35" s="32">
        <v>543282</v>
      </c>
      <c r="C35" s="31" t="s">
        <v>1065</v>
      </c>
      <c r="D35" s="31" t="s">
        <v>1119</v>
      </c>
      <c r="E35" s="31" t="s">
        <v>577</v>
      </c>
      <c r="F35" s="93">
        <v>3000</v>
      </c>
      <c r="G35" s="32">
        <v>250.2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45118</v>
      </c>
      <c r="B36" s="32">
        <v>543282</v>
      </c>
      <c r="C36" s="31" t="s">
        <v>1065</v>
      </c>
      <c r="D36" s="31" t="s">
        <v>1120</v>
      </c>
      <c r="E36" s="31" t="s">
        <v>578</v>
      </c>
      <c r="F36" s="93">
        <v>2400</v>
      </c>
      <c r="G36" s="32">
        <v>248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45118</v>
      </c>
      <c r="B37" s="32">
        <v>543282</v>
      </c>
      <c r="C37" s="31" t="s">
        <v>1065</v>
      </c>
      <c r="D37" s="31" t="s">
        <v>1066</v>
      </c>
      <c r="E37" s="31" t="s">
        <v>578</v>
      </c>
      <c r="F37" s="93">
        <v>3600</v>
      </c>
      <c r="G37" s="32">
        <v>250.17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45118</v>
      </c>
      <c r="B38" s="32">
        <v>531771</v>
      </c>
      <c r="C38" s="31" t="s">
        <v>1067</v>
      </c>
      <c r="D38" s="31" t="s">
        <v>1121</v>
      </c>
      <c r="E38" s="31" t="s">
        <v>577</v>
      </c>
      <c r="F38" s="93">
        <v>25000</v>
      </c>
      <c r="G38" s="32">
        <v>42.32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45118</v>
      </c>
      <c r="B39" s="32">
        <v>507998</v>
      </c>
      <c r="C39" s="31" t="s">
        <v>1122</v>
      </c>
      <c r="D39" s="31" t="s">
        <v>1123</v>
      </c>
      <c r="E39" s="31" t="s">
        <v>577</v>
      </c>
      <c r="F39" s="93">
        <v>68000</v>
      </c>
      <c r="G39" s="32">
        <v>54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45118</v>
      </c>
      <c r="B40" s="32">
        <v>507998</v>
      </c>
      <c r="C40" s="31" t="s">
        <v>1122</v>
      </c>
      <c r="D40" s="31" t="s">
        <v>1124</v>
      </c>
      <c r="E40" s="31" t="s">
        <v>578</v>
      </c>
      <c r="F40" s="93">
        <v>68000</v>
      </c>
      <c r="G40" s="32">
        <v>54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45118</v>
      </c>
      <c r="B41" s="32">
        <v>538923</v>
      </c>
      <c r="C41" s="31" t="s">
        <v>1068</v>
      </c>
      <c r="D41" s="31" t="s">
        <v>1069</v>
      </c>
      <c r="E41" s="31" t="s">
        <v>577</v>
      </c>
      <c r="F41" s="93">
        <v>26000</v>
      </c>
      <c r="G41" s="32">
        <v>53.1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45118</v>
      </c>
      <c r="B42" s="32">
        <v>543924</v>
      </c>
      <c r="C42" s="31" t="s">
        <v>1017</v>
      </c>
      <c r="D42" s="31" t="s">
        <v>1125</v>
      </c>
      <c r="E42" s="31" t="s">
        <v>577</v>
      </c>
      <c r="F42" s="93">
        <v>12000</v>
      </c>
      <c r="G42" s="32">
        <v>86.55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45118</v>
      </c>
      <c r="B43" s="32">
        <v>543924</v>
      </c>
      <c r="C43" s="31" t="s">
        <v>1017</v>
      </c>
      <c r="D43" s="31" t="s">
        <v>1018</v>
      </c>
      <c r="E43" s="31" t="s">
        <v>578</v>
      </c>
      <c r="F43" s="93">
        <v>12000</v>
      </c>
      <c r="G43" s="32">
        <v>86.52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45118</v>
      </c>
      <c r="B44" s="32">
        <v>530845</v>
      </c>
      <c r="C44" s="31" t="s">
        <v>1126</v>
      </c>
      <c r="D44" s="31" t="s">
        <v>1127</v>
      </c>
      <c r="E44" s="31" t="s">
        <v>577</v>
      </c>
      <c r="F44" s="93">
        <v>52018</v>
      </c>
      <c r="G44" s="32">
        <v>928.5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45118</v>
      </c>
      <c r="B45" s="32">
        <v>511523</v>
      </c>
      <c r="C45" s="31" t="s">
        <v>1128</v>
      </c>
      <c r="D45" s="31" t="s">
        <v>1129</v>
      </c>
      <c r="E45" s="31" t="s">
        <v>577</v>
      </c>
      <c r="F45" s="93">
        <v>815</v>
      </c>
      <c r="G45" s="32">
        <v>32.630000000000003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45118</v>
      </c>
      <c r="B46" s="32">
        <v>511523</v>
      </c>
      <c r="C46" s="31" t="s">
        <v>1128</v>
      </c>
      <c r="D46" s="31" t="s">
        <v>1129</v>
      </c>
      <c r="E46" s="31" t="s">
        <v>578</v>
      </c>
      <c r="F46" s="93">
        <v>50471</v>
      </c>
      <c r="G46" s="32">
        <v>32.5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45118</v>
      </c>
      <c r="B47" s="32" t="s">
        <v>1057</v>
      </c>
      <c r="C47" s="31" t="s">
        <v>1070</v>
      </c>
      <c r="D47" s="31" t="s">
        <v>1058</v>
      </c>
      <c r="E47" s="31" t="s">
        <v>577</v>
      </c>
      <c r="F47" s="93">
        <v>200957</v>
      </c>
      <c r="G47" s="32">
        <v>122.61</v>
      </c>
      <c r="H47" s="32" t="s">
        <v>579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45118</v>
      </c>
      <c r="B48" s="32" t="s">
        <v>1057</v>
      </c>
      <c r="C48" s="31" t="s">
        <v>1070</v>
      </c>
      <c r="D48" s="31" t="s">
        <v>1071</v>
      </c>
      <c r="E48" s="31" t="s">
        <v>577</v>
      </c>
      <c r="F48" s="93">
        <v>70000</v>
      </c>
      <c r="G48" s="32">
        <v>113</v>
      </c>
      <c r="H48" s="32" t="s">
        <v>579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45118</v>
      </c>
      <c r="B49" s="32" t="s">
        <v>1130</v>
      </c>
      <c r="C49" s="31" t="s">
        <v>1131</v>
      </c>
      <c r="D49" s="31" t="s">
        <v>1132</v>
      </c>
      <c r="E49" s="31" t="s">
        <v>577</v>
      </c>
      <c r="F49" s="93">
        <v>26826</v>
      </c>
      <c r="G49" s="32">
        <v>210.62</v>
      </c>
      <c r="H49" s="32" t="s">
        <v>579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45118</v>
      </c>
      <c r="B50" s="32" t="s">
        <v>1019</v>
      </c>
      <c r="C50" s="31" t="s">
        <v>1020</v>
      </c>
      <c r="D50" s="31" t="s">
        <v>1022</v>
      </c>
      <c r="E50" s="31" t="s">
        <v>577</v>
      </c>
      <c r="F50" s="93">
        <v>150000</v>
      </c>
      <c r="G50" s="32">
        <v>65.69</v>
      </c>
      <c r="H50" s="32" t="s">
        <v>579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45118</v>
      </c>
      <c r="B51" s="32" t="s">
        <v>1019</v>
      </c>
      <c r="C51" s="31" t="s">
        <v>1020</v>
      </c>
      <c r="D51" s="31" t="s">
        <v>1021</v>
      </c>
      <c r="E51" s="31" t="s">
        <v>577</v>
      </c>
      <c r="F51" s="93">
        <v>140400</v>
      </c>
      <c r="G51" s="32">
        <v>64.8</v>
      </c>
      <c r="H51" s="32" t="s">
        <v>579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45118</v>
      </c>
      <c r="B52" s="32" t="s">
        <v>367</v>
      </c>
      <c r="C52" s="31" t="s">
        <v>1133</v>
      </c>
      <c r="D52" s="31" t="s">
        <v>580</v>
      </c>
      <c r="E52" s="31" t="s">
        <v>577</v>
      </c>
      <c r="F52" s="93">
        <v>1369475</v>
      </c>
      <c r="G52" s="32">
        <v>633.01</v>
      </c>
      <c r="H52" s="32" t="s">
        <v>579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45118</v>
      </c>
      <c r="B53" s="32" t="s">
        <v>367</v>
      </c>
      <c r="C53" s="31" t="s">
        <v>1133</v>
      </c>
      <c r="D53" s="31" t="s">
        <v>961</v>
      </c>
      <c r="E53" s="31" t="s">
        <v>577</v>
      </c>
      <c r="F53" s="93">
        <v>957857</v>
      </c>
      <c r="G53" s="32">
        <v>639.66</v>
      </c>
      <c r="H53" s="32" t="s">
        <v>579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45118</v>
      </c>
      <c r="B54" s="32" t="s">
        <v>1072</v>
      </c>
      <c r="C54" s="31" t="s">
        <v>1073</v>
      </c>
      <c r="D54" s="31" t="s">
        <v>580</v>
      </c>
      <c r="E54" s="31" t="s">
        <v>577</v>
      </c>
      <c r="F54" s="93">
        <v>643270</v>
      </c>
      <c r="G54" s="32">
        <v>460.2</v>
      </c>
      <c r="H54" s="32" t="s">
        <v>579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45118</v>
      </c>
      <c r="B55" s="32" t="s">
        <v>1072</v>
      </c>
      <c r="C55" s="31" t="s">
        <v>1073</v>
      </c>
      <c r="D55" s="31" t="s">
        <v>961</v>
      </c>
      <c r="E55" s="31" t="s">
        <v>577</v>
      </c>
      <c r="F55" s="93">
        <v>859195</v>
      </c>
      <c r="G55" s="32">
        <v>472.57</v>
      </c>
      <c r="H55" s="32" t="s">
        <v>579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45118</v>
      </c>
      <c r="B56" s="32" t="s">
        <v>1134</v>
      </c>
      <c r="C56" s="31" t="s">
        <v>1135</v>
      </c>
      <c r="D56" s="31" t="s">
        <v>1136</v>
      </c>
      <c r="E56" s="31" t="s">
        <v>577</v>
      </c>
      <c r="F56" s="93">
        <v>105000</v>
      </c>
      <c r="G56" s="32">
        <v>170.53</v>
      </c>
      <c r="H56" s="32" t="s">
        <v>579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45118</v>
      </c>
      <c r="B57" s="32" t="s">
        <v>992</v>
      </c>
      <c r="C57" s="31" t="s">
        <v>993</v>
      </c>
      <c r="D57" s="31" t="s">
        <v>1023</v>
      </c>
      <c r="E57" s="31" t="s">
        <v>577</v>
      </c>
      <c r="F57" s="93">
        <v>178800</v>
      </c>
      <c r="G57" s="32">
        <v>128.32</v>
      </c>
      <c r="H57" s="32" t="s">
        <v>579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45118</v>
      </c>
      <c r="B58" s="32" t="s">
        <v>1074</v>
      </c>
      <c r="C58" s="31" t="s">
        <v>1075</v>
      </c>
      <c r="D58" s="31" t="s">
        <v>1076</v>
      </c>
      <c r="E58" s="31" t="s">
        <v>577</v>
      </c>
      <c r="F58" s="93">
        <v>21000</v>
      </c>
      <c r="G58" s="32">
        <v>55.38</v>
      </c>
      <c r="H58" s="32" t="s">
        <v>579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45118</v>
      </c>
      <c r="B59" s="32" t="s">
        <v>1074</v>
      </c>
      <c r="C59" s="31" t="s">
        <v>1075</v>
      </c>
      <c r="D59" s="31" t="s">
        <v>1137</v>
      </c>
      <c r="E59" s="31" t="s">
        <v>577</v>
      </c>
      <c r="F59" s="93">
        <v>201000</v>
      </c>
      <c r="G59" s="32">
        <v>53.33</v>
      </c>
      <c r="H59" s="32" t="s">
        <v>579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45118</v>
      </c>
      <c r="B60" s="32" t="s">
        <v>1074</v>
      </c>
      <c r="C60" s="31" t="s">
        <v>1075</v>
      </c>
      <c r="D60" s="31" t="s">
        <v>1138</v>
      </c>
      <c r="E60" s="31" t="s">
        <v>577</v>
      </c>
      <c r="F60" s="93">
        <v>54000</v>
      </c>
      <c r="G60" s="32">
        <v>55.37</v>
      </c>
      <c r="H60" s="32" t="s">
        <v>579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45118</v>
      </c>
      <c r="B61" s="32" t="s">
        <v>860</v>
      </c>
      <c r="C61" s="31" t="s">
        <v>1139</v>
      </c>
      <c r="D61" s="31" t="s">
        <v>580</v>
      </c>
      <c r="E61" s="31" t="s">
        <v>577</v>
      </c>
      <c r="F61" s="93">
        <v>682946</v>
      </c>
      <c r="G61" s="32">
        <v>614.55999999999995</v>
      </c>
      <c r="H61" s="32" t="s">
        <v>579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45118</v>
      </c>
      <c r="B62" s="32" t="s">
        <v>1140</v>
      </c>
      <c r="C62" s="31" t="s">
        <v>1141</v>
      </c>
      <c r="D62" s="31" t="s">
        <v>961</v>
      </c>
      <c r="E62" s="31" t="s">
        <v>577</v>
      </c>
      <c r="F62" s="93">
        <v>264622</v>
      </c>
      <c r="G62" s="32">
        <v>1235.4000000000001</v>
      </c>
      <c r="H62" s="32" t="s">
        <v>579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45118</v>
      </c>
      <c r="B63" s="32" t="s">
        <v>1140</v>
      </c>
      <c r="C63" s="31" t="s">
        <v>1141</v>
      </c>
      <c r="D63" s="31" t="s">
        <v>580</v>
      </c>
      <c r="E63" s="31" t="s">
        <v>577</v>
      </c>
      <c r="F63" s="93">
        <v>279803</v>
      </c>
      <c r="G63" s="32">
        <v>1235.8800000000001</v>
      </c>
      <c r="H63" s="32" t="s">
        <v>579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45118</v>
      </c>
      <c r="B64" s="32" t="s">
        <v>1142</v>
      </c>
      <c r="C64" s="31" t="s">
        <v>1143</v>
      </c>
      <c r="D64" s="31" t="s">
        <v>1144</v>
      </c>
      <c r="E64" s="31" t="s">
        <v>577</v>
      </c>
      <c r="F64" s="93">
        <v>207000</v>
      </c>
      <c r="G64" s="32">
        <v>9.5500000000000007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45118</v>
      </c>
      <c r="B65" s="32" t="s">
        <v>1145</v>
      </c>
      <c r="C65" s="31" t="s">
        <v>1146</v>
      </c>
      <c r="D65" s="31" t="s">
        <v>1147</v>
      </c>
      <c r="E65" s="31" t="s">
        <v>577</v>
      </c>
      <c r="F65" s="93">
        <v>60000</v>
      </c>
      <c r="G65" s="32">
        <v>49.81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45118</v>
      </c>
      <c r="B66" s="32" t="s">
        <v>1148</v>
      </c>
      <c r="C66" s="31" t="s">
        <v>1149</v>
      </c>
      <c r="D66" s="31" t="s">
        <v>1150</v>
      </c>
      <c r="E66" s="31" t="s">
        <v>577</v>
      </c>
      <c r="F66" s="93">
        <v>1200000</v>
      </c>
      <c r="G66" s="32">
        <v>21.33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45118</v>
      </c>
      <c r="B67" s="32" t="s">
        <v>1151</v>
      </c>
      <c r="C67" s="31" t="s">
        <v>1152</v>
      </c>
      <c r="D67" s="31" t="s">
        <v>580</v>
      </c>
      <c r="E67" s="31" t="s">
        <v>577</v>
      </c>
      <c r="F67" s="93">
        <v>293363</v>
      </c>
      <c r="G67" s="32">
        <v>668.08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45118</v>
      </c>
      <c r="B68" s="32" t="s">
        <v>478</v>
      </c>
      <c r="C68" s="31" t="s">
        <v>1153</v>
      </c>
      <c r="D68" s="31" t="s">
        <v>580</v>
      </c>
      <c r="E68" s="31" t="s">
        <v>577</v>
      </c>
      <c r="F68" s="93">
        <v>1908635</v>
      </c>
      <c r="G68" s="32">
        <v>171.42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45118</v>
      </c>
      <c r="B69" s="32" t="s">
        <v>994</v>
      </c>
      <c r="C69" s="31" t="s">
        <v>995</v>
      </c>
      <c r="D69" s="31" t="s">
        <v>1025</v>
      </c>
      <c r="E69" s="31" t="s">
        <v>577</v>
      </c>
      <c r="F69" s="93">
        <v>80000</v>
      </c>
      <c r="G69" s="32">
        <v>16.75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45118</v>
      </c>
      <c r="B70" s="32" t="s">
        <v>1026</v>
      </c>
      <c r="C70" s="31" t="s">
        <v>1027</v>
      </c>
      <c r="D70" s="31" t="s">
        <v>1028</v>
      </c>
      <c r="E70" s="31" t="s">
        <v>577</v>
      </c>
      <c r="F70" s="93">
        <v>2171901</v>
      </c>
      <c r="G70" s="32">
        <v>135.83000000000001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45118</v>
      </c>
      <c r="B71" s="32" t="s">
        <v>1077</v>
      </c>
      <c r="C71" s="31" t="s">
        <v>1078</v>
      </c>
      <c r="D71" s="31" t="s">
        <v>580</v>
      </c>
      <c r="E71" s="31" t="s">
        <v>577</v>
      </c>
      <c r="F71" s="93">
        <v>1208306</v>
      </c>
      <c r="G71" s="32">
        <v>114.32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45118</v>
      </c>
      <c r="B72" s="32" t="s">
        <v>1077</v>
      </c>
      <c r="C72" s="31" t="s">
        <v>1078</v>
      </c>
      <c r="D72" s="31" t="s">
        <v>1024</v>
      </c>
      <c r="E72" s="31" t="s">
        <v>577</v>
      </c>
      <c r="F72" s="93">
        <v>725588</v>
      </c>
      <c r="G72" s="32">
        <v>114.91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45118</v>
      </c>
      <c r="B73" s="32" t="s">
        <v>1154</v>
      </c>
      <c r="C73" s="31" t="s">
        <v>1155</v>
      </c>
      <c r="D73" s="31" t="s">
        <v>580</v>
      </c>
      <c r="E73" s="31" t="s">
        <v>577</v>
      </c>
      <c r="F73" s="93">
        <v>656485</v>
      </c>
      <c r="G73" s="32">
        <v>468.5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45118</v>
      </c>
      <c r="B74" s="32" t="s">
        <v>1057</v>
      </c>
      <c r="C74" s="31" t="s">
        <v>1070</v>
      </c>
      <c r="D74" s="31" t="s">
        <v>1058</v>
      </c>
      <c r="E74" s="31" t="s">
        <v>578</v>
      </c>
      <c r="F74" s="93">
        <v>200957</v>
      </c>
      <c r="G74" s="32">
        <v>123.27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45118</v>
      </c>
      <c r="B75" s="32" t="s">
        <v>1130</v>
      </c>
      <c r="C75" s="31" t="s">
        <v>1131</v>
      </c>
      <c r="D75" s="31" t="s">
        <v>1132</v>
      </c>
      <c r="E75" s="31" t="s">
        <v>578</v>
      </c>
      <c r="F75" s="93">
        <v>431493</v>
      </c>
      <c r="G75" s="32">
        <v>208.83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45118</v>
      </c>
      <c r="B76" s="32" t="s">
        <v>1019</v>
      </c>
      <c r="C76" s="31" t="s">
        <v>1020</v>
      </c>
      <c r="D76" s="31" t="s">
        <v>1022</v>
      </c>
      <c r="E76" s="31" t="s">
        <v>578</v>
      </c>
      <c r="F76" s="93">
        <v>246000</v>
      </c>
      <c r="G76" s="32">
        <v>64.900000000000006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45118</v>
      </c>
      <c r="B77" s="32" t="s">
        <v>1019</v>
      </c>
      <c r="C77" s="31" t="s">
        <v>1020</v>
      </c>
      <c r="D77" s="31" t="s">
        <v>1021</v>
      </c>
      <c r="E77" s="31" t="s">
        <v>578</v>
      </c>
      <c r="F77" s="93">
        <v>120000</v>
      </c>
      <c r="G77" s="32">
        <v>64.81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45118</v>
      </c>
      <c r="B78" s="32" t="s">
        <v>367</v>
      </c>
      <c r="C78" s="31" t="s">
        <v>1133</v>
      </c>
      <c r="D78" s="31" t="s">
        <v>961</v>
      </c>
      <c r="E78" s="31" t="s">
        <v>578</v>
      </c>
      <c r="F78" s="93">
        <v>957857</v>
      </c>
      <c r="G78" s="32">
        <v>639.91999999999996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45118</v>
      </c>
      <c r="B79" s="32" t="s">
        <v>367</v>
      </c>
      <c r="C79" s="31" t="s">
        <v>1133</v>
      </c>
      <c r="D79" s="31" t="s">
        <v>580</v>
      </c>
      <c r="E79" s="31" t="s">
        <v>578</v>
      </c>
      <c r="F79" s="93">
        <v>1369475</v>
      </c>
      <c r="G79" s="32">
        <v>633.36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45118</v>
      </c>
      <c r="B80" s="32" t="s">
        <v>1156</v>
      </c>
      <c r="C80" s="31" t="s">
        <v>1157</v>
      </c>
      <c r="D80" s="31" t="s">
        <v>1158</v>
      </c>
      <c r="E80" s="31" t="s">
        <v>578</v>
      </c>
      <c r="F80" s="93">
        <v>148637</v>
      </c>
      <c r="G80" s="32">
        <v>14.8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45118</v>
      </c>
      <c r="B81" s="32" t="s">
        <v>1072</v>
      </c>
      <c r="C81" s="31" t="s">
        <v>1073</v>
      </c>
      <c r="D81" s="31" t="s">
        <v>961</v>
      </c>
      <c r="E81" s="31" t="s">
        <v>578</v>
      </c>
      <c r="F81" s="93">
        <v>859195</v>
      </c>
      <c r="G81" s="32">
        <v>472.81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45118</v>
      </c>
      <c r="B82" s="32" t="s">
        <v>1072</v>
      </c>
      <c r="C82" s="31" t="s">
        <v>1073</v>
      </c>
      <c r="D82" s="31" t="s">
        <v>580</v>
      </c>
      <c r="E82" s="31" t="s">
        <v>578</v>
      </c>
      <c r="F82" s="93">
        <v>643270</v>
      </c>
      <c r="G82" s="32">
        <v>460.76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45118</v>
      </c>
      <c r="B83" s="32" t="s">
        <v>1134</v>
      </c>
      <c r="C83" s="31" t="s">
        <v>1135</v>
      </c>
      <c r="D83" s="31" t="s">
        <v>1159</v>
      </c>
      <c r="E83" s="31" t="s">
        <v>578</v>
      </c>
      <c r="F83" s="93">
        <v>107099</v>
      </c>
      <c r="G83" s="32">
        <v>170.36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45118</v>
      </c>
      <c r="B84" s="32" t="s">
        <v>992</v>
      </c>
      <c r="C84" s="31" t="s">
        <v>993</v>
      </c>
      <c r="D84" s="31" t="s">
        <v>1023</v>
      </c>
      <c r="E84" s="31" t="s">
        <v>578</v>
      </c>
      <c r="F84" s="93">
        <v>132000</v>
      </c>
      <c r="G84" s="32">
        <v>131.08000000000001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45118</v>
      </c>
      <c r="B85" s="32" t="s">
        <v>1074</v>
      </c>
      <c r="C85" s="31" t="s">
        <v>1075</v>
      </c>
      <c r="D85" s="31" t="s">
        <v>1076</v>
      </c>
      <c r="E85" s="31" t="s">
        <v>578</v>
      </c>
      <c r="F85" s="93">
        <v>51000</v>
      </c>
      <c r="G85" s="32">
        <v>53.61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45118</v>
      </c>
      <c r="B86" s="32" t="s">
        <v>860</v>
      </c>
      <c r="C86" s="31" t="s">
        <v>1139</v>
      </c>
      <c r="D86" s="31" t="s">
        <v>580</v>
      </c>
      <c r="E86" s="31" t="s">
        <v>578</v>
      </c>
      <c r="F86" s="93">
        <v>682946</v>
      </c>
      <c r="G86" s="32">
        <v>614.79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45118</v>
      </c>
      <c r="B87" s="32" t="s">
        <v>1140</v>
      </c>
      <c r="C87" s="31" t="s">
        <v>1141</v>
      </c>
      <c r="D87" s="31" t="s">
        <v>961</v>
      </c>
      <c r="E87" s="31" t="s">
        <v>578</v>
      </c>
      <c r="F87" s="93">
        <v>264622</v>
      </c>
      <c r="G87" s="32">
        <v>1236.25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45118</v>
      </c>
      <c r="B88" s="32" t="s">
        <v>1140</v>
      </c>
      <c r="C88" s="31" t="s">
        <v>1141</v>
      </c>
      <c r="D88" s="31" t="s">
        <v>580</v>
      </c>
      <c r="E88" s="31" t="s">
        <v>578</v>
      </c>
      <c r="F88" s="93">
        <v>279803</v>
      </c>
      <c r="G88" s="32">
        <v>1236.3599999999999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45118</v>
      </c>
      <c r="B89" s="32" t="s">
        <v>1142</v>
      </c>
      <c r="C89" s="31" t="s">
        <v>1143</v>
      </c>
      <c r="D89" s="31" t="s">
        <v>1144</v>
      </c>
      <c r="E89" s="31" t="s">
        <v>578</v>
      </c>
      <c r="F89" s="93">
        <v>153000</v>
      </c>
      <c r="G89" s="32">
        <v>9.17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45118</v>
      </c>
      <c r="B90" s="32" t="s">
        <v>996</v>
      </c>
      <c r="C90" s="31" t="s">
        <v>997</v>
      </c>
      <c r="D90" s="31" t="s">
        <v>905</v>
      </c>
      <c r="E90" s="31" t="s">
        <v>578</v>
      </c>
      <c r="F90" s="93">
        <v>485101</v>
      </c>
      <c r="G90" s="32">
        <v>5.55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45118</v>
      </c>
      <c r="B91" s="32" t="s">
        <v>1148</v>
      </c>
      <c r="C91" s="31" t="s">
        <v>1149</v>
      </c>
      <c r="D91" s="31" t="s">
        <v>1150</v>
      </c>
      <c r="E91" s="31" t="s">
        <v>578</v>
      </c>
      <c r="F91" s="93">
        <v>400000</v>
      </c>
      <c r="G91" s="32">
        <v>21.65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45118</v>
      </c>
      <c r="B92" s="32" t="s">
        <v>1151</v>
      </c>
      <c r="C92" s="31" t="s">
        <v>1152</v>
      </c>
      <c r="D92" s="31" t="s">
        <v>580</v>
      </c>
      <c r="E92" s="31" t="s">
        <v>578</v>
      </c>
      <c r="F92" s="93">
        <v>293363</v>
      </c>
      <c r="G92" s="32">
        <v>668.44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45118</v>
      </c>
      <c r="B93" s="32" t="s">
        <v>478</v>
      </c>
      <c r="C93" s="31" t="s">
        <v>1153</v>
      </c>
      <c r="D93" s="31" t="s">
        <v>580</v>
      </c>
      <c r="E93" s="31" t="s">
        <v>578</v>
      </c>
      <c r="F93" s="93">
        <v>1908635</v>
      </c>
      <c r="G93" s="32">
        <v>171.58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45118</v>
      </c>
      <c r="B94" s="32" t="s">
        <v>1026</v>
      </c>
      <c r="C94" s="31" t="s">
        <v>1027</v>
      </c>
      <c r="D94" s="31" t="s">
        <v>1028</v>
      </c>
      <c r="E94" s="31" t="s">
        <v>578</v>
      </c>
      <c r="F94" s="93">
        <v>2256376</v>
      </c>
      <c r="G94" s="32">
        <v>135.57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45118</v>
      </c>
      <c r="B95" s="32" t="s">
        <v>1160</v>
      </c>
      <c r="C95" s="31" t="s">
        <v>1161</v>
      </c>
      <c r="D95" s="31" t="s">
        <v>1162</v>
      </c>
      <c r="E95" s="31" t="s">
        <v>578</v>
      </c>
      <c r="F95" s="93">
        <v>500000</v>
      </c>
      <c r="G95" s="32">
        <v>7.4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45118</v>
      </c>
      <c r="B96" s="32" t="s">
        <v>1160</v>
      </c>
      <c r="C96" s="31" t="s">
        <v>1161</v>
      </c>
      <c r="D96" s="31" t="s">
        <v>1163</v>
      </c>
      <c r="E96" s="31" t="s">
        <v>578</v>
      </c>
      <c r="F96" s="93">
        <v>500000</v>
      </c>
      <c r="G96" s="32">
        <v>7.3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45118</v>
      </c>
      <c r="B97" s="32" t="s">
        <v>1077</v>
      </c>
      <c r="C97" s="31" t="s">
        <v>1078</v>
      </c>
      <c r="D97" s="31" t="s">
        <v>580</v>
      </c>
      <c r="E97" s="31" t="s">
        <v>578</v>
      </c>
      <c r="F97" s="93">
        <v>1208306</v>
      </c>
      <c r="G97" s="32">
        <v>114.49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45118</v>
      </c>
      <c r="B98" s="32" t="s">
        <v>1077</v>
      </c>
      <c r="C98" s="31" t="s">
        <v>1078</v>
      </c>
      <c r="D98" s="31" t="s">
        <v>1024</v>
      </c>
      <c r="E98" s="31" t="s">
        <v>578</v>
      </c>
      <c r="F98" s="93">
        <v>736240</v>
      </c>
      <c r="G98" s="32">
        <v>115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45118</v>
      </c>
      <c r="B99" s="32" t="s">
        <v>1154</v>
      </c>
      <c r="C99" s="31" t="s">
        <v>1155</v>
      </c>
      <c r="D99" s="31" t="s">
        <v>580</v>
      </c>
      <c r="E99" s="31" t="s">
        <v>578</v>
      </c>
      <c r="F99" s="93">
        <v>656485</v>
      </c>
      <c r="G99" s="32">
        <v>469.08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/>
      <c r="B100" s="32"/>
      <c r="C100" s="31"/>
      <c r="D100" s="31"/>
      <c r="E100" s="31"/>
      <c r="F100" s="93"/>
      <c r="G100" s="32"/>
      <c r="H100" s="32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/>
      <c r="B101" s="32"/>
      <c r="C101" s="31"/>
      <c r="D101" s="31"/>
      <c r="E101" s="31"/>
      <c r="F101" s="93"/>
      <c r="G101" s="32"/>
      <c r="H101" s="3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/>
      <c r="B102" s="32"/>
      <c r="C102" s="31"/>
      <c r="D102" s="31"/>
      <c r="E102" s="31"/>
      <c r="F102" s="93"/>
      <c r="G102" s="32"/>
      <c r="H102" s="32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/>
      <c r="B103" s="32"/>
      <c r="C103" s="31"/>
      <c r="D103" s="31"/>
      <c r="E103" s="31"/>
      <c r="F103" s="93"/>
      <c r="G103" s="32"/>
      <c r="H103" s="32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/>
      <c r="B104" s="32"/>
      <c r="C104" s="31"/>
      <c r="D104" s="31"/>
      <c r="E104" s="31"/>
      <c r="F104" s="93"/>
      <c r="G104" s="32"/>
      <c r="H104" s="32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/>
      <c r="B105" s="32"/>
      <c r="C105" s="31"/>
      <c r="D105" s="31"/>
      <c r="E105" s="31"/>
      <c r="F105" s="93"/>
      <c r="G105" s="32"/>
      <c r="H105" s="32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/>
      <c r="B106" s="32"/>
      <c r="C106" s="31"/>
      <c r="D106" s="31"/>
      <c r="E106" s="31"/>
      <c r="F106" s="93"/>
      <c r="G106" s="32"/>
      <c r="H106" s="32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/>
      <c r="B107" s="32"/>
      <c r="C107" s="31"/>
      <c r="D107" s="31"/>
      <c r="E107" s="31"/>
      <c r="F107" s="93"/>
      <c r="G107" s="32"/>
      <c r="H107" s="32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/>
      <c r="B108" s="32"/>
      <c r="C108" s="31"/>
      <c r="D108" s="31"/>
      <c r="E108" s="31"/>
      <c r="F108" s="93"/>
      <c r="G108" s="32"/>
      <c r="H108" s="32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/>
      <c r="B109" s="32"/>
      <c r="C109" s="31"/>
      <c r="D109" s="31"/>
      <c r="E109" s="31"/>
      <c r="F109" s="93"/>
      <c r="G109" s="32"/>
      <c r="H109" s="32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/>
      <c r="B110" s="32"/>
      <c r="C110" s="31"/>
      <c r="D110" s="31"/>
      <c r="E110" s="31"/>
      <c r="F110" s="93"/>
      <c r="G110" s="32"/>
      <c r="H110" s="3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/>
      <c r="B111" s="32"/>
      <c r="C111" s="31"/>
      <c r="D111" s="31"/>
      <c r="E111" s="31"/>
      <c r="F111" s="93"/>
      <c r="G111" s="32"/>
      <c r="H111" s="3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/>
      <c r="B112" s="32"/>
      <c r="C112" s="31"/>
      <c r="D112" s="31"/>
      <c r="E112" s="31"/>
      <c r="F112" s="93"/>
      <c r="G112" s="32"/>
      <c r="H112" s="3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/>
      <c r="B113" s="32"/>
      <c r="C113" s="31"/>
      <c r="D113" s="31"/>
      <c r="E113" s="31"/>
      <c r="F113" s="93"/>
      <c r="G113" s="32"/>
      <c r="H113" s="3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/>
      <c r="B114" s="32"/>
      <c r="C114" s="31"/>
      <c r="D114" s="31"/>
      <c r="E114" s="31"/>
      <c r="F114" s="93"/>
      <c r="G114" s="32"/>
      <c r="H114" s="3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/>
      <c r="B115" s="32"/>
      <c r="C115" s="31"/>
      <c r="D115" s="31"/>
      <c r="E115" s="31"/>
      <c r="F115" s="93"/>
      <c r="G115" s="32"/>
      <c r="H115" s="32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/>
      <c r="B116" s="32"/>
      <c r="C116" s="31"/>
      <c r="D116" s="31"/>
      <c r="E116" s="31"/>
      <c r="F116" s="93"/>
      <c r="G116" s="32"/>
      <c r="H116" s="32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/>
      <c r="B117" s="32"/>
      <c r="C117" s="31"/>
      <c r="D117" s="31"/>
      <c r="E117" s="31"/>
      <c r="F117" s="93"/>
      <c r="G117" s="32"/>
      <c r="H117" s="32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/>
      <c r="B118" s="32"/>
      <c r="C118" s="31"/>
      <c r="D118" s="31"/>
      <c r="E118" s="31"/>
      <c r="F118" s="93"/>
      <c r="G118" s="32"/>
      <c r="H118" s="3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/>
      <c r="B119" s="32"/>
      <c r="C119" s="31"/>
      <c r="D119" s="31"/>
      <c r="E119" s="31"/>
      <c r="F119" s="93"/>
      <c r="G119" s="32"/>
      <c r="H119" s="3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/>
      <c r="B120" s="32"/>
      <c r="C120" s="31"/>
      <c r="D120" s="31"/>
      <c r="E120" s="31"/>
      <c r="F120" s="93"/>
      <c r="G120" s="32"/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/>
      <c r="B121" s="32"/>
      <c r="C121" s="31"/>
      <c r="D121" s="31"/>
      <c r="E121" s="31"/>
      <c r="F121" s="93"/>
      <c r="G121" s="32"/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/>
      <c r="B122" s="32"/>
      <c r="C122" s="31"/>
      <c r="D122" s="31"/>
      <c r="E122" s="31"/>
      <c r="F122" s="93"/>
      <c r="G122" s="32"/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/>
      <c r="B123" s="32"/>
      <c r="C123" s="31"/>
      <c r="D123" s="31"/>
      <c r="E123" s="31"/>
      <c r="F123" s="93"/>
      <c r="G123" s="32"/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0"/>
  <sheetViews>
    <sheetView zoomScale="90" zoomScaleNormal="90" workbookViewId="0">
      <selection activeCell="F45" sqref="F45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962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581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582</v>
      </c>
      <c r="E9" s="104" t="s">
        <v>583</v>
      </c>
      <c r="F9" s="104" t="s">
        <v>584</v>
      </c>
      <c r="G9" s="104" t="s">
        <v>585</v>
      </c>
      <c r="H9" s="104" t="s">
        <v>586</v>
      </c>
      <c r="I9" s="104" t="s">
        <v>587</v>
      </c>
      <c r="J9" s="103" t="s">
        <v>588</v>
      </c>
      <c r="K9" s="104" t="s">
        <v>589</v>
      </c>
      <c r="L9" s="106" t="s">
        <v>590</v>
      </c>
      <c r="M9" s="106" t="s">
        <v>591</v>
      </c>
      <c r="N9" s="104" t="s">
        <v>592</v>
      </c>
      <c r="O9" s="105" t="s">
        <v>593</v>
      </c>
      <c r="P9" s="104" t="s">
        <v>594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5"/>
      <c r="D10" s="282" t="s">
        <v>216</v>
      </c>
      <c r="E10" s="279" t="s">
        <v>595</v>
      </c>
      <c r="F10" s="264">
        <v>568</v>
      </c>
      <c r="G10" s="264">
        <v>538</v>
      </c>
      <c r="H10" s="264">
        <v>599</v>
      </c>
      <c r="I10" s="283" t="s">
        <v>596</v>
      </c>
      <c r="J10" s="118" t="s">
        <v>1029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35" t="s">
        <v>599</v>
      </c>
      <c r="O10" s="341">
        <v>45117</v>
      </c>
      <c r="P10" s="340">
        <f>VLOOKUP(D10,'MidCap Intra'!B45:C544,2,0)</f>
        <v>588.54999999999995</v>
      </c>
      <c r="Q10" s="41"/>
      <c r="R10" s="41" t="s">
        <v>598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595</v>
      </c>
      <c r="F11" s="107" t="s">
        <v>600</v>
      </c>
      <c r="G11" s="107">
        <v>1385</v>
      </c>
      <c r="H11" s="107"/>
      <c r="I11" s="112" t="s">
        <v>601</v>
      </c>
      <c r="J11" s="113" t="s">
        <v>597</v>
      </c>
      <c r="K11" s="113"/>
      <c r="L11" s="114"/>
      <c r="M11" s="115"/>
      <c r="N11" s="113"/>
      <c r="O11" s="302"/>
      <c r="P11" s="122">
        <f>VLOOKUP(D11,'MidCap Intra'!B43:C542,2,0)</f>
        <v>1484.45</v>
      </c>
      <c r="Q11" s="41"/>
      <c r="R11" s="41" t="s">
        <v>598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5"/>
      <c r="D12" s="282" t="s">
        <v>339</v>
      </c>
      <c r="E12" s="279" t="s">
        <v>595</v>
      </c>
      <c r="F12" s="264">
        <v>4215</v>
      </c>
      <c r="G12" s="264">
        <v>3900</v>
      </c>
      <c r="H12" s="264">
        <v>4515</v>
      </c>
      <c r="I12" s="283" t="s">
        <v>602</v>
      </c>
      <c r="J12" s="118" t="s">
        <v>960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599</v>
      </c>
      <c r="O12" s="121">
        <v>45111</v>
      </c>
      <c r="P12" s="118">
        <f>VLOOKUP(D12,'MidCap Intra'!B47:C546,2,0)</f>
        <v>4671.95</v>
      </c>
      <c r="Q12" s="41"/>
      <c r="R12" s="41" t="s">
        <v>598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595</v>
      </c>
      <c r="F13" s="107" t="s">
        <v>867</v>
      </c>
      <c r="G13" s="113">
        <v>6400</v>
      </c>
      <c r="H13" s="126"/>
      <c r="I13" s="271" t="s">
        <v>868</v>
      </c>
      <c r="J13" s="272" t="s">
        <v>597</v>
      </c>
      <c r="K13" s="127"/>
      <c r="L13" s="128"/>
      <c r="M13" s="129"/>
      <c r="N13" s="130"/>
      <c r="O13" s="131"/>
      <c r="P13" s="122">
        <f>VLOOKUP(D13,'MidCap Intra'!B47:C546,2,0)</f>
        <v>6518.35</v>
      </c>
      <c r="Q13" s="41"/>
      <c r="R13" s="41" t="s">
        <v>598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3">
        <v>5</v>
      </c>
      <c r="B14" s="124">
        <v>45092</v>
      </c>
      <c r="C14" s="125"/>
      <c r="D14" s="274" t="s">
        <v>193</v>
      </c>
      <c r="E14" s="270" t="s">
        <v>595</v>
      </c>
      <c r="F14" s="107" t="s">
        <v>869</v>
      </c>
      <c r="G14" s="113">
        <v>930</v>
      </c>
      <c r="H14" s="126"/>
      <c r="I14" s="271" t="s">
        <v>870</v>
      </c>
      <c r="J14" s="272" t="s">
        <v>597</v>
      </c>
      <c r="K14" s="127"/>
      <c r="L14" s="128"/>
      <c r="M14" s="129"/>
      <c r="N14" s="130"/>
      <c r="O14" s="131"/>
      <c r="P14" s="122">
        <f>VLOOKUP(D14,'MidCap Intra'!B48:C547,2,0)</f>
        <v>1040.95</v>
      </c>
      <c r="Q14" s="41"/>
      <c r="R14" s="41" t="s">
        <v>598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5"/>
      <c r="D15" s="282" t="s">
        <v>511</v>
      </c>
      <c r="E15" s="279" t="s">
        <v>595</v>
      </c>
      <c r="F15" s="264">
        <v>537.5</v>
      </c>
      <c r="G15" s="264">
        <v>489</v>
      </c>
      <c r="H15" s="264">
        <v>569.5</v>
      </c>
      <c r="I15" s="283" t="s">
        <v>872</v>
      </c>
      <c r="J15" s="118" t="s">
        <v>971</v>
      </c>
      <c r="K15" s="118">
        <f>H15-F15</f>
        <v>32</v>
      </c>
      <c r="L15" s="119">
        <f>(F15*-0.7)/100</f>
        <v>-3.7625000000000002</v>
      </c>
      <c r="M15" s="120">
        <f>(K15+L15)/F15</f>
        <v>5.2534883720930237E-2</v>
      </c>
      <c r="N15" s="118" t="s">
        <v>599</v>
      </c>
      <c r="O15" s="121">
        <v>45110</v>
      </c>
      <c r="P15" s="118">
        <f>VLOOKUP(D15,'MidCap Intra'!B50:C549,2,0)</f>
        <v>544.6</v>
      </c>
      <c r="Q15" s="41"/>
      <c r="R15" s="41" t="s">
        <v>598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5"/>
      <c r="D16" s="282" t="s">
        <v>432</v>
      </c>
      <c r="E16" s="279" t="s">
        <v>595</v>
      </c>
      <c r="F16" s="264">
        <v>102</v>
      </c>
      <c r="G16" s="264">
        <v>94</v>
      </c>
      <c r="H16" s="264">
        <v>107.5</v>
      </c>
      <c r="I16" s="283" t="s">
        <v>873</v>
      </c>
      <c r="J16" s="118" t="s">
        <v>974</v>
      </c>
      <c r="K16" s="118">
        <f>H16-F16</f>
        <v>5.5</v>
      </c>
      <c r="L16" s="119">
        <f>(F16*-0.7)/100</f>
        <v>-0.71399999999999997</v>
      </c>
      <c r="M16" s="120">
        <f>(K16+L16)/F16</f>
        <v>4.6921568627450977E-2</v>
      </c>
      <c r="N16" s="118" t="s">
        <v>599</v>
      </c>
      <c r="O16" s="121">
        <v>45113</v>
      </c>
      <c r="P16" s="118">
        <f>VLOOKUP(D16,'MidCap Intra'!B51:C550,2,0)</f>
        <v>111.4</v>
      </c>
      <c r="Q16" s="41"/>
      <c r="R16" s="41" t="s">
        <v>598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42">
        <v>8</v>
      </c>
      <c r="B17" s="343">
        <v>45099</v>
      </c>
      <c r="C17" s="344"/>
      <c r="D17" s="345" t="s">
        <v>404</v>
      </c>
      <c r="E17" s="346" t="s">
        <v>595</v>
      </c>
      <c r="F17" s="260">
        <v>3050</v>
      </c>
      <c r="G17" s="261">
        <v>2840</v>
      </c>
      <c r="H17" s="261">
        <v>2800</v>
      </c>
      <c r="I17" s="347" t="s">
        <v>875</v>
      </c>
      <c r="J17" s="348" t="s">
        <v>1030</v>
      </c>
      <c r="K17" s="348">
        <f>H17-F17</f>
        <v>-250</v>
      </c>
      <c r="L17" s="349">
        <f>(F17*-0.7)/100</f>
        <v>-21.35</v>
      </c>
      <c r="M17" s="350">
        <f>(K17+L17)/F17</f>
        <v>-8.8967213114754112E-2</v>
      </c>
      <c r="N17" s="351" t="s">
        <v>613</v>
      </c>
      <c r="O17" s="352">
        <v>45117</v>
      </c>
      <c r="P17" s="353">
        <f>VLOOKUP(D17,'MidCap Intra'!B52:C551,2,0)</f>
        <v>2762.45</v>
      </c>
      <c r="Q17" s="41"/>
      <c r="R17" s="41" t="s">
        <v>598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99">
        <v>9</v>
      </c>
      <c r="B18" s="108">
        <v>45105</v>
      </c>
      <c r="C18" s="300"/>
      <c r="D18" s="301" t="s">
        <v>131</v>
      </c>
      <c r="E18" s="111" t="s">
        <v>595</v>
      </c>
      <c r="F18" s="107" t="s">
        <v>897</v>
      </c>
      <c r="G18" s="113">
        <v>597</v>
      </c>
      <c r="H18" s="107"/>
      <c r="I18" s="107" t="s">
        <v>898</v>
      </c>
      <c r="J18" s="113" t="s">
        <v>597</v>
      </c>
      <c r="K18" s="113"/>
      <c r="L18" s="327"/>
      <c r="M18" s="328"/>
      <c r="N18" s="329"/>
      <c r="O18" s="330"/>
      <c r="P18" s="122">
        <f>VLOOKUP(D18,'MidCap Intra'!B55:C554,2,0)</f>
        <v>672.55</v>
      </c>
      <c r="Q18" s="41"/>
      <c r="R18" s="41" t="s">
        <v>598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1">
        <v>45110</v>
      </c>
      <c r="C19" s="109"/>
      <c r="D19" s="110" t="s">
        <v>127</v>
      </c>
      <c r="E19" s="111" t="s">
        <v>595</v>
      </c>
      <c r="F19" s="107" t="s">
        <v>925</v>
      </c>
      <c r="G19" s="107">
        <v>1095</v>
      </c>
      <c r="H19" s="107"/>
      <c r="I19" s="112" t="s">
        <v>926</v>
      </c>
      <c r="J19" s="113" t="s">
        <v>597</v>
      </c>
      <c r="K19" s="325"/>
      <c r="L19" s="332"/>
      <c r="M19" s="333"/>
      <c r="N19" s="333"/>
      <c r="O19" s="333"/>
      <c r="P19" s="122">
        <f>VLOOKUP(D19,'MidCap Intra'!B56:C555,2,0)</f>
        <v>1114.9000000000001</v>
      </c>
      <c r="Q19" s="41"/>
      <c r="R19" s="41" t="s">
        <v>598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9">
        <v>11</v>
      </c>
      <c r="B20" s="108">
        <v>45111</v>
      </c>
      <c r="C20" s="300"/>
      <c r="D20" s="301" t="s">
        <v>114</v>
      </c>
      <c r="E20" s="111" t="s">
        <v>595</v>
      </c>
      <c r="F20" s="107" t="s">
        <v>944</v>
      </c>
      <c r="G20" s="113">
        <v>119</v>
      </c>
      <c r="H20" s="107"/>
      <c r="I20" s="107" t="s">
        <v>945</v>
      </c>
      <c r="J20" s="113" t="s">
        <v>597</v>
      </c>
      <c r="K20" s="113"/>
      <c r="L20" s="259"/>
      <c r="M20" s="331"/>
      <c r="N20" s="269"/>
      <c r="O20" s="324"/>
      <c r="P20" s="122">
        <f>VLOOKUP(D20,'MidCap Intra'!B57:C556,2,0)</f>
        <v>135</v>
      </c>
      <c r="Q20" s="41"/>
      <c r="R20" s="41" t="s">
        <v>598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9">
        <v>12</v>
      </c>
      <c r="B21" s="108">
        <v>45111</v>
      </c>
      <c r="C21" s="300"/>
      <c r="D21" s="301" t="s">
        <v>82</v>
      </c>
      <c r="E21" s="111" t="s">
        <v>595</v>
      </c>
      <c r="F21" s="107" t="s">
        <v>948</v>
      </c>
      <c r="G21" s="113">
        <v>234</v>
      </c>
      <c r="H21" s="107"/>
      <c r="I21" s="107" t="s">
        <v>949</v>
      </c>
      <c r="J21" s="113" t="s">
        <v>597</v>
      </c>
      <c r="K21" s="113"/>
      <c r="L21" s="114"/>
      <c r="M21" s="115"/>
      <c r="N21" s="113"/>
      <c r="O21" s="324"/>
      <c r="P21" s="122">
        <f>VLOOKUP(D21,'MidCap Intra'!B58:C557,2,0)</f>
        <v>254.2</v>
      </c>
      <c r="Q21" s="41"/>
      <c r="R21" s="41" t="s">
        <v>598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9">
        <v>13</v>
      </c>
      <c r="B22" s="108">
        <v>45112</v>
      </c>
      <c r="C22" s="300"/>
      <c r="D22" s="301" t="s">
        <v>389</v>
      </c>
      <c r="E22" s="111" t="s">
        <v>595</v>
      </c>
      <c r="F22" s="107" t="s">
        <v>967</v>
      </c>
      <c r="G22" s="113">
        <v>1395</v>
      </c>
      <c r="H22" s="107"/>
      <c r="I22" s="107" t="s">
        <v>968</v>
      </c>
      <c r="J22" s="113" t="s">
        <v>597</v>
      </c>
      <c r="K22" s="113"/>
      <c r="L22" s="114"/>
      <c r="M22" s="115"/>
      <c r="N22" s="113"/>
      <c r="O22" s="324"/>
      <c r="P22" s="122">
        <f>VLOOKUP(D22,'MidCap Intra'!B59:C558,2,0)</f>
        <v>1490</v>
      </c>
      <c r="Q22" s="41"/>
      <c r="R22" s="41" t="s">
        <v>614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9">
        <v>14</v>
      </c>
      <c r="B23" s="108">
        <v>45113</v>
      </c>
      <c r="C23" s="300"/>
      <c r="D23" s="334" t="s">
        <v>323</v>
      </c>
      <c r="E23" s="111" t="s">
        <v>595</v>
      </c>
      <c r="F23" s="107" t="s">
        <v>977</v>
      </c>
      <c r="G23" s="113">
        <v>1295</v>
      </c>
      <c r="H23" s="107"/>
      <c r="I23" s="107" t="s">
        <v>978</v>
      </c>
      <c r="J23" s="113" t="s">
        <v>597</v>
      </c>
      <c r="K23" s="113"/>
      <c r="L23" s="114"/>
      <c r="M23" s="115"/>
      <c r="N23" s="113"/>
      <c r="O23" s="324"/>
      <c r="P23" s="122" t="e">
        <f>VLOOKUP(D23,'MidCap Intra'!B60:C559,2,0)</f>
        <v>#N/A</v>
      </c>
      <c r="Q23" s="41"/>
      <c r="R23" s="41" t="s">
        <v>598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42">
        <v>15</v>
      </c>
      <c r="B24" s="343">
        <v>45113</v>
      </c>
      <c r="C24" s="344"/>
      <c r="D24" s="345" t="s">
        <v>104</v>
      </c>
      <c r="E24" s="346" t="s">
        <v>595</v>
      </c>
      <c r="F24" s="260">
        <v>2095</v>
      </c>
      <c r="G24" s="261">
        <v>1990</v>
      </c>
      <c r="H24" s="261">
        <v>1970</v>
      </c>
      <c r="I24" s="347" t="s">
        <v>979</v>
      </c>
      <c r="J24" s="348" t="s">
        <v>1096</v>
      </c>
      <c r="K24" s="348">
        <f>H24-F24</f>
        <v>-125</v>
      </c>
      <c r="L24" s="349">
        <f>(F24*-0.7)/100</f>
        <v>-14.664999999999999</v>
      </c>
      <c r="M24" s="350">
        <f>(K24+L24)/F24</f>
        <v>-6.6665871121718373E-2</v>
      </c>
      <c r="N24" s="351" t="s">
        <v>613</v>
      </c>
      <c r="O24" s="352">
        <v>45118</v>
      </c>
      <c r="P24" s="353">
        <f>VLOOKUP(D24,'MidCap Intra'!B59:C558,2,0)</f>
        <v>1932.5</v>
      </c>
      <c r="Q24" s="41"/>
      <c r="R24" s="41" t="s">
        <v>598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54">
        <v>16</v>
      </c>
      <c r="B25" s="355">
        <v>45117</v>
      </c>
      <c r="C25" s="356"/>
      <c r="D25" s="357" t="s">
        <v>219</v>
      </c>
      <c r="E25" s="358" t="s">
        <v>595</v>
      </c>
      <c r="F25" s="359" t="s">
        <v>1054</v>
      </c>
      <c r="G25" s="329">
        <v>1980</v>
      </c>
      <c r="H25" s="359"/>
      <c r="I25" s="359" t="s">
        <v>1055</v>
      </c>
      <c r="J25" s="329" t="s">
        <v>597</v>
      </c>
      <c r="K25" s="333"/>
      <c r="L25" s="333"/>
      <c r="M25" s="333"/>
      <c r="N25" s="333"/>
      <c r="O25" s="333"/>
      <c r="P25" s="122">
        <f>VLOOKUP(D25,'MidCap Intra'!B62:C561,2,0)</f>
        <v>2175.35</v>
      </c>
      <c r="Q25" s="41"/>
      <c r="R25" s="41" t="s">
        <v>598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60"/>
      <c r="B26" s="293"/>
      <c r="C26" s="361"/>
      <c r="D26" s="362"/>
      <c r="E26" s="363"/>
      <c r="F26" s="292"/>
      <c r="G26" s="294"/>
      <c r="H26" s="292"/>
      <c r="I26" s="292"/>
      <c r="J26" s="294"/>
      <c r="K26" s="294"/>
      <c r="L26" s="332"/>
      <c r="M26" s="364"/>
      <c r="N26" s="294"/>
      <c r="O26" s="365"/>
      <c r="P26" s="33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60"/>
      <c r="B27" s="293"/>
      <c r="C27" s="361"/>
      <c r="D27" s="362"/>
      <c r="E27" s="363"/>
      <c r="F27" s="292"/>
      <c r="G27" s="294"/>
      <c r="H27" s="292"/>
      <c r="I27" s="292"/>
      <c r="J27" s="294"/>
      <c r="K27" s="294"/>
      <c r="L27" s="332"/>
      <c r="M27" s="364"/>
      <c r="N27" s="294"/>
      <c r="O27" s="365"/>
      <c r="P27" s="33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60"/>
      <c r="B28" s="293"/>
      <c r="C28" s="361"/>
      <c r="D28" s="362"/>
      <c r="E28" s="363"/>
      <c r="F28" s="292"/>
      <c r="G28" s="294"/>
      <c r="H28" s="292"/>
      <c r="I28" s="292"/>
      <c r="J28" s="294"/>
      <c r="K28" s="294"/>
      <c r="L28" s="332"/>
      <c r="M28" s="364"/>
      <c r="N28" s="294"/>
      <c r="O28" s="365"/>
      <c r="P28" s="33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35" spans="1:38" ht="14.25" customHeight="1">
      <c r="A35" s="132"/>
      <c r="B35" s="133"/>
      <c r="C35" s="134"/>
      <c r="D35" s="135"/>
      <c r="E35" s="136"/>
      <c r="F35" s="136"/>
      <c r="G35" s="132"/>
      <c r="H35" s="136"/>
      <c r="I35" s="137"/>
      <c r="J35" s="138"/>
      <c r="K35" s="138"/>
      <c r="L35" s="139"/>
      <c r="M35" s="140"/>
      <c r="N35" s="141"/>
      <c r="O35" s="142"/>
      <c r="P35" s="143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44" t="s">
        <v>603</v>
      </c>
      <c r="B36" s="145"/>
      <c r="C36" s="146"/>
      <c r="E36" s="147"/>
      <c r="F36" s="147"/>
      <c r="G36" s="147"/>
      <c r="H36" s="147"/>
      <c r="I36" s="147"/>
      <c r="J36" s="148"/>
      <c r="K36" s="147"/>
      <c r="L36" s="149"/>
      <c r="M36" s="62"/>
      <c r="N36" s="148"/>
      <c r="O36" s="146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0" t="s">
        <v>604</v>
      </c>
      <c r="B37" s="144"/>
      <c r="C37" s="144"/>
      <c r="D37" s="144"/>
      <c r="E37" s="41"/>
      <c r="F37" s="151" t="s">
        <v>605</v>
      </c>
      <c r="G37" s="6"/>
      <c r="H37" s="6"/>
      <c r="I37" s="6"/>
      <c r="J37" s="152"/>
      <c r="K37" s="153"/>
      <c r="L37" s="153"/>
      <c r="M37" s="154"/>
      <c r="N37" s="1"/>
      <c r="O37" s="155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4" t="s">
        <v>606</v>
      </c>
      <c r="B38" s="144"/>
      <c r="C38" s="144"/>
      <c r="D38" s="144" t="s">
        <v>607</v>
      </c>
      <c r="E38" s="6"/>
      <c r="F38" s="151" t="s">
        <v>608</v>
      </c>
      <c r="G38" s="6"/>
      <c r="H38" s="6"/>
      <c r="I38" s="6"/>
      <c r="J38" s="152"/>
      <c r="K38" s="153"/>
      <c r="L38" s="153"/>
      <c r="M38" s="154"/>
      <c r="N38" s="1"/>
      <c r="O38" s="155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44"/>
      <c r="B39" s="144"/>
      <c r="C39" s="144"/>
      <c r="D39" s="144"/>
      <c r="E39" s="6"/>
      <c r="F39" s="6"/>
      <c r="G39" s="6"/>
      <c r="H39" s="6"/>
      <c r="I39" s="6"/>
      <c r="J39" s="156"/>
      <c r="K39" s="153"/>
      <c r="L39" s="153"/>
      <c r="M39" s="6"/>
      <c r="N39" s="157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"/>
      <c r="B40" s="158" t="s">
        <v>609</v>
      </c>
      <c r="C40" s="158"/>
      <c r="D40" s="158"/>
      <c r="E40" s="158"/>
      <c r="F40" s="159"/>
      <c r="G40" s="6"/>
      <c r="H40" s="6"/>
      <c r="I40" s="160"/>
      <c r="J40" s="161"/>
      <c r="K40" s="162"/>
      <c r="L40" s="161"/>
      <c r="M40" s="6"/>
      <c r="N40" s="1"/>
      <c r="O40" s="1"/>
      <c r="P40" s="41"/>
      <c r="R40" s="62"/>
      <c r="S40" s="1"/>
      <c r="T40" s="1"/>
      <c r="U40" s="1"/>
      <c r="V40" s="1"/>
      <c r="W40" s="1"/>
      <c r="X40" s="1"/>
      <c r="Y40" s="1"/>
      <c r="Z40" s="1"/>
    </row>
    <row r="41" spans="1:38" ht="38.25" customHeight="1">
      <c r="A41" s="163" t="s">
        <v>16</v>
      </c>
      <c r="B41" s="163" t="s">
        <v>569</v>
      </c>
      <c r="C41" s="163"/>
      <c r="D41" s="91" t="s">
        <v>582</v>
      </c>
      <c r="E41" s="163" t="s">
        <v>583</v>
      </c>
      <c r="F41" s="163" t="s">
        <v>584</v>
      </c>
      <c r="G41" s="163" t="s">
        <v>610</v>
      </c>
      <c r="H41" s="163" t="s">
        <v>586</v>
      </c>
      <c r="I41" s="163" t="s">
        <v>587</v>
      </c>
      <c r="J41" s="106" t="s">
        <v>588</v>
      </c>
      <c r="K41" s="104" t="s">
        <v>611</v>
      </c>
      <c r="L41" s="164" t="s">
        <v>590</v>
      </c>
      <c r="M41" s="106" t="s">
        <v>591</v>
      </c>
      <c r="N41" s="103" t="s">
        <v>592</v>
      </c>
      <c r="O41" s="91" t="s">
        <v>593</v>
      </c>
      <c r="P41" s="41"/>
      <c r="Q41" s="1"/>
      <c r="R41" s="62"/>
      <c r="S41" s="62"/>
      <c r="T41" s="62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3.5" customHeight="1">
      <c r="A42" s="264">
        <v>1</v>
      </c>
      <c r="B42" s="265">
        <v>45110</v>
      </c>
      <c r="C42" s="266"/>
      <c r="D42" s="266" t="s">
        <v>221</v>
      </c>
      <c r="E42" s="264" t="s">
        <v>612</v>
      </c>
      <c r="F42" s="264">
        <v>1032.5</v>
      </c>
      <c r="G42" s="264">
        <v>999</v>
      </c>
      <c r="H42" s="267">
        <v>1060.5</v>
      </c>
      <c r="I42" s="267" t="s">
        <v>932</v>
      </c>
      <c r="J42" s="118" t="s">
        <v>1164</v>
      </c>
      <c r="K42" s="118">
        <f>H42-F42</f>
        <v>28</v>
      </c>
      <c r="L42" s="119">
        <f>(F42*-0.7)/100</f>
        <v>-7.2275</v>
      </c>
      <c r="M42" s="120">
        <f>(K42+L42)/F42</f>
        <v>2.011864406779661E-2</v>
      </c>
      <c r="N42" s="335" t="s">
        <v>599</v>
      </c>
      <c r="O42" s="336">
        <v>45118</v>
      </c>
      <c r="P42" s="41"/>
      <c r="Q42" s="312"/>
      <c r="R42" s="41" t="s">
        <v>598</v>
      </c>
      <c r="S42" s="41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  <row r="43" spans="1:38" ht="13.5" customHeight="1">
      <c r="A43" s="264">
        <v>2</v>
      </c>
      <c r="B43" s="265">
        <v>45110</v>
      </c>
      <c r="C43" s="266"/>
      <c r="D43" s="266" t="s">
        <v>491</v>
      </c>
      <c r="E43" s="264" t="s">
        <v>612</v>
      </c>
      <c r="F43" s="264">
        <v>369.5</v>
      </c>
      <c r="G43" s="264">
        <v>358</v>
      </c>
      <c r="H43" s="267">
        <v>378.5</v>
      </c>
      <c r="I43" s="267" t="s">
        <v>929</v>
      </c>
      <c r="J43" s="118" t="s">
        <v>825</v>
      </c>
      <c r="K43" s="118">
        <f>H43-F43</f>
        <v>9</v>
      </c>
      <c r="L43" s="119">
        <f>(F43*-0.7)/100</f>
        <v>-2.5864999999999996</v>
      </c>
      <c r="M43" s="120">
        <f>(K43+L43)/F43</f>
        <v>1.7357239512855213E-2</v>
      </c>
      <c r="N43" s="335" t="s">
        <v>599</v>
      </c>
      <c r="O43" s="336">
        <v>45114</v>
      </c>
      <c r="P43" s="41"/>
      <c r="Q43" s="312"/>
      <c r="R43" s="41" t="s">
        <v>598</v>
      </c>
      <c r="S43" s="41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</row>
    <row r="44" spans="1:38" ht="13.5" customHeight="1">
      <c r="A44" s="299">
        <v>3</v>
      </c>
      <c r="B44" s="108">
        <v>45114</v>
      </c>
      <c r="C44" s="300"/>
      <c r="D44" s="334" t="s">
        <v>1166</v>
      </c>
      <c r="E44" s="111" t="s">
        <v>612</v>
      </c>
      <c r="F44" s="107" t="s">
        <v>1165</v>
      </c>
      <c r="G44" s="113">
        <v>4900</v>
      </c>
      <c r="H44" s="107"/>
      <c r="I44" s="107" t="s">
        <v>1011</v>
      </c>
      <c r="J44" s="113" t="s">
        <v>597</v>
      </c>
      <c r="K44" s="113"/>
      <c r="L44" s="114"/>
      <c r="M44" s="115"/>
      <c r="N44" s="113"/>
      <c r="O44" s="326"/>
      <c r="P44" s="41"/>
      <c r="Q44" s="312"/>
      <c r="R44" s="41" t="s">
        <v>598</v>
      </c>
      <c r="S44" s="41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</row>
    <row r="45" spans="1:38" ht="13.5" customHeight="1">
      <c r="A45" s="299">
        <v>4</v>
      </c>
      <c r="B45" s="108">
        <v>45117</v>
      </c>
      <c r="C45" s="300"/>
      <c r="D45" s="301" t="s">
        <v>122</v>
      </c>
      <c r="E45" s="111" t="s">
        <v>612</v>
      </c>
      <c r="F45" s="107" t="s">
        <v>1041</v>
      </c>
      <c r="G45" s="113">
        <v>304</v>
      </c>
      <c r="H45" s="107"/>
      <c r="I45" s="107" t="s">
        <v>1042</v>
      </c>
      <c r="J45" s="113" t="s">
        <v>597</v>
      </c>
      <c r="K45" s="113"/>
      <c r="L45" s="114"/>
      <c r="M45" s="115"/>
      <c r="N45" s="113"/>
      <c r="O45" s="326"/>
      <c r="P45" s="41"/>
      <c r="Q45" s="312"/>
      <c r="R45" s="41" t="s">
        <v>598</v>
      </c>
      <c r="S45" s="41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6"/>
      <c r="AK45" s="366"/>
      <c r="AL45" s="366"/>
    </row>
    <row r="46" spans="1:38" ht="13.5" customHeight="1">
      <c r="A46" s="299">
        <v>5</v>
      </c>
      <c r="B46" s="108">
        <v>45117</v>
      </c>
      <c r="C46" s="300"/>
      <c r="D46" s="301" t="s">
        <v>304</v>
      </c>
      <c r="E46" s="111" t="s">
        <v>612</v>
      </c>
      <c r="F46" s="107" t="s">
        <v>1043</v>
      </c>
      <c r="G46" s="113">
        <v>78.5</v>
      </c>
      <c r="H46" s="107"/>
      <c r="I46" s="107" t="s">
        <v>1044</v>
      </c>
      <c r="J46" s="113" t="s">
        <v>597</v>
      </c>
      <c r="K46" s="113"/>
      <c r="L46" s="114"/>
      <c r="M46" s="115"/>
      <c r="N46" s="325"/>
      <c r="O46" s="365"/>
      <c r="P46" s="41"/>
      <c r="Q46" s="312"/>
      <c r="R46" s="41" t="s">
        <v>598</v>
      </c>
      <c r="S46" s="41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</row>
    <row r="47" spans="1:38" ht="13.5" customHeight="1">
      <c r="A47" s="385">
        <v>6</v>
      </c>
      <c r="B47" s="268">
        <v>45117</v>
      </c>
      <c r="C47" s="386"/>
      <c r="D47" s="387" t="s">
        <v>242</v>
      </c>
      <c r="E47" s="279" t="s">
        <v>612</v>
      </c>
      <c r="F47" s="264">
        <v>200.5</v>
      </c>
      <c r="G47" s="267">
        <v>194</v>
      </c>
      <c r="H47" s="264">
        <v>205</v>
      </c>
      <c r="I47" s="264" t="s">
        <v>1049</v>
      </c>
      <c r="J47" s="118" t="s">
        <v>1053</v>
      </c>
      <c r="K47" s="118">
        <f>H47-F47</f>
        <v>4.5</v>
      </c>
      <c r="L47" s="119">
        <f>(F47*-0.07)/100</f>
        <v>-0.14035000000000003</v>
      </c>
      <c r="M47" s="120">
        <f>(K47+L47)/F47</f>
        <v>2.1743890274314216E-2</v>
      </c>
      <c r="N47" s="335" t="s">
        <v>599</v>
      </c>
      <c r="O47" s="341">
        <v>45117</v>
      </c>
      <c r="P47" s="41"/>
      <c r="Q47" s="312"/>
      <c r="R47" s="41" t="s">
        <v>598</v>
      </c>
      <c r="S47" s="41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</row>
    <row r="48" spans="1:38" ht="13.5" customHeight="1">
      <c r="A48" s="299">
        <v>7</v>
      </c>
      <c r="B48" s="108">
        <v>45118</v>
      </c>
      <c r="C48" s="300"/>
      <c r="D48" s="301" t="s">
        <v>471</v>
      </c>
      <c r="E48" s="111" t="s">
        <v>612</v>
      </c>
      <c r="F48" s="107" t="s">
        <v>1087</v>
      </c>
      <c r="G48" s="113">
        <v>203</v>
      </c>
      <c r="H48" s="107"/>
      <c r="I48" s="107" t="s">
        <v>680</v>
      </c>
      <c r="J48" s="113" t="s">
        <v>597</v>
      </c>
      <c r="K48" s="113"/>
      <c r="L48" s="114"/>
      <c r="M48" s="115"/>
      <c r="N48" s="325"/>
      <c r="O48" s="365"/>
      <c r="P48" s="41"/>
      <c r="Q48" s="312"/>
      <c r="R48" s="41"/>
      <c r="S48" s="41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  <c r="AJ48" s="366"/>
      <c r="AK48" s="366"/>
      <c r="AL48" s="366"/>
    </row>
    <row r="49" spans="1:38" ht="13.5" customHeight="1">
      <c r="A49" s="299"/>
      <c r="B49" s="108"/>
      <c r="C49" s="300"/>
      <c r="D49" s="301"/>
      <c r="E49" s="111"/>
      <c r="F49" s="107"/>
      <c r="G49" s="113"/>
      <c r="H49" s="107"/>
      <c r="I49" s="107"/>
      <c r="J49" s="113"/>
      <c r="K49" s="113"/>
      <c r="L49" s="114"/>
      <c r="M49" s="115"/>
      <c r="N49" s="325"/>
      <c r="O49" s="365"/>
      <c r="P49" s="41"/>
      <c r="Q49" s="312"/>
      <c r="R49" s="41"/>
      <c r="S49" s="41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</row>
    <row r="50" spans="1:38" ht="13.5" customHeight="1">
      <c r="A50" s="299"/>
      <c r="B50" s="108"/>
      <c r="C50" s="300"/>
      <c r="D50" s="301"/>
      <c r="E50" s="111"/>
      <c r="F50" s="107"/>
      <c r="G50" s="113"/>
      <c r="H50" s="107"/>
      <c r="I50" s="107"/>
      <c r="J50" s="113"/>
      <c r="K50" s="113"/>
      <c r="L50" s="114"/>
      <c r="M50" s="115"/>
      <c r="N50" s="325"/>
      <c r="O50" s="365"/>
      <c r="P50" s="41"/>
      <c r="Q50" s="312"/>
      <c r="R50" s="41"/>
      <c r="S50" s="41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6"/>
      <c r="AK50" s="366"/>
      <c r="AL50" s="366"/>
    </row>
    <row r="52" spans="1:38" ht="44.25" customHeight="1">
      <c r="A52" s="144" t="s">
        <v>603</v>
      </c>
      <c r="B52" s="165"/>
      <c r="C52" s="165"/>
      <c r="D52" s="1"/>
      <c r="E52" s="6"/>
      <c r="F52" s="6"/>
      <c r="G52" s="6"/>
      <c r="H52" s="6" t="s">
        <v>615</v>
      </c>
      <c r="I52" s="6"/>
      <c r="J52" s="6"/>
      <c r="K52" s="140"/>
      <c r="L52" s="166"/>
      <c r="M52" s="140"/>
      <c r="N52" s="141"/>
      <c r="O52" s="140"/>
      <c r="P52" s="4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50" t="s">
        <v>604</v>
      </c>
      <c r="B53" s="144"/>
      <c r="C53" s="144"/>
      <c r="D53" s="144"/>
      <c r="E53" s="41"/>
      <c r="F53" s="151" t="s">
        <v>605</v>
      </c>
      <c r="G53" s="62"/>
      <c r="H53" s="41"/>
      <c r="I53" s="62"/>
      <c r="J53" s="6"/>
      <c r="K53" s="167"/>
      <c r="L53" s="168"/>
      <c r="M53" s="6"/>
      <c r="N53" s="134"/>
      <c r="O53" s="169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50"/>
      <c r="B54" s="144"/>
      <c r="C54" s="144"/>
      <c r="D54" s="144"/>
      <c r="E54" s="6"/>
      <c r="F54" s="151" t="s">
        <v>608</v>
      </c>
      <c r="G54" s="62"/>
      <c r="H54" s="41"/>
      <c r="I54" s="62"/>
      <c r="J54" s="6"/>
      <c r="K54" s="167"/>
      <c r="L54" s="168"/>
      <c r="M54" s="6"/>
      <c r="N54" s="134"/>
      <c r="O54" s="169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44"/>
      <c r="B55" s="144"/>
      <c r="C55" s="144"/>
      <c r="D55" s="144"/>
      <c r="E55" s="6"/>
      <c r="F55" s="6"/>
      <c r="G55" s="6"/>
      <c r="H55" s="6"/>
      <c r="I55" s="6"/>
      <c r="J55" s="156"/>
      <c r="K55" s="153"/>
      <c r="L55" s="154"/>
      <c r="M55" s="6"/>
      <c r="N55" s="157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70" t="s">
        <v>616</v>
      </c>
      <c r="B56" s="170"/>
      <c r="C56" s="170"/>
      <c r="D56" s="170"/>
      <c r="E56" s="6"/>
      <c r="F56" s="6"/>
      <c r="G56" s="6"/>
      <c r="H56" s="6"/>
      <c r="I56" s="6"/>
      <c r="J56" s="6"/>
      <c r="K56" s="6"/>
      <c r="L56" s="6"/>
      <c r="M56" s="6"/>
      <c r="N56" s="6"/>
      <c r="O56" s="24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104" t="s">
        <v>16</v>
      </c>
      <c r="B57" s="104" t="s">
        <v>569</v>
      </c>
      <c r="C57" s="104"/>
      <c r="D57" s="105" t="s">
        <v>582</v>
      </c>
      <c r="E57" s="104" t="s">
        <v>583</v>
      </c>
      <c r="F57" s="104" t="s">
        <v>584</v>
      </c>
      <c r="G57" s="104" t="s">
        <v>610</v>
      </c>
      <c r="H57" s="104" t="s">
        <v>586</v>
      </c>
      <c r="I57" s="104" t="s">
        <v>587</v>
      </c>
      <c r="J57" s="103" t="s">
        <v>588</v>
      </c>
      <c r="K57" s="171" t="s">
        <v>617</v>
      </c>
      <c r="L57" s="106" t="s">
        <v>590</v>
      </c>
      <c r="M57" s="171" t="s">
        <v>618</v>
      </c>
      <c r="N57" s="104" t="s">
        <v>619</v>
      </c>
      <c r="O57" s="103" t="s">
        <v>592</v>
      </c>
      <c r="P57" s="105" t="s">
        <v>593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264">
        <v>1</v>
      </c>
      <c r="B58" s="265">
        <v>45105</v>
      </c>
      <c r="C58" s="266"/>
      <c r="D58" s="266" t="s">
        <v>899</v>
      </c>
      <c r="E58" s="264" t="s">
        <v>612</v>
      </c>
      <c r="F58" s="264">
        <v>1687</v>
      </c>
      <c r="G58" s="264">
        <v>1645</v>
      </c>
      <c r="H58" s="267">
        <v>1713.5</v>
      </c>
      <c r="I58" s="267" t="s">
        <v>900</v>
      </c>
      <c r="J58" s="118" t="s">
        <v>957</v>
      </c>
      <c r="K58" s="116">
        <f>H58-F58</f>
        <v>26.5</v>
      </c>
      <c r="L58" s="119">
        <f t="shared" ref="L58" si="0">(H58*N58)*0.07%</f>
        <v>419.80750000000006</v>
      </c>
      <c r="M58" s="172">
        <f t="shared" ref="M58" si="1">(K58*N58)-L58</f>
        <v>8855.1924999999992</v>
      </c>
      <c r="N58" s="116">
        <v>350</v>
      </c>
      <c r="O58" s="118" t="s">
        <v>599</v>
      </c>
      <c r="P58" s="117">
        <v>45111</v>
      </c>
      <c r="Q58" s="173"/>
      <c r="R58" s="62" t="s">
        <v>614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74"/>
      <c r="AG58" s="175"/>
      <c r="AH58" s="173"/>
      <c r="AI58" s="173"/>
      <c r="AJ58" s="174"/>
      <c r="AK58" s="174"/>
      <c r="AL58" s="174"/>
    </row>
    <row r="59" spans="1:38" ht="12.75" customHeight="1">
      <c r="A59" s="264">
        <v>2</v>
      </c>
      <c r="B59" s="265">
        <v>45105</v>
      </c>
      <c r="C59" s="266"/>
      <c r="D59" s="266" t="s">
        <v>901</v>
      </c>
      <c r="E59" s="264" t="s">
        <v>612</v>
      </c>
      <c r="F59" s="264">
        <v>2680</v>
      </c>
      <c r="G59" s="264">
        <v>2635</v>
      </c>
      <c r="H59" s="267">
        <v>2715</v>
      </c>
      <c r="I59" s="267" t="s">
        <v>902</v>
      </c>
      <c r="J59" s="118" t="s">
        <v>933</v>
      </c>
      <c r="K59" s="116">
        <f>H59-F59</f>
        <v>35</v>
      </c>
      <c r="L59" s="119">
        <f t="shared" ref="L59" si="2">(H59*N59)*0.07%</f>
        <v>570.15000000000009</v>
      </c>
      <c r="M59" s="172">
        <f t="shared" ref="M59" si="3">(K59*N59)-L59</f>
        <v>9929.85</v>
      </c>
      <c r="N59" s="116">
        <v>300</v>
      </c>
      <c r="O59" s="118" t="s">
        <v>599</v>
      </c>
      <c r="P59" s="117">
        <v>45110</v>
      </c>
      <c r="Q59" s="173"/>
      <c r="R59" s="62" t="s">
        <v>614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74"/>
      <c r="AG59" s="175"/>
      <c r="AH59" s="173"/>
      <c r="AI59" s="173"/>
      <c r="AJ59" s="174"/>
      <c r="AK59" s="174"/>
      <c r="AL59" s="174"/>
    </row>
    <row r="60" spans="1:38" ht="15" customHeight="1">
      <c r="A60" s="264">
        <v>3</v>
      </c>
      <c r="B60" s="265">
        <v>45105</v>
      </c>
      <c r="C60" s="266"/>
      <c r="D60" s="266" t="s">
        <v>903</v>
      </c>
      <c r="E60" s="264" t="s">
        <v>612</v>
      </c>
      <c r="F60" s="264" t="s">
        <v>917</v>
      </c>
      <c r="G60" s="264">
        <v>564</v>
      </c>
      <c r="H60" s="267">
        <v>578.5</v>
      </c>
      <c r="I60" s="267" t="s">
        <v>904</v>
      </c>
      <c r="J60" s="118" t="s">
        <v>625</v>
      </c>
      <c r="K60" s="116">
        <f>H60-F60</f>
        <v>6</v>
      </c>
      <c r="L60" s="119">
        <f t="shared" ref="L60" si="4">(H60*N60)*0.07%</f>
        <v>607.42500000000007</v>
      </c>
      <c r="M60" s="172">
        <f t="shared" ref="M60" si="5">(K60*N60)-L60</f>
        <v>8392.5750000000007</v>
      </c>
      <c r="N60" s="116">
        <v>1500</v>
      </c>
      <c r="O60" s="118" t="s">
        <v>599</v>
      </c>
      <c r="P60" s="117">
        <v>45110</v>
      </c>
      <c r="Q60" s="174"/>
      <c r="R60" s="174" t="s">
        <v>598</v>
      </c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</row>
    <row r="61" spans="1:38" ht="12.75" customHeight="1">
      <c r="A61" s="264">
        <v>4</v>
      </c>
      <c r="B61" s="265">
        <v>45110</v>
      </c>
      <c r="C61" s="266"/>
      <c r="D61" s="266" t="s">
        <v>918</v>
      </c>
      <c r="E61" s="264" t="s">
        <v>612</v>
      </c>
      <c r="F61" s="264">
        <v>231.25</v>
      </c>
      <c r="G61" s="264">
        <v>228</v>
      </c>
      <c r="H61" s="267">
        <v>233.75</v>
      </c>
      <c r="I61" s="267" t="s">
        <v>919</v>
      </c>
      <c r="J61" s="118" t="s">
        <v>923</v>
      </c>
      <c r="K61" s="116">
        <f>H61-F61</f>
        <v>2.5</v>
      </c>
      <c r="L61" s="119">
        <f t="shared" ref="L61" si="6">(H61*N61)*0.07%</f>
        <v>687.22500000000014</v>
      </c>
      <c r="M61" s="172">
        <f t="shared" ref="M61" si="7">(K61*N61)-L61</f>
        <v>9812.7749999999996</v>
      </c>
      <c r="N61" s="116">
        <v>4200</v>
      </c>
      <c r="O61" s="118" t="s">
        <v>599</v>
      </c>
      <c r="P61" s="117">
        <v>45110</v>
      </c>
      <c r="Q61" s="173"/>
      <c r="R61" s="174" t="s">
        <v>598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74"/>
      <c r="AG61" s="175"/>
      <c r="AH61" s="173"/>
      <c r="AI61" s="173"/>
      <c r="AJ61" s="174"/>
      <c r="AK61" s="174"/>
      <c r="AL61" s="174"/>
    </row>
    <row r="62" spans="1:38" ht="12.75" customHeight="1">
      <c r="A62" s="264">
        <v>5</v>
      </c>
      <c r="B62" s="265">
        <v>45110</v>
      </c>
      <c r="C62" s="266"/>
      <c r="D62" s="266" t="s">
        <v>920</v>
      </c>
      <c r="E62" s="264" t="s">
        <v>620</v>
      </c>
      <c r="F62" s="264">
        <v>19400</v>
      </c>
      <c r="G62" s="264">
        <v>19530</v>
      </c>
      <c r="H62" s="267">
        <v>19350</v>
      </c>
      <c r="I62" s="267" t="s">
        <v>921</v>
      </c>
      <c r="J62" s="118" t="s">
        <v>627</v>
      </c>
      <c r="K62" s="116">
        <f>F62-H62</f>
        <v>50</v>
      </c>
      <c r="L62" s="119">
        <f t="shared" ref="L62" si="8">(H62*N62)*0.07%</f>
        <v>677.25000000000011</v>
      </c>
      <c r="M62" s="172">
        <f t="shared" ref="M62" si="9">(K62*N62)-L62</f>
        <v>1822.75</v>
      </c>
      <c r="N62" s="116">
        <v>50</v>
      </c>
      <c r="O62" s="118" t="s">
        <v>599</v>
      </c>
      <c r="P62" s="117">
        <v>45110</v>
      </c>
      <c r="Q62" s="173"/>
      <c r="R62" s="174" t="s">
        <v>598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4"/>
      <c r="AG62" s="175"/>
      <c r="AH62" s="173"/>
      <c r="AI62" s="173"/>
      <c r="AJ62" s="174"/>
      <c r="AK62" s="174"/>
      <c r="AL62" s="174"/>
    </row>
    <row r="63" spans="1:38" ht="12.75" customHeight="1">
      <c r="A63" s="264">
        <v>6</v>
      </c>
      <c r="B63" s="265">
        <v>45110</v>
      </c>
      <c r="C63" s="266"/>
      <c r="D63" s="266" t="s">
        <v>927</v>
      </c>
      <c r="E63" s="264" t="s">
        <v>612</v>
      </c>
      <c r="F63" s="264">
        <v>3289</v>
      </c>
      <c r="G63" s="264">
        <v>3230</v>
      </c>
      <c r="H63" s="267">
        <v>3342.5</v>
      </c>
      <c r="I63" s="267">
        <v>3400</v>
      </c>
      <c r="J63" s="118" t="s">
        <v>963</v>
      </c>
      <c r="K63" s="116">
        <f>H63-F63</f>
        <v>53.5</v>
      </c>
      <c r="L63" s="119">
        <f t="shared" ref="L63:L64" si="10">(H63*N63)*0.07%</f>
        <v>409.45625000000007</v>
      </c>
      <c r="M63" s="172">
        <f t="shared" ref="M63:M64" si="11">(K63*N63)-L63</f>
        <v>8953.0437500000007</v>
      </c>
      <c r="N63" s="116">
        <v>175</v>
      </c>
      <c r="O63" s="118" t="s">
        <v>599</v>
      </c>
      <c r="P63" s="117">
        <v>45112</v>
      </c>
      <c r="Q63" s="173"/>
      <c r="R63" s="174" t="s">
        <v>598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4"/>
      <c r="AG63" s="175"/>
      <c r="AH63" s="173"/>
      <c r="AI63" s="173"/>
      <c r="AJ63" s="174"/>
      <c r="AK63" s="174"/>
      <c r="AL63" s="174"/>
    </row>
    <row r="64" spans="1:38" ht="12.75" customHeight="1">
      <c r="A64" s="260">
        <v>7</v>
      </c>
      <c r="B64" s="380">
        <v>45110</v>
      </c>
      <c r="C64" s="381"/>
      <c r="D64" s="381" t="s">
        <v>930</v>
      </c>
      <c r="E64" s="260" t="s">
        <v>612</v>
      </c>
      <c r="F64" s="260">
        <v>681.5</v>
      </c>
      <c r="G64" s="260">
        <v>672</v>
      </c>
      <c r="H64" s="261">
        <v>672</v>
      </c>
      <c r="I64" s="261" t="s">
        <v>931</v>
      </c>
      <c r="J64" s="348" t="s">
        <v>964</v>
      </c>
      <c r="K64" s="382">
        <f>H64-F64</f>
        <v>-9.5</v>
      </c>
      <c r="L64" s="349">
        <f t="shared" si="10"/>
        <v>611.5200000000001</v>
      </c>
      <c r="M64" s="383">
        <f t="shared" si="11"/>
        <v>-12961.52</v>
      </c>
      <c r="N64" s="382">
        <v>1300</v>
      </c>
      <c r="O64" s="348" t="s">
        <v>613</v>
      </c>
      <c r="P64" s="384">
        <v>45112</v>
      </c>
      <c r="Q64" s="173"/>
      <c r="R64" s="62" t="s">
        <v>598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4"/>
      <c r="AG64" s="175"/>
      <c r="AH64" s="173"/>
      <c r="AI64" s="173"/>
      <c r="AJ64" s="174"/>
      <c r="AK64" s="174"/>
      <c r="AL64" s="174"/>
    </row>
    <row r="65" spans="1:38" ht="12.75" customHeight="1">
      <c r="A65" s="260">
        <v>8</v>
      </c>
      <c r="B65" s="380">
        <v>45110</v>
      </c>
      <c r="C65" s="381"/>
      <c r="D65" s="381" t="s">
        <v>934</v>
      </c>
      <c r="E65" s="260" t="s">
        <v>612</v>
      </c>
      <c r="F65" s="260">
        <v>762.5</v>
      </c>
      <c r="G65" s="260">
        <v>750</v>
      </c>
      <c r="H65" s="261">
        <v>750</v>
      </c>
      <c r="I65" s="261" t="s">
        <v>935</v>
      </c>
      <c r="J65" s="348" t="s">
        <v>958</v>
      </c>
      <c r="K65" s="382">
        <f>H65-F65</f>
        <v>-12.5</v>
      </c>
      <c r="L65" s="349">
        <f t="shared" ref="L65:L68" si="12">(H65*N65)*0.07%</f>
        <v>525.00000000000011</v>
      </c>
      <c r="M65" s="383">
        <f t="shared" ref="M65:M68" si="13">(K65*N65)-L65</f>
        <v>-13025</v>
      </c>
      <c r="N65" s="382">
        <v>1000</v>
      </c>
      <c r="O65" s="348" t="s">
        <v>613</v>
      </c>
      <c r="P65" s="384">
        <v>45111</v>
      </c>
      <c r="Q65" s="173"/>
      <c r="R65" s="62" t="s">
        <v>614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3"/>
      <c r="AI65" s="173"/>
      <c r="AJ65" s="174"/>
      <c r="AK65" s="174"/>
      <c r="AL65" s="174"/>
    </row>
    <row r="66" spans="1:38" ht="12.75" customHeight="1">
      <c r="A66" s="264">
        <v>9</v>
      </c>
      <c r="B66" s="265">
        <v>45113</v>
      </c>
      <c r="C66" s="266"/>
      <c r="D66" s="266" t="s">
        <v>972</v>
      </c>
      <c r="E66" s="264" t="s">
        <v>612</v>
      </c>
      <c r="F66" s="264">
        <v>4720</v>
      </c>
      <c r="G66" s="264">
        <v>4640</v>
      </c>
      <c r="H66" s="267">
        <v>4775</v>
      </c>
      <c r="I66" s="267" t="s">
        <v>973</v>
      </c>
      <c r="J66" s="118" t="s">
        <v>748</v>
      </c>
      <c r="K66" s="116">
        <f>H66-F66</f>
        <v>55</v>
      </c>
      <c r="L66" s="119">
        <f t="shared" si="12"/>
        <v>501.37500000000006</v>
      </c>
      <c r="M66" s="172">
        <f t="shared" si="13"/>
        <v>7748.625</v>
      </c>
      <c r="N66" s="116">
        <v>150</v>
      </c>
      <c r="O66" s="118" t="s">
        <v>599</v>
      </c>
      <c r="P66" s="117">
        <v>45113</v>
      </c>
      <c r="Q66" s="173"/>
      <c r="R66" s="62" t="s">
        <v>614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260">
        <v>10</v>
      </c>
      <c r="B67" s="380">
        <v>45114</v>
      </c>
      <c r="C67" s="381"/>
      <c r="D67" s="381" t="s">
        <v>972</v>
      </c>
      <c r="E67" s="260" t="s">
        <v>612</v>
      </c>
      <c r="F67" s="260">
        <v>4695</v>
      </c>
      <c r="G67" s="260">
        <v>4615</v>
      </c>
      <c r="H67" s="261">
        <v>4615</v>
      </c>
      <c r="I67" s="261" t="s">
        <v>1009</v>
      </c>
      <c r="J67" s="348" t="s">
        <v>1095</v>
      </c>
      <c r="K67" s="382">
        <f t="shared" ref="K67:K68" si="14">H67-F67</f>
        <v>-80</v>
      </c>
      <c r="L67" s="349">
        <f t="shared" si="12"/>
        <v>484.57500000000005</v>
      </c>
      <c r="M67" s="383">
        <f t="shared" si="13"/>
        <v>-12484.575000000001</v>
      </c>
      <c r="N67" s="382">
        <v>150</v>
      </c>
      <c r="O67" s="348" t="s">
        <v>613</v>
      </c>
      <c r="P67" s="384">
        <v>45117</v>
      </c>
      <c r="Q67" s="173"/>
      <c r="R67" s="62" t="s">
        <v>614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0">
        <v>11</v>
      </c>
      <c r="B68" s="380">
        <v>45114</v>
      </c>
      <c r="C68" s="381"/>
      <c r="D68" s="381" t="s">
        <v>901</v>
      </c>
      <c r="E68" s="260" t="s">
        <v>612</v>
      </c>
      <c r="F68" s="260">
        <v>2727.5</v>
      </c>
      <c r="G68" s="260">
        <v>2685</v>
      </c>
      <c r="H68" s="261">
        <v>2685</v>
      </c>
      <c r="I68" s="261" t="s">
        <v>1010</v>
      </c>
      <c r="J68" s="348" t="s">
        <v>1052</v>
      </c>
      <c r="K68" s="382">
        <f t="shared" si="14"/>
        <v>-42.5</v>
      </c>
      <c r="L68" s="349">
        <f t="shared" si="12"/>
        <v>563.85000000000014</v>
      </c>
      <c r="M68" s="383">
        <f t="shared" si="13"/>
        <v>-13313.85</v>
      </c>
      <c r="N68" s="382">
        <v>300</v>
      </c>
      <c r="O68" s="348" t="s">
        <v>613</v>
      </c>
      <c r="P68" s="384">
        <v>45117</v>
      </c>
      <c r="Q68" s="173"/>
      <c r="R68" s="62" t="s">
        <v>614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2.75" customHeight="1">
      <c r="A69" s="260">
        <v>12</v>
      </c>
      <c r="B69" s="380">
        <v>45117</v>
      </c>
      <c r="C69" s="381"/>
      <c r="D69" s="381" t="s">
        <v>1050</v>
      </c>
      <c r="E69" s="260" t="s">
        <v>612</v>
      </c>
      <c r="F69" s="260">
        <v>809</v>
      </c>
      <c r="G69" s="260">
        <v>799</v>
      </c>
      <c r="H69" s="261">
        <v>799</v>
      </c>
      <c r="I69" s="261" t="s">
        <v>1051</v>
      </c>
      <c r="J69" s="348" t="s">
        <v>1090</v>
      </c>
      <c r="K69" s="382">
        <f t="shared" ref="K69" si="15">H69-F69</f>
        <v>-10</v>
      </c>
      <c r="L69" s="349">
        <f t="shared" ref="L69" si="16">(H69*N69)*0.07%</f>
        <v>755.05500000000006</v>
      </c>
      <c r="M69" s="383">
        <f t="shared" ref="M69" si="17">(K69*N69)-L69</f>
        <v>-14255.055</v>
      </c>
      <c r="N69" s="382">
        <v>1350</v>
      </c>
      <c r="O69" s="348" t="s">
        <v>613</v>
      </c>
      <c r="P69" s="384">
        <v>45118</v>
      </c>
      <c r="Q69" s="173"/>
      <c r="R69" s="62" t="s">
        <v>598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4"/>
      <c r="AG69" s="175"/>
      <c r="AH69" s="173"/>
      <c r="AI69" s="173"/>
      <c r="AJ69" s="174"/>
      <c r="AK69" s="174"/>
      <c r="AL69" s="174"/>
    </row>
    <row r="70" spans="1:38" ht="12.75" customHeight="1">
      <c r="A70" s="107"/>
      <c r="B70" s="176"/>
      <c r="C70" s="177"/>
      <c r="D70" s="177"/>
      <c r="E70" s="107"/>
      <c r="F70" s="107"/>
      <c r="G70" s="107"/>
      <c r="H70" s="113"/>
      <c r="I70" s="113"/>
      <c r="J70" s="269"/>
      <c r="K70" s="107"/>
      <c r="L70" s="114"/>
      <c r="M70" s="179"/>
      <c r="N70" s="107"/>
      <c r="O70" s="113"/>
      <c r="P70" s="108"/>
      <c r="Q70" s="173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174"/>
      <c r="B71" s="180"/>
      <c r="C71" s="173"/>
      <c r="D71" s="173"/>
      <c r="E71" s="174"/>
      <c r="F71" s="174"/>
      <c r="G71" s="174"/>
      <c r="H71" s="181"/>
      <c r="I71" s="181"/>
      <c r="J71" s="181"/>
      <c r="K71" s="173"/>
      <c r="L71" s="174"/>
      <c r="M71" s="174"/>
      <c r="N71" s="174"/>
      <c r="O71" s="181"/>
      <c r="P71" s="181"/>
      <c r="Q71" s="173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>
      <c r="A72" s="182" t="s">
        <v>621</v>
      </c>
      <c r="B72" s="182"/>
      <c r="C72" s="182"/>
      <c r="D72" s="182"/>
      <c r="E72" s="183"/>
      <c r="F72" s="137"/>
      <c r="G72" s="137"/>
      <c r="H72" s="137"/>
      <c r="I72" s="137"/>
      <c r="J72" s="1"/>
      <c r="K72" s="6"/>
      <c r="L72" s="6"/>
      <c r="M72" s="6"/>
      <c r="N72" s="1"/>
      <c r="O72" s="1"/>
      <c r="P72" s="41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38.25">
      <c r="A73" s="104" t="s">
        <v>16</v>
      </c>
      <c r="B73" s="104" t="s">
        <v>569</v>
      </c>
      <c r="C73" s="104"/>
      <c r="D73" s="105" t="s">
        <v>582</v>
      </c>
      <c r="E73" s="104" t="s">
        <v>583</v>
      </c>
      <c r="F73" s="104" t="s">
        <v>584</v>
      </c>
      <c r="G73" s="104" t="s">
        <v>610</v>
      </c>
      <c r="H73" s="104" t="s">
        <v>586</v>
      </c>
      <c r="I73" s="104" t="s">
        <v>587</v>
      </c>
      <c r="J73" s="103" t="s">
        <v>588</v>
      </c>
      <c r="K73" s="103" t="s">
        <v>622</v>
      </c>
      <c r="L73" s="106" t="s">
        <v>590</v>
      </c>
      <c r="M73" s="171" t="s">
        <v>618</v>
      </c>
      <c r="N73" s="104" t="s">
        <v>619</v>
      </c>
      <c r="O73" s="104" t="s">
        <v>592</v>
      </c>
      <c r="P73" s="105" t="s">
        <v>593</v>
      </c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15" customHeight="1">
      <c r="A74" s="408">
        <v>1</v>
      </c>
      <c r="B74" s="406">
        <v>45107</v>
      </c>
      <c r="C74" s="262"/>
      <c r="D74" s="263" t="s">
        <v>911</v>
      </c>
      <c r="E74" s="262" t="s">
        <v>612</v>
      </c>
      <c r="F74" s="280" t="s">
        <v>1032</v>
      </c>
      <c r="G74" s="262"/>
      <c r="H74" s="262">
        <v>31</v>
      </c>
      <c r="I74" s="262"/>
      <c r="J74" s="404" t="s">
        <v>1093</v>
      </c>
      <c r="K74" s="288">
        <f t="shared" ref="K74" si="18">H74-F74</f>
        <v>7</v>
      </c>
      <c r="L74" s="289">
        <v>100</v>
      </c>
      <c r="M74" s="388">
        <f t="shared" ref="M74" si="19">(K74*N74)-100</f>
        <v>4800</v>
      </c>
      <c r="N74" s="390">
        <v>700</v>
      </c>
      <c r="O74" s="410" t="s">
        <v>599</v>
      </c>
      <c r="P74" s="412">
        <v>45118</v>
      </c>
      <c r="Q74" s="174"/>
      <c r="R74" s="174" t="s">
        <v>614</v>
      </c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</row>
    <row r="75" spans="1:38" ht="15" customHeight="1">
      <c r="A75" s="409"/>
      <c r="B75" s="407"/>
      <c r="C75" s="262"/>
      <c r="D75" s="263" t="s">
        <v>912</v>
      </c>
      <c r="E75" s="262" t="s">
        <v>620</v>
      </c>
      <c r="F75" s="280" t="s">
        <v>1079</v>
      </c>
      <c r="G75" s="262"/>
      <c r="H75" s="262">
        <v>22.5</v>
      </c>
      <c r="I75" s="262"/>
      <c r="J75" s="405"/>
      <c r="K75" s="338">
        <f>F75-H75</f>
        <v>-5</v>
      </c>
      <c r="L75" s="289">
        <v>100</v>
      </c>
      <c r="M75" s="388">
        <f t="shared" ref="M75" si="20">(K75*N75)-100</f>
        <v>-3600</v>
      </c>
      <c r="N75" s="390">
        <v>700</v>
      </c>
      <c r="O75" s="411"/>
      <c r="P75" s="413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5" customHeight="1">
      <c r="A76" s="306">
        <v>2</v>
      </c>
      <c r="B76" s="305">
        <v>45107</v>
      </c>
      <c r="C76" s="276"/>
      <c r="D76" s="277" t="s">
        <v>906</v>
      </c>
      <c r="E76" s="276" t="s">
        <v>620</v>
      </c>
      <c r="F76" s="281" t="s">
        <v>914</v>
      </c>
      <c r="G76" s="276">
        <v>115</v>
      </c>
      <c r="H76" s="276">
        <v>115</v>
      </c>
      <c r="I76" s="276" t="s">
        <v>908</v>
      </c>
      <c r="J76" s="261" t="s">
        <v>915</v>
      </c>
      <c r="K76" s="298">
        <f>F76-H76</f>
        <v>-30.5</v>
      </c>
      <c r="L76" s="284">
        <v>100</v>
      </c>
      <c r="M76" s="285">
        <f t="shared" ref="M76" si="21">(K76*N76)-100</f>
        <v>-1625</v>
      </c>
      <c r="N76" s="389">
        <v>50</v>
      </c>
      <c r="O76" s="278" t="s">
        <v>613</v>
      </c>
      <c r="P76" s="286">
        <v>45110</v>
      </c>
      <c r="Q76" s="174"/>
      <c r="R76" s="174" t="s">
        <v>598</v>
      </c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</row>
    <row r="77" spans="1:38" ht="15" customHeight="1">
      <c r="A77" s="306">
        <v>3</v>
      </c>
      <c r="B77" s="305">
        <v>45107</v>
      </c>
      <c r="C77" s="276"/>
      <c r="D77" s="277" t="s">
        <v>907</v>
      </c>
      <c r="E77" s="276" t="s">
        <v>612</v>
      </c>
      <c r="F77" s="281" t="s">
        <v>913</v>
      </c>
      <c r="G77" s="276">
        <v>30</v>
      </c>
      <c r="H77" s="276">
        <v>30</v>
      </c>
      <c r="I77" s="276" t="s">
        <v>909</v>
      </c>
      <c r="J77" s="261" t="s">
        <v>916</v>
      </c>
      <c r="K77" s="260">
        <f t="shared" ref="K77:K78" si="22">H77-F77</f>
        <v>-39</v>
      </c>
      <c r="L77" s="284">
        <v>100</v>
      </c>
      <c r="M77" s="285">
        <f t="shared" ref="M77:M78" si="23">(K77*N77)-100</f>
        <v>-1660</v>
      </c>
      <c r="N77" s="260">
        <v>40</v>
      </c>
      <c r="O77" s="278" t="s">
        <v>613</v>
      </c>
      <c r="P77" s="286">
        <v>45110</v>
      </c>
      <c r="Q77" s="174"/>
      <c r="R77" s="174" t="s">
        <v>614</v>
      </c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1:38" ht="15" customHeight="1">
      <c r="A78" s="303">
        <v>4</v>
      </c>
      <c r="B78" s="304">
        <v>45110</v>
      </c>
      <c r="C78" s="262"/>
      <c r="D78" s="263" t="s">
        <v>922</v>
      </c>
      <c r="E78" s="262" t="s">
        <v>612</v>
      </c>
      <c r="F78" s="280" t="s">
        <v>924</v>
      </c>
      <c r="G78" s="262">
        <v>75</v>
      </c>
      <c r="H78" s="262">
        <v>220</v>
      </c>
      <c r="I78" s="262" t="s">
        <v>871</v>
      </c>
      <c r="J78" s="287" t="s">
        <v>627</v>
      </c>
      <c r="K78" s="288">
        <f t="shared" si="22"/>
        <v>50</v>
      </c>
      <c r="L78" s="289">
        <v>100</v>
      </c>
      <c r="M78" s="290">
        <f t="shared" si="23"/>
        <v>1150</v>
      </c>
      <c r="N78" s="288">
        <v>25</v>
      </c>
      <c r="O78" s="287" t="s">
        <v>599</v>
      </c>
      <c r="P78" s="291">
        <v>45110</v>
      </c>
      <c r="Q78" s="174"/>
      <c r="R78" s="174" t="s">
        <v>598</v>
      </c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1:38" ht="15" customHeight="1">
      <c r="A79" s="306">
        <v>5</v>
      </c>
      <c r="B79" s="305">
        <v>45110</v>
      </c>
      <c r="C79" s="276"/>
      <c r="D79" s="277" t="s">
        <v>928</v>
      </c>
      <c r="E79" s="276" t="s">
        <v>612</v>
      </c>
      <c r="F79" s="281" t="s">
        <v>939</v>
      </c>
      <c r="G79" s="276">
        <v>40</v>
      </c>
      <c r="H79" s="276">
        <v>40</v>
      </c>
      <c r="I79" s="276" t="s">
        <v>910</v>
      </c>
      <c r="J79" s="319" t="s">
        <v>940</v>
      </c>
      <c r="K79" s="260">
        <f t="shared" ref="K79" si="24">H79-F79</f>
        <v>-30</v>
      </c>
      <c r="L79" s="284">
        <v>100</v>
      </c>
      <c r="M79" s="285">
        <f t="shared" ref="M79" si="25">(K79*N79)-100</f>
        <v>-1300</v>
      </c>
      <c r="N79" s="260">
        <v>40</v>
      </c>
      <c r="O79" s="320" t="s">
        <v>613</v>
      </c>
      <c r="P79" s="321">
        <v>45111</v>
      </c>
      <c r="Q79" s="174"/>
      <c r="R79" s="174" t="s">
        <v>598</v>
      </c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1:38" ht="15" customHeight="1">
      <c r="A80" s="314">
        <v>6</v>
      </c>
      <c r="B80" s="315">
        <v>45110</v>
      </c>
      <c r="C80" s="316"/>
      <c r="D80" s="317" t="s">
        <v>922</v>
      </c>
      <c r="E80" s="316" t="s">
        <v>612</v>
      </c>
      <c r="F80" s="318" t="s">
        <v>936</v>
      </c>
      <c r="G80" s="316">
        <v>65</v>
      </c>
      <c r="H80" s="316">
        <v>165</v>
      </c>
      <c r="I80" s="316" t="s">
        <v>871</v>
      </c>
      <c r="J80" s="316" t="s">
        <v>938</v>
      </c>
      <c r="K80" s="314">
        <f t="shared" ref="K80:K81" si="26">H80-F80</f>
        <v>5</v>
      </c>
      <c r="L80" s="322">
        <v>100</v>
      </c>
      <c r="M80" s="323">
        <f t="shared" ref="M80:M81" si="27">(K80*N80)-100</f>
        <v>25</v>
      </c>
      <c r="N80" s="314">
        <v>25</v>
      </c>
      <c r="O80" s="316" t="s">
        <v>623</v>
      </c>
      <c r="P80" s="315">
        <v>45110</v>
      </c>
      <c r="Q80" s="174"/>
      <c r="R80" s="174" t="s">
        <v>598</v>
      </c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1:38" ht="15" customHeight="1">
      <c r="A81" s="303">
        <v>7</v>
      </c>
      <c r="B81" s="304">
        <v>45111</v>
      </c>
      <c r="C81" s="262"/>
      <c r="D81" s="263" t="s">
        <v>922</v>
      </c>
      <c r="E81" s="262" t="s">
        <v>612</v>
      </c>
      <c r="F81" s="280" t="s">
        <v>943</v>
      </c>
      <c r="G81" s="262">
        <v>0</v>
      </c>
      <c r="H81" s="262">
        <v>160</v>
      </c>
      <c r="I81" s="262" t="s">
        <v>871</v>
      </c>
      <c r="J81" s="287" t="s">
        <v>653</v>
      </c>
      <c r="K81" s="288">
        <f t="shared" si="26"/>
        <v>40</v>
      </c>
      <c r="L81" s="289">
        <v>100</v>
      </c>
      <c r="M81" s="290">
        <f t="shared" si="27"/>
        <v>900</v>
      </c>
      <c r="N81" s="288">
        <v>25</v>
      </c>
      <c r="O81" s="287" t="s">
        <v>599</v>
      </c>
      <c r="P81" s="291">
        <v>45111</v>
      </c>
      <c r="Q81" s="174"/>
      <c r="R81" s="174" t="s">
        <v>598</v>
      </c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1:38" ht="15" customHeight="1">
      <c r="A82" s="303">
        <v>8</v>
      </c>
      <c r="B82" s="304">
        <v>45111</v>
      </c>
      <c r="C82" s="262"/>
      <c r="D82" s="263" t="s">
        <v>941</v>
      </c>
      <c r="E82" s="262" t="s">
        <v>612</v>
      </c>
      <c r="F82" s="280" t="s">
        <v>946</v>
      </c>
      <c r="G82" s="262">
        <v>0</v>
      </c>
      <c r="H82" s="262">
        <v>51</v>
      </c>
      <c r="I82" s="262" t="s">
        <v>942</v>
      </c>
      <c r="J82" s="287" t="s">
        <v>624</v>
      </c>
      <c r="K82" s="288">
        <f t="shared" ref="K82:K83" si="28">H82-F82</f>
        <v>21</v>
      </c>
      <c r="L82" s="289">
        <v>100</v>
      </c>
      <c r="M82" s="290">
        <f t="shared" ref="M82:M83" si="29">(K82*N82)-100</f>
        <v>740</v>
      </c>
      <c r="N82" s="288">
        <v>40</v>
      </c>
      <c r="O82" s="287" t="s">
        <v>599</v>
      </c>
      <c r="P82" s="291">
        <v>45111</v>
      </c>
      <c r="Q82" s="174"/>
      <c r="R82" s="174" t="s">
        <v>614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303">
        <v>9</v>
      </c>
      <c r="B83" s="304">
        <v>45111</v>
      </c>
      <c r="C83" s="262"/>
      <c r="D83" s="263" t="s">
        <v>922</v>
      </c>
      <c r="E83" s="262" t="s">
        <v>612</v>
      </c>
      <c r="F83" s="280" t="s">
        <v>954</v>
      </c>
      <c r="G83" s="262">
        <v>0</v>
      </c>
      <c r="H83" s="262">
        <v>122.5</v>
      </c>
      <c r="I83" s="262" t="s">
        <v>947</v>
      </c>
      <c r="J83" s="287" t="s">
        <v>955</v>
      </c>
      <c r="K83" s="288">
        <f t="shared" si="28"/>
        <v>20</v>
      </c>
      <c r="L83" s="289">
        <v>100</v>
      </c>
      <c r="M83" s="290">
        <f t="shared" si="29"/>
        <v>400</v>
      </c>
      <c r="N83" s="288">
        <v>25</v>
      </c>
      <c r="O83" s="287" t="s">
        <v>599</v>
      </c>
      <c r="P83" s="291">
        <v>45111</v>
      </c>
      <c r="Q83" s="174"/>
      <c r="R83" s="174" t="s">
        <v>598</v>
      </c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303">
        <v>10</v>
      </c>
      <c r="B84" s="304">
        <v>45111</v>
      </c>
      <c r="C84" s="262"/>
      <c r="D84" s="263" t="s">
        <v>950</v>
      </c>
      <c r="E84" s="262" t="s">
        <v>612</v>
      </c>
      <c r="F84" s="280" t="s">
        <v>952</v>
      </c>
      <c r="G84" s="262">
        <v>0</v>
      </c>
      <c r="H84" s="262">
        <v>51</v>
      </c>
      <c r="I84" s="262" t="s">
        <v>951</v>
      </c>
      <c r="J84" s="287" t="s">
        <v>953</v>
      </c>
      <c r="K84" s="288">
        <f t="shared" ref="K84" si="30">H84-F84</f>
        <v>15</v>
      </c>
      <c r="L84" s="289">
        <v>100</v>
      </c>
      <c r="M84" s="290">
        <f t="shared" ref="M84" si="31">(K84*N84)-100</f>
        <v>500</v>
      </c>
      <c r="N84" s="288">
        <v>40</v>
      </c>
      <c r="O84" s="287" t="s">
        <v>599</v>
      </c>
      <c r="P84" s="291">
        <v>45111</v>
      </c>
      <c r="Q84" s="174"/>
      <c r="R84" s="174" t="s">
        <v>614</v>
      </c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3">
        <v>11</v>
      </c>
      <c r="B85" s="304">
        <v>45111</v>
      </c>
      <c r="C85" s="262"/>
      <c r="D85" s="263" t="s">
        <v>941</v>
      </c>
      <c r="E85" s="262" t="s">
        <v>612</v>
      </c>
      <c r="F85" s="280" t="s">
        <v>956</v>
      </c>
      <c r="G85" s="262">
        <v>0</v>
      </c>
      <c r="H85" s="262">
        <v>46.5</v>
      </c>
      <c r="I85" s="262" t="s">
        <v>942</v>
      </c>
      <c r="J85" s="287" t="s">
        <v>959</v>
      </c>
      <c r="K85" s="288">
        <f t="shared" ref="K85:K86" si="32">H85-F85</f>
        <v>19.5</v>
      </c>
      <c r="L85" s="289">
        <v>100</v>
      </c>
      <c r="M85" s="290">
        <f t="shared" ref="M85:M86" si="33">(K85*N85)-100</f>
        <v>680</v>
      </c>
      <c r="N85" s="288">
        <v>40</v>
      </c>
      <c r="O85" s="287" t="s">
        <v>599</v>
      </c>
      <c r="P85" s="291">
        <v>45111</v>
      </c>
      <c r="Q85" s="174"/>
      <c r="R85" s="174" t="s">
        <v>614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06">
        <v>12</v>
      </c>
      <c r="B86" s="305">
        <v>45112</v>
      </c>
      <c r="C86" s="276"/>
      <c r="D86" s="277" t="s">
        <v>965</v>
      </c>
      <c r="E86" s="276" t="s">
        <v>612</v>
      </c>
      <c r="F86" s="281" t="s">
        <v>975</v>
      </c>
      <c r="G86" s="276">
        <v>15</v>
      </c>
      <c r="H86" s="276">
        <v>15</v>
      </c>
      <c r="I86" s="276" t="s">
        <v>966</v>
      </c>
      <c r="J86" s="319" t="s">
        <v>976</v>
      </c>
      <c r="K86" s="260">
        <f t="shared" si="32"/>
        <v>-39.5</v>
      </c>
      <c r="L86" s="284">
        <v>100</v>
      </c>
      <c r="M86" s="285">
        <f t="shared" si="33"/>
        <v>-1680</v>
      </c>
      <c r="N86" s="260">
        <v>40</v>
      </c>
      <c r="O86" s="320" t="s">
        <v>613</v>
      </c>
      <c r="P86" s="321">
        <v>45113</v>
      </c>
      <c r="Q86" s="174"/>
      <c r="R86" s="174" t="s">
        <v>598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408">
        <v>13</v>
      </c>
      <c r="B87" s="406">
        <v>45112</v>
      </c>
      <c r="C87" s="262"/>
      <c r="D87" s="263" t="s">
        <v>969</v>
      </c>
      <c r="E87" s="262" t="s">
        <v>612</v>
      </c>
      <c r="F87" s="280" t="s">
        <v>1001</v>
      </c>
      <c r="G87" s="262">
        <v>120</v>
      </c>
      <c r="H87" s="262">
        <v>370</v>
      </c>
      <c r="I87" s="262" t="s">
        <v>970</v>
      </c>
      <c r="J87" s="404" t="s">
        <v>1003</v>
      </c>
      <c r="K87" s="288">
        <f t="shared" ref="K87" si="34">H87-F87</f>
        <v>10</v>
      </c>
      <c r="L87" s="289">
        <v>100</v>
      </c>
      <c r="M87" s="290">
        <f t="shared" ref="M87" si="35">(K87*N87)-100</f>
        <v>150</v>
      </c>
      <c r="N87" s="288">
        <v>25</v>
      </c>
      <c r="O87" s="287" t="s">
        <v>599</v>
      </c>
      <c r="P87" s="291">
        <v>45114</v>
      </c>
      <c r="Q87" s="174"/>
      <c r="R87" s="174" t="s">
        <v>598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409"/>
      <c r="B88" s="407"/>
      <c r="C88" s="262"/>
      <c r="D88" s="263" t="s">
        <v>922</v>
      </c>
      <c r="E88" s="262" t="s">
        <v>620</v>
      </c>
      <c r="F88" s="280" t="s">
        <v>1002</v>
      </c>
      <c r="G88" s="262"/>
      <c r="H88" s="262">
        <v>0</v>
      </c>
      <c r="I88" s="262">
        <v>0</v>
      </c>
      <c r="J88" s="405"/>
      <c r="K88" s="338">
        <f>F88-H88</f>
        <v>100</v>
      </c>
      <c r="L88" s="289">
        <v>100</v>
      </c>
      <c r="M88" s="290">
        <f t="shared" ref="M88:M89" si="36">(K88*N88)-100</f>
        <v>2400</v>
      </c>
      <c r="N88" s="288">
        <v>25</v>
      </c>
      <c r="O88" s="287" t="s">
        <v>599</v>
      </c>
      <c r="P88" s="291">
        <v>45113</v>
      </c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06">
        <v>14</v>
      </c>
      <c r="B89" s="305">
        <v>45113</v>
      </c>
      <c r="C89" s="276"/>
      <c r="D89" s="277" t="s">
        <v>980</v>
      </c>
      <c r="E89" s="276" t="s">
        <v>612</v>
      </c>
      <c r="F89" s="281" t="s">
        <v>990</v>
      </c>
      <c r="G89" s="276">
        <v>0</v>
      </c>
      <c r="H89" s="276">
        <v>0</v>
      </c>
      <c r="I89" s="276" t="s">
        <v>981</v>
      </c>
      <c r="J89" s="319" t="s">
        <v>991</v>
      </c>
      <c r="K89" s="260">
        <f t="shared" ref="K89" si="37">H89-F89</f>
        <v>-16</v>
      </c>
      <c r="L89" s="284">
        <v>100</v>
      </c>
      <c r="M89" s="285">
        <f t="shared" si="36"/>
        <v>-740</v>
      </c>
      <c r="N89" s="260">
        <v>40</v>
      </c>
      <c r="O89" s="320" t="s">
        <v>613</v>
      </c>
      <c r="P89" s="321">
        <v>45113</v>
      </c>
      <c r="Q89" s="174"/>
      <c r="R89" s="174" t="s">
        <v>598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14">
        <v>15</v>
      </c>
      <c r="B90" s="315">
        <v>45113</v>
      </c>
      <c r="C90" s="316"/>
      <c r="D90" s="317" t="s">
        <v>982</v>
      </c>
      <c r="E90" s="316" t="s">
        <v>612</v>
      </c>
      <c r="F90" s="318" t="s">
        <v>988</v>
      </c>
      <c r="G90" s="316">
        <v>40</v>
      </c>
      <c r="H90" s="316">
        <v>86.5</v>
      </c>
      <c r="I90" s="316" t="s">
        <v>983</v>
      </c>
      <c r="J90" s="316" t="s">
        <v>989</v>
      </c>
      <c r="K90" s="314">
        <f t="shared" ref="K90:K96" si="38">H90-F90</f>
        <v>4</v>
      </c>
      <c r="L90" s="322">
        <v>100</v>
      </c>
      <c r="M90" s="323">
        <f t="shared" ref="M90:M96" si="39">(K90*N90)-100</f>
        <v>60</v>
      </c>
      <c r="N90" s="314">
        <v>40</v>
      </c>
      <c r="O90" s="316" t="s">
        <v>623</v>
      </c>
      <c r="P90" s="315">
        <v>45113</v>
      </c>
      <c r="Q90" s="174"/>
      <c r="R90" s="174" t="s">
        <v>598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03">
        <v>16</v>
      </c>
      <c r="B91" s="304">
        <v>45113</v>
      </c>
      <c r="C91" s="262"/>
      <c r="D91" s="263" t="s">
        <v>984</v>
      </c>
      <c r="E91" s="262" t="s">
        <v>612</v>
      </c>
      <c r="F91" s="280" t="s">
        <v>998</v>
      </c>
      <c r="G91" s="262">
        <v>19</v>
      </c>
      <c r="H91" s="262">
        <v>41</v>
      </c>
      <c r="I91" s="262" t="s">
        <v>985</v>
      </c>
      <c r="J91" s="262" t="s">
        <v>999</v>
      </c>
      <c r="K91" s="337">
        <f t="shared" si="38"/>
        <v>8</v>
      </c>
      <c r="L91" s="289">
        <v>100</v>
      </c>
      <c r="M91" s="290">
        <f t="shared" si="39"/>
        <v>2300</v>
      </c>
      <c r="N91" s="288">
        <v>300</v>
      </c>
      <c r="O91" s="287" t="s">
        <v>599</v>
      </c>
      <c r="P91" s="291">
        <v>45114</v>
      </c>
      <c r="Q91" s="174"/>
      <c r="R91" s="174" t="s">
        <v>614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67">
        <v>17</v>
      </c>
      <c r="B92" s="368">
        <v>45113</v>
      </c>
      <c r="C92" s="276"/>
      <c r="D92" s="277" t="s">
        <v>986</v>
      </c>
      <c r="E92" s="276" t="s">
        <v>612</v>
      </c>
      <c r="F92" s="281" t="s">
        <v>998</v>
      </c>
      <c r="G92" s="276">
        <v>22</v>
      </c>
      <c r="H92" s="276">
        <v>22</v>
      </c>
      <c r="I92" s="276" t="s">
        <v>987</v>
      </c>
      <c r="J92" s="319" t="s">
        <v>1035</v>
      </c>
      <c r="K92" s="260">
        <f t="shared" si="38"/>
        <v>-11</v>
      </c>
      <c r="L92" s="284">
        <v>100</v>
      </c>
      <c r="M92" s="285">
        <f t="shared" si="39"/>
        <v>-4775</v>
      </c>
      <c r="N92" s="260">
        <v>425</v>
      </c>
      <c r="O92" s="320" t="s">
        <v>613</v>
      </c>
      <c r="P92" s="321">
        <v>45117</v>
      </c>
      <c r="Q92" s="174"/>
      <c r="R92" s="174" t="s">
        <v>614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67">
        <v>18</v>
      </c>
      <c r="B93" s="368">
        <v>45114</v>
      </c>
      <c r="C93" s="276"/>
      <c r="D93" s="277" t="s">
        <v>984</v>
      </c>
      <c r="E93" s="276" t="s">
        <v>612</v>
      </c>
      <c r="F93" s="281" t="s">
        <v>1034</v>
      </c>
      <c r="G93" s="276">
        <v>15</v>
      </c>
      <c r="H93" s="276">
        <v>15</v>
      </c>
      <c r="I93" s="276" t="s">
        <v>1000</v>
      </c>
      <c r="J93" s="319" t="s">
        <v>1036</v>
      </c>
      <c r="K93" s="260">
        <f t="shared" si="38"/>
        <v>-13.5</v>
      </c>
      <c r="L93" s="284">
        <v>100</v>
      </c>
      <c r="M93" s="285">
        <f t="shared" si="39"/>
        <v>-4150</v>
      </c>
      <c r="N93" s="260">
        <v>300</v>
      </c>
      <c r="O93" s="320" t="s">
        <v>613</v>
      </c>
      <c r="P93" s="321">
        <v>45117</v>
      </c>
      <c r="Q93" s="174"/>
      <c r="R93" s="174" t="s">
        <v>614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67">
        <v>19</v>
      </c>
      <c r="B94" s="368">
        <v>45114</v>
      </c>
      <c r="C94" s="276"/>
      <c r="D94" s="277" t="s">
        <v>1004</v>
      </c>
      <c r="E94" s="276" t="s">
        <v>612</v>
      </c>
      <c r="F94" s="281" t="s">
        <v>1031</v>
      </c>
      <c r="G94" s="276">
        <v>35</v>
      </c>
      <c r="H94" s="276">
        <v>47.5</v>
      </c>
      <c r="I94" s="276" t="s">
        <v>983</v>
      </c>
      <c r="J94" s="319" t="s">
        <v>915</v>
      </c>
      <c r="K94" s="260">
        <f t="shared" si="38"/>
        <v>-30.5</v>
      </c>
      <c r="L94" s="284">
        <v>100</v>
      </c>
      <c r="M94" s="285">
        <f t="shared" si="39"/>
        <v>-1320</v>
      </c>
      <c r="N94" s="260">
        <v>40</v>
      </c>
      <c r="O94" s="320" t="s">
        <v>613</v>
      </c>
      <c r="P94" s="321">
        <v>45117</v>
      </c>
      <c r="Q94" s="174"/>
      <c r="R94" s="174" t="s">
        <v>614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67">
        <v>20</v>
      </c>
      <c r="B95" s="368">
        <v>45114</v>
      </c>
      <c r="C95" s="276"/>
      <c r="D95" s="277" t="s">
        <v>1005</v>
      </c>
      <c r="E95" s="276" t="s">
        <v>612</v>
      </c>
      <c r="F95" s="281" t="s">
        <v>1033</v>
      </c>
      <c r="G95" s="276">
        <v>35</v>
      </c>
      <c r="H95" s="276">
        <v>35</v>
      </c>
      <c r="I95" s="276" t="s">
        <v>1006</v>
      </c>
      <c r="J95" s="319" t="s">
        <v>991</v>
      </c>
      <c r="K95" s="260">
        <f t="shared" si="38"/>
        <v>-16</v>
      </c>
      <c r="L95" s="284">
        <v>100</v>
      </c>
      <c r="M95" s="285">
        <f t="shared" si="39"/>
        <v>-6100</v>
      </c>
      <c r="N95" s="260">
        <v>375</v>
      </c>
      <c r="O95" s="320" t="s">
        <v>613</v>
      </c>
      <c r="P95" s="321">
        <v>45117</v>
      </c>
      <c r="Q95" s="174"/>
      <c r="R95" s="174" t="s">
        <v>598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67">
        <v>21</v>
      </c>
      <c r="B96" s="368">
        <v>45114</v>
      </c>
      <c r="C96" s="276"/>
      <c r="D96" s="277" t="s">
        <v>1007</v>
      </c>
      <c r="E96" s="276" t="s">
        <v>612</v>
      </c>
      <c r="F96" s="281" t="s">
        <v>1032</v>
      </c>
      <c r="G96" s="276">
        <v>14</v>
      </c>
      <c r="H96" s="276">
        <v>17</v>
      </c>
      <c r="I96" s="276" t="s">
        <v>1008</v>
      </c>
      <c r="J96" s="319" t="s">
        <v>1038</v>
      </c>
      <c r="K96" s="260">
        <f t="shared" si="38"/>
        <v>-7</v>
      </c>
      <c r="L96" s="284">
        <v>100</v>
      </c>
      <c r="M96" s="285">
        <f t="shared" si="39"/>
        <v>-5000</v>
      </c>
      <c r="N96" s="260">
        <v>700</v>
      </c>
      <c r="O96" s="320" t="s">
        <v>613</v>
      </c>
      <c r="P96" s="321">
        <v>45117</v>
      </c>
      <c r="Q96" s="174"/>
      <c r="R96" s="174" t="s">
        <v>598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39">
        <v>22</v>
      </c>
      <c r="B97" s="268">
        <v>45117</v>
      </c>
      <c r="C97" s="262"/>
      <c r="D97" s="263" t="s">
        <v>1037</v>
      </c>
      <c r="E97" s="262" t="s">
        <v>1040</v>
      </c>
      <c r="F97" s="280" t="s">
        <v>1039</v>
      </c>
      <c r="G97" s="262">
        <v>19</v>
      </c>
      <c r="H97" s="262">
        <v>49</v>
      </c>
      <c r="I97" s="262" t="s">
        <v>942</v>
      </c>
      <c r="J97" s="262" t="s">
        <v>1094</v>
      </c>
      <c r="K97" s="337">
        <f t="shared" ref="K97" si="40">H97-F97</f>
        <v>10</v>
      </c>
      <c r="L97" s="289">
        <v>100</v>
      </c>
      <c r="M97" s="290">
        <f t="shared" ref="M97" si="41">(K97*N97)-100</f>
        <v>2900</v>
      </c>
      <c r="N97" s="288">
        <v>300</v>
      </c>
      <c r="O97" s="287" t="s">
        <v>599</v>
      </c>
      <c r="P97" s="291">
        <v>45117</v>
      </c>
      <c r="Q97" s="174"/>
      <c r="R97" s="174" t="s">
        <v>614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39">
        <v>23</v>
      </c>
      <c r="B98" s="268">
        <v>45117</v>
      </c>
      <c r="C98" s="262"/>
      <c r="D98" s="263" t="s">
        <v>1045</v>
      </c>
      <c r="E98" s="262" t="s">
        <v>612</v>
      </c>
      <c r="F98" s="280" t="s">
        <v>1046</v>
      </c>
      <c r="G98" s="262">
        <v>34</v>
      </c>
      <c r="H98" s="262">
        <v>70</v>
      </c>
      <c r="I98" s="262" t="s">
        <v>1047</v>
      </c>
      <c r="J98" s="262" t="s">
        <v>1048</v>
      </c>
      <c r="K98" s="337">
        <f t="shared" ref="K98" si="42">H98-F98</f>
        <v>12</v>
      </c>
      <c r="L98" s="289">
        <v>100</v>
      </c>
      <c r="M98" s="290">
        <f t="shared" ref="M98" si="43">(K98*N98)-100</f>
        <v>2000</v>
      </c>
      <c r="N98" s="288">
        <v>175</v>
      </c>
      <c r="O98" s="287" t="s">
        <v>599</v>
      </c>
      <c r="P98" s="291">
        <v>45117</v>
      </c>
      <c r="Q98" s="174"/>
      <c r="R98" s="174" t="s">
        <v>598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39">
        <v>24</v>
      </c>
      <c r="B99" s="268">
        <v>45117</v>
      </c>
      <c r="C99" s="262"/>
      <c r="D99" s="263" t="s">
        <v>1056</v>
      </c>
      <c r="E99" s="262" t="s">
        <v>612</v>
      </c>
      <c r="F99" s="280" t="s">
        <v>1080</v>
      </c>
      <c r="G99" s="262">
        <v>0</v>
      </c>
      <c r="H99" s="262">
        <v>68.5</v>
      </c>
      <c r="I99" s="262">
        <v>120</v>
      </c>
      <c r="J99" s="262" t="s">
        <v>1081</v>
      </c>
      <c r="K99" s="337">
        <f t="shared" ref="K99" si="44">H99-F99</f>
        <v>22</v>
      </c>
      <c r="L99" s="289">
        <v>100</v>
      </c>
      <c r="M99" s="290">
        <f t="shared" ref="M99" si="45">(K99*N99)-100</f>
        <v>780</v>
      </c>
      <c r="N99" s="288">
        <v>40</v>
      </c>
      <c r="O99" s="287" t="s">
        <v>599</v>
      </c>
      <c r="P99" s="291">
        <v>45118</v>
      </c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39">
        <v>25</v>
      </c>
      <c r="B100" s="268">
        <v>45118</v>
      </c>
      <c r="C100" s="262"/>
      <c r="D100" s="263" t="s">
        <v>1082</v>
      </c>
      <c r="E100" s="262" t="s">
        <v>612</v>
      </c>
      <c r="F100" s="280" t="s">
        <v>1039</v>
      </c>
      <c r="G100" s="262">
        <v>0</v>
      </c>
      <c r="H100" s="262">
        <v>68.5</v>
      </c>
      <c r="I100" s="262" t="s">
        <v>951</v>
      </c>
      <c r="J100" s="262" t="s">
        <v>1089</v>
      </c>
      <c r="K100" s="337">
        <f t="shared" ref="K100:K101" si="46">H100-F100</f>
        <v>29.5</v>
      </c>
      <c r="L100" s="289">
        <v>100</v>
      </c>
      <c r="M100" s="290">
        <f t="shared" ref="M100:M101" si="47">(K100*N100)-100</f>
        <v>1080</v>
      </c>
      <c r="N100" s="288">
        <v>40</v>
      </c>
      <c r="O100" s="287" t="s">
        <v>599</v>
      </c>
      <c r="P100" s="291">
        <v>45118</v>
      </c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39">
        <v>26</v>
      </c>
      <c r="B101" s="268">
        <v>45118</v>
      </c>
      <c r="C101" s="262"/>
      <c r="D101" s="263" t="s">
        <v>1083</v>
      </c>
      <c r="E101" s="262" t="s">
        <v>612</v>
      </c>
      <c r="F101" s="280" t="s">
        <v>1091</v>
      </c>
      <c r="G101" s="262">
        <v>1</v>
      </c>
      <c r="H101" s="262">
        <v>2.65</v>
      </c>
      <c r="I101" s="262" t="s">
        <v>1086</v>
      </c>
      <c r="J101" s="262" t="s">
        <v>1092</v>
      </c>
      <c r="K101" s="337">
        <f t="shared" si="46"/>
        <v>0.5</v>
      </c>
      <c r="L101" s="289">
        <v>100</v>
      </c>
      <c r="M101" s="290">
        <f t="shared" si="47"/>
        <v>2400</v>
      </c>
      <c r="N101" s="288">
        <v>5000</v>
      </c>
      <c r="O101" s="287" t="s">
        <v>599</v>
      </c>
      <c r="P101" s="291">
        <v>45118</v>
      </c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39">
        <v>27</v>
      </c>
      <c r="B102" s="268">
        <v>45118</v>
      </c>
      <c r="C102" s="262"/>
      <c r="D102" s="263" t="s">
        <v>1084</v>
      </c>
      <c r="E102" s="262" t="s">
        <v>612</v>
      </c>
      <c r="F102" s="280" t="s">
        <v>1088</v>
      </c>
      <c r="G102" s="262">
        <v>7.5</v>
      </c>
      <c r="H102" s="262">
        <v>16</v>
      </c>
      <c r="I102" s="262" t="s">
        <v>1085</v>
      </c>
      <c r="J102" s="262" t="s">
        <v>923</v>
      </c>
      <c r="K102" s="337">
        <f t="shared" ref="K102" si="48">H102-F102</f>
        <v>2.5</v>
      </c>
      <c r="L102" s="289">
        <v>100</v>
      </c>
      <c r="M102" s="290">
        <f t="shared" ref="M102" si="49">(K102*N102)-100</f>
        <v>2275</v>
      </c>
      <c r="N102" s="288">
        <v>950</v>
      </c>
      <c r="O102" s="287" t="s">
        <v>599</v>
      </c>
      <c r="P102" s="291">
        <v>45118</v>
      </c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69"/>
      <c r="B103" s="370"/>
      <c r="C103" s="371"/>
      <c r="D103" s="372"/>
      <c r="E103" s="371"/>
      <c r="F103" s="373"/>
      <c r="G103" s="371"/>
      <c r="H103" s="371"/>
      <c r="I103" s="371"/>
      <c r="J103" s="371"/>
      <c r="K103" s="374"/>
      <c r="L103" s="375"/>
      <c r="M103" s="376"/>
      <c r="N103" s="377"/>
      <c r="O103" s="378"/>
      <c r="P103" s="379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292"/>
      <c r="B104" s="293"/>
      <c r="C104" s="294"/>
      <c r="D104" s="333"/>
      <c r="E104" s="294"/>
      <c r="F104" s="295"/>
      <c r="G104" s="294"/>
      <c r="H104" s="294"/>
      <c r="I104" s="294"/>
      <c r="J104" s="294"/>
      <c r="K104" s="292"/>
      <c r="L104" s="296"/>
      <c r="M104" s="297"/>
      <c r="N104" s="292"/>
      <c r="O104" s="294"/>
      <c r="P104" s="293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38.25" customHeight="1">
      <c r="A105" s="102" t="s">
        <v>629</v>
      </c>
      <c r="B105" s="184"/>
      <c r="C105" s="184"/>
      <c r="D105" s="185"/>
      <c r="E105" s="159"/>
      <c r="F105" s="6"/>
      <c r="G105" s="6"/>
      <c r="H105" s="160"/>
      <c r="I105" s="18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</row>
    <row r="106" spans="1:38" ht="38.25">
      <c r="A106" s="103" t="s">
        <v>16</v>
      </c>
      <c r="B106" s="104" t="s">
        <v>569</v>
      </c>
      <c r="C106" s="104"/>
      <c r="D106" s="105" t="s">
        <v>582</v>
      </c>
      <c r="E106" s="104" t="s">
        <v>583</v>
      </c>
      <c r="F106" s="104" t="s">
        <v>584</v>
      </c>
      <c r="G106" s="104" t="s">
        <v>585</v>
      </c>
      <c r="H106" s="104" t="s">
        <v>586</v>
      </c>
      <c r="I106" s="104" t="s">
        <v>587</v>
      </c>
      <c r="J106" s="103" t="s">
        <v>588</v>
      </c>
      <c r="K106" s="163" t="s">
        <v>611</v>
      </c>
      <c r="L106" s="164" t="s">
        <v>590</v>
      </c>
      <c r="M106" s="106" t="s">
        <v>591</v>
      </c>
      <c r="N106" s="104" t="s">
        <v>592</v>
      </c>
      <c r="O106" s="105" t="s">
        <v>593</v>
      </c>
      <c r="P106" s="104" t="s">
        <v>594</v>
      </c>
      <c r="Q106" s="41"/>
      <c r="R106" s="6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38" ht="14.25" customHeight="1">
      <c r="A107" s="107">
        <v>1</v>
      </c>
      <c r="B107" s="108">
        <v>44840</v>
      </c>
      <c r="C107" s="177"/>
      <c r="D107" s="177" t="s">
        <v>630</v>
      </c>
      <c r="E107" s="107" t="s">
        <v>612</v>
      </c>
      <c r="F107" s="107" t="s">
        <v>631</v>
      </c>
      <c r="G107" s="107">
        <v>1220</v>
      </c>
      <c r="H107" s="107"/>
      <c r="I107" s="107" t="s">
        <v>632</v>
      </c>
      <c r="J107" s="113" t="s">
        <v>597</v>
      </c>
      <c r="K107" s="113"/>
      <c r="L107" s="114"/>
      <c r="M107" s="187"/>
      <c r="N107" s="113"/>
      <c r="O107" s="113"/>
      <c r="P107" s="114"/>
      <c r="Q107" s="41"/>
      <c r="R107" s="41" t="s">
        <v>598</v>
      </c>
      <c r="S107" s="41"/>
      <c r="T107" s="1"/>
      <c r="U107" s="1"/>
      <c r="V107" s="1"/>
      <c r="W107" s="1"/>
      <c r="X107" s="1"/>
      <c r="Y107" s="1"/>
      <c r="Z107" s="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38" ht="14.25" customHeight="1">
      <c r="A108" s="107">
        <v>2</v>
      </c>
      <c r="B108" s="108">
        <v>45071</v>
      </c>
      <c r="C108" s="177"/>
      <c r="D108" s="177" t="s">
        <v>280</v>
      </c>
      <c r="E108" s="107" t="s">
        <v>612</v>
      </c>
      <c r="F108" s="107" t="s">
        <v>634</v>
      </c>
      <c r="G108" s="107">
        <v>267</v>
      </c>
      <c r="H108" s="107"/>
      <c r="I108" s="107" t="s">
        <v>635</v>
      </c>
      <c r="J108" s="113" t="s">
        <v>597</v>
      </c>
      <c r="K108" s="113"/>
      <c r="L108" s="114"/>
      <c r="M108" s="115"/>
      <c r="N108" s="178"/>
      <c r="O108" s="188"/>
      <c r="P108" s="108"/>
      <c r="Q108" s="41"/>
      <c r="R108" s="41" t="s">
        <v>598</v>
      </c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07"/>
      <c r="B109" s="108"/>
      <c r="C109" s="177"/>
      <c r="D109" s="177"/>
      <c r="E109" s="107"/>
      <c r="F109" s="107"/>
      <c r="G109" s="107"/>
      <c r="H109" s="107"/>
      <c r="I109" s="107"/>
      <c r="J109" s="113"/>
      <c r="K109" s="113"/>
      <c r="L109" s="114"/>
      <c r="M109" s="187"/>
      <c r="N109" s="113"/>
      <c r="O109" s="113"/>
      <c r="P109" s="108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44" t="s">
        <v>603</v>
      </c>
      <c r="B110" s="144"/>
      <c r="C110" s="144"/>
      <c r="D110" s="144"/>
      <c r="E110" s="41"/>
      <c r="F110" s="151" t="s">
        <v>605</v>
      </c>
      <c r="G110" s="62"/>
      <c r="H110" s="62"/>
      <c r="I110" s="62"/>
      <c r="J110" s="6"/>
      <c r="K110" s="167"/>
      <c r="L110" s="168"/>
      <c r="M110" s="6"/>
      <c r="N110" s="134"/>
      <c r="O110" s="189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0" t="s">
        <v>604</v>
      </c>
      <c r="B111" s="144"/>
      <c r="C111" s="144"/>
      <c r="D111" s="144"/>
      <c r="E111" s="6"/>
      <c r="F111" s="151" t="s">
        <v>608</v>
      </c>
      <c r="G111" s="6"/>
      <c r="H111" s="6" t="s">
        <v>636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0"/>
      <c r="B112" s="144"/>
      <c r="C112" s="144"/>
      <c r="D112" s="144"/>
      <c r="E112" s="6"/>
      <c r="F112" s="151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62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0"/>
      <c r="B113" s="144"/>
      <c r="C113" s="144"/>
      <c r="D113" s="144"/>
      <c r="E113" s="6"/>
      <c r="F113" s="151"/>
      <c r="G113" s="62"/>
      <c r="H113" s="41"/>
      <c r="I113" s="62"/>
      <c r="J113" s="6"/>
      <c r="K113" s="167"/>
      <c r="L113" s="168"/>
      <c r="M113" s="6"/>
      <c r="N113" s="134"/>
      <c r="O113" s="169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0"/>
      <c r="B114" s="144"/>
      <c r="C114" s="144"/>
      <c r="D114" s="144"/>
      <c r="E114" s="6"/>
      <c r="F114" s="151"/>
      <c r="G114" s="62"/>
      <c r="H114" s="41"/>
      <c r="I114" s="62"/>
      <c r="J114" s="6"/>
      <c r="K114" s="167"/>
      <c r="L114" s="168"/>
      <c r="M114" s="6"/>
      <c r="N114" s="134"/>
      <c r="O114" s="169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0"/>
      <c r="B115" s="144"/>
      <c r="C115" s="144"/>
      <c r="D115" s="144"/>
      <c r="E115" s="6"/>
      <c r="F115" s="151"/>
      <c r="G115" s="62"/>
      <c r="H115" s="41"/>
      <c r="I115" s="62"/>
      <c r="J115" s="6"/>
      <c r="K115" s="167"/>
      <c r="L115" s="168"/>
      <c r="M115" s="6"/>
      <c r="N115" s="134"/>
      <c r="O115" s="169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0"/>
      <c r="B116" s="144"/>
      <c r="C116" s="144"/>
      <c r="D116" s="144"/>
      <c r="E116" s="6"/>
      <c r="F116" s="151"/>
      <c r="G116" s="62"/>
      <c r="H116" s="41"/>
      <c r="I116" s="62"/>
      <c r="J116" s="6"/>
      <c r="K116" s="167"/>
      <c r="L116" s="168"/>
      <c r="M116" s="6"/>
      <c r="N116" s="134"/>
      <c r="O116" s="169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0"/>
      <c r="B117" s="144"/>
      <c r="C117" s="144"/>
      <c r="D117" s="144"/>
      <c r="E117" s="6"/>
      <c r="F117" s="151"/>
      <c r="G117" s="62"/>
      <c r="H117" s="41"/>
      <c r="I117" s="62"/>
      <c r="J117" s="6"/>
      <c r="K117" s="167"/>
      <c r="L117" s="168"/>
      <c r="M117" s="6"/>
      <c r="N117" s="134"/>
      <c r="O117" s="169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0"/>
      <c r="B118" s="144"/>
      <c r="C118" s="144"/>
      <c r="D118" s="144"/>
      <c r="E118" s="6"/>
      <c r="F118" s="151"/>
      <c r="G118" s="62"/>
      <c r="H118" s="41"/>
      <c r="I118" s="62"/>
      <c r="J118" s="6"/>
      <c r="K118" s="167"/>
      <c r="L118" s="168"/>
      <c r="M118" s="6"/>
      <c r="N118" s="134"/>
      <c r="O118" s="169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62"/>
      <c r="B119" s="133"/>
      <c r="C119" s="133"/>
      <c r="D119" s="41"/>
      <c r="E119" s="62"/>
      <c r="F119" s="62"/>
      <c r="G119" s="62"/>
      <c r="H119" s="41"/>
      <c r="I119" s="62"/>
      <c r="J119" s="6"/>
      <c r="K119" s="167"/>
      <c r="L119" s="168"/>
      <c r="M119" s="6"/>
      <c r="N119" s="134"/>
      <c r="O119" s="169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38.25" customHeight="1">
      <c r="A120" s="41"/>
      <c r="B120" s="190" t="s">
        <v>637</v>
      </c>
      <c r="C120" s="190"/>
      <c r="D120" s="190"/>
      <c r="E120" s="190"/>
      <c r="F120" s="6"/>
      <c r="G120" s="6"/>
      <c r="H120" s="161"/>
      <c r="I120" s="6"/>
      <c r="J120" s="161"/>
      <c r="K120" s="162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03" t="s">
        <v>16</v>
      </c>
      <c r="B121" s="104" t="s">
        <v>569</v>
      </c>
      <c r="C121" s="104"/>
      <c r="D121" s="105" t="s">
        <v>582</v>
      </c>
      <c r="E121" s="104" t="s">
        <v>583</v>
      </c>
      <c r="F121" s="104" t="s">
        <v>584</v>
      </c>
      <c r="G121" s="104" t="s">
        <v>638</v>
      </c>
      <c r="H121" s="104" t="s">
        <v>639</v>
      </c>
      <c r="I121" s="104" t="s">
        <v>587</v>
      </c>
      <c r="J121" s="191" t="s">
        <v>588</v>
      </c>
      <c r="K121" s="104" t="s">
        <v>589</v>
      </c>
      <c r="L121" s="104" t="s">
        <v>640</v>
      </c>
      <c r="M121" s="104" t="s">
        <v>592</v>
      </c>
      <c r="N121" s="105" t="s">
        <v>593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2">
        <v>1</v>
      </c>
      <c r="B122" s="193">
        <v>41579</v>
      </c>
      <c r="C122" s="193"/>
      <c r="D122" s="194" t="s">
        <v>641</v>
      </c>
      <c r="E122" s="195" t="s">
        <v>595</v>
      </c>
      <c r="F122" s="196">
        <v>82</v>
      </c>
      <c r="G122" s="195" t="s">
        <v>642</v>
      </c>
      <c r="H122" s="195">
        <v>100</v>
      </c>
      <c r="I122" s="197">
        <v>100</v>
      </c>
      <c r="J122" s="198" t="s">
        <v>643</v>
      </c>
      <c r="K122" s="199">
        <f t="shared" ref="K122:K174" si="50">H122-F122</f>
        <v>18</v>
      </c>
      <c r="L122" s="200">
        <f t="shared" ref="L122:L174" si="51">K122/F122</f>
        <v>0.21951219512195122</v>
      </c>
      <c r="M122" s="195" t="s">
        <v>599</v>
      </c>
      <c r="N122" s="201">
        <v>42657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2">
        <v>2</v>
      </c>
      <c r="B123" s="193">
        <v>41794</v>
      </c>
      <c r="C123" s="193"/>
      <c r="D123" s="194" t="s">
        <v>644</v>
      </c>
      <c r="E123" s="195" t="s">
        <v>612</v>
      </c>
      <c r="F123" s="196">
        <v>257</v>
      </c>
      <c r="G123" s="195" t="s">
        <v>642</v>
      </c>
      <c r="H123" s="195">
        <v>300</v>
      </c>
      <c r="I123" s="197">
        <v>300</v>
      </c>
      <c r="J123" s="198" t="s">
        <v>643</v>
      </c>
      <c r="K123" s="199">
        <f t="shared" si="50"/>
        <v>43</v>
      </c>
      <c r="L123" s="200">
        <f t="shared" si="51"/>
        <v>0.16731517509727625</v>
      </c>
      <c r="M123" s="195" t="s">
        <v>599</v>
      </c>
      <c r="N123" s="201">
        <v>41822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2">
        <v>3</v>
      </c>
      <c r="B124" s="193">
        <v>41828</v>
      </c>
      <c r="C124" s="193"/>
      <c r="D124" s="194" t="s">
        <v>645</v>
      </c>
      <c r="E124" s="195" t="s">
        <v>612</v>
      </c>
      <c r="F124" s="196">
        <v>393</v>
      </c>
      <c r="G124" s="195" t="s">
        <v>642</v>
      </c>
      <c r="H124" s="195">
        <v>468</v>
      </c>
      <c r="I124" s="197">
        <v>468</v>
      </c>
      <c r="J124" s="198" t="s">
        <v>643</v>
      </c>
      <c r="K124" s="199">
        <f t="shared" si="50"/>
        <v>75</v>
      </c>
      <c r="L124" s="200">
        <f t="shared" si="51"/>
        <v>0.19083969465648856</v>
      </c>
      <c r="M124" s="195" t="s">
        <v>599</v>
      </c>
      <c r="N124" s="201">
        <v>41863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2">
        <v>4</v>
      </c>
      <c r="B125" s="193">
        <v>41857</v>
      </c>
      <c r="C125" s="193"/>
      <c r="D125" s="194" t="s">
        <v>646</v>
      </c>
      <c r="E125" s="195" t="s">
        <v>612</v>
      </c>
      <c r="F125" s="196">
        <v>205</v>
      </c>
      <c r="G125" s="195" t="s">
        <v>642</v>
      </c>
      <c r="H125" s="195">
        <v>275</v>
      </c>
      <c r="I125" s="197">
        <v>250</v>
      </c>
      <c r="J125" s="198" t="s">
        <v>643</v>
      </c>
      <c r="K125" s="199">
        <f t="shared" si="50"/>
        <v>70</v>
      </c>
      <c r="L125" s="200">
        <f t="shared" si="51"/>
        <v>0.34146341463414637</v>
      </c>
      <c r="M125" s="195" t="s">
        <v>599</v>
      </c>
      <c r="N125" s="201">
        <v>41962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2">
        <v>5</v>
      </c>
      <c r="B126" s="193">
        <v>41886</v>
      </c>
      <c r="C126" s="193"/>
      <c r="D126" s="194" t="s">
        <v>647</v>
      </c>
      <c r="E126" s="195" t="s">
        <v>612</v>
      </c>
      <c r="F126" s="196">
        <v>162</v>
      </c>
      <c r="G126" s="195" t="s">
        <v>642</v>
      </c>
      <c r="H126" s="195">
        <v>190</v>
      </c>
      <c r="I126" s="197">
        <v>190</v>
      </c>
      <c r="J126" s="198" t="s">
        <v>643</v>
      </c>
      <c r="K126" s="199">
        <f t="shared" si="50"/>
        <v>28</v>
      </c>
      <c r="L126" s="200">
        <f t="shared" si="51"/>
        <v>0.1728395061728395</v>
      </c>
      <c r="M126" s="195" t="s">
        <v>599</v>
      </c>
      <c r="N126" s="201">
        <v>42006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2">
        <v>6</v>
      </c>
      <c r="B127" s="193">
        <v>41886</v>
      </c>
      <c r="C127" s="193"/>
      <c r="D127" s="194" t="s">
        <v>648</v>
      </c>
      <c r="E127" s="195" t="s">
        <v>612</v>
      </c>
      <c r="F127" s="196">
        <v>75</v>
      </c>
      <c r="G127" s="195" t="s">
        <v>642</v>
      </c>
      <c r="H127" s="195">
        <v>91.5</v>
      </c>
      <c r="I127" s="197" t="s">
        <v>633</v>
      </c>
      <c r="J127" s="198" t="s">
        <v>649</v>
      </c>
      <c r="K127" s="199">
        <f t="shared" si="50"/>
        <v>16.5</v>
      </c>
      <c r="L127" s="200">
        <f t="shared" si="51"/>
        <v>0.22</v>
      </c>
      <c r="M127" s="195" t="s">
        <v>599</v>
      </c>
      <c r="N127" s="201">
        <v>41954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2">
        <v>7</v>
      </c>
      <c r="B128" s="193">
        <v>41913</v>
      </c>
      <c r="C128" s="193"/>
      <c r="D128" s="194" t="s">
        <v>650</v>
      </c>
      <c r="E128" s="195" t="s">
        <v>612</v>
      </c>
      <c r="F128" s="196">
        <v>850</v>
      </c>
      <c r="G128" s="195" t="s">
        <v>642</v>
      </c>
      <c r="H128" s="195">
        <v>982.5</v>
      </c>
      <c r="I128" s="197">
        <v>1050</v>
      </c>
      <c r="J128" s="198" t="s">
        <v>651</v>
      </c>
      <c r="K128" s="199">
        <f t="shared" si="50"/>
        <v>132.5</v>
      </c>
      <c r="L128" s="200">
        <f t="shared" si="51"/>
        <v>0.15588235294117647</v>
      </c>
      <c r="M128" s="195" t="s">
        <v>599</v>
      </c>
      <c r="N128" s="201">
        <v>42039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2">
        <v>8</v>
      </c>
      <c r="B129" s="193">
        <v>41913</v>
      </c>
      <c r="C129" s="193"/>
      <c r="D129" s="194" t="s">
        <v>652</v>
      </c>
      <c r="E129" s="195" t="s">
        <v>612</v>
      </c>
      <c r="F129" s="196">
        <v>475</v>
      </c>
      <c r="G129" s="195" t="s">
        <v>642</v>
      </c>
      <c r="H129" s="195">
        <v>515</v>
      </c>
      <c r="I129" s="197">
        <v>600</v>
      </c>
      <c r="J129" s="198" t="s">
        <v>653</v>
      </c>
      <c r="K129" s="199">
        <f t="shared" si="50"/>
        <v>40</v>
      </c>
      <c r="L129" s="200">
        <f t="shared" si="51"/>
        <v>8.4210526315789472E-2</v>
      </c>
      <c r="M129" s="195" t="s">
        <v>599</v>
      </c>
      <c r="N129" s="201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2">
        <v>9</v>
      </c>
      <c r="B130" s="193">
        <v>41913</v>
      </c>
      <c r="C130" s="193"/>
      <c r="D130" s="194" t="s">
        <v>654</v>
      </c>
      <c r="E130" s="195" t="s">
        <v>612</v>
      </c>
      <c r="F130" s="196">
        <v>86</v>
      </c>
      <c r="G130" s="195" t="s">
        <v>642</v>
      </c>
      <c r="H130" s="195">
        <v>99</v>
      </c>
      <c r="I130" s="197">
        <v>140</v>
      </c>
      <c r="J130" s="198" t="s">
        <v>655</v>
      </c>
      <c r="K130" s="199">
        <f t="shared" si="50"/>
        <v>13</v>
      </c>
      <c r="L130" s="200">
        <f t="shared" si="51"/>
        <v>0.15116279069767441</v>
      </c>
      <c r="M130" s="195" t="s">
        <v>599</v>
      </c>
      <c r="N130" s="201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2">
        <v>10</v>
      </c>
      <c r="B131" s="193">
        <v>41926</v>
      </c>
      <c r="C131" s="193"/>
      <c r="D131" s="194" t="s">
        <v>656</v>
      </c>
      <c r="E131" s="195" t="s">
        <v>612</v>
      </c>
      <c r="F131" s="196">
        <v>496.6</v>
      </c>
      <c r="G131" s="195" t="s">
        <v>642</v>
      </c>
      <c r="H131" s="195">
        <v>621</v>
      </c>
      <c r="I131" s="197">
        <v>580</v>
      </c>
      <c r="J131" s="198" t="s">
        <v>643</v>
      </c>
      <c r="K131" s="199">
        <f t="shared" si="50"/>
        <v>124.39999999999998</v>
      </c>
      <c r="L131" s="200">
        <f t="shared" si="51"/>
        <v>0.25050342327829234</v>
      </c>
      <c r="M131" s="195" t="s">
        <v>599</v>
      </c>
      <c r="N131" s="201">
        <v>42605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2">
        <v>11</v>
      </c>
      <c r="B132" s="193">
        <v>41926</v>
      </c>
      <c r="C132" s="193"/>
      <c r="D132" s="194" t="s">
        <v>657</v>
      </c>
      <c r="E132" s="195" t="s">
        <v>612</v>
      </c>
      <c r="F132" s="196">
        <v>2481.9</v>
      </c>
      <c r="G132" s="195" t="s">
        <v>642</v>
      </c>
      <c r="H132" s="195">
        <v>2840</v>
      </c>
      <c r="I132" s="197">
        <v>2870</v>
      </c>
      <c r="J132" s="198" t="s">
        <v>658</v>
      </c>
      <c r="K132" s="199">
        <f t="shared" si="50"/>
        <v>358.09999999999991</v>
      </c>
      <c r="L132" s="200">
        <f t="shared" si="51"/>
        <v>0.14428462065353154</v>
      </c>
      <c r="M132" s="195" t="s">
        <v>599</v>
      </c>
      <c r="N132" s="201">
        <v>42017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2">
        <v>12</v>
      </c>
      <c r="B133" s="193">
        <v>41928</v>
      </c>
      <c r="C133" s="193"/>
      <c r="D133" s="194" t="s">
        <v>659</v>
      </c>
      <c r="E133" s="195" t="s">
        <v>612</v>
      </c>
      <c r="F133" s="196">
        <v>84.5</v>
      </c>
      <c r="G133" s="195" t="s">
        <v>642</v>
      </c>
      <c r="H133" s="195">
        <v>93</v>
      </c>
      <c r="I133" s="197">
        <v>110</v>
      </c>
      <c r="J133" s="198" t="s">
        <v>660</v>
      </c>
      <c r="K133" s="199">
        <f t="shared" si="50"/>
        <v>8.5</v>
      </c>
      <c r="L133" s="200">
        <f t="shared" si="51"/>
        <v>0.10059171597633136</v>
      </c>
      <c r="M133" s="195" t="s">
        <v>599</v>
      </c>
      <c r="N133" s="201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2">
        <v>13</v>
      </c>
      <c r="B134" s="193">
        <v>41928</v>
      </c>
      <c r="C134" s="193"/>
      <c r="D134" s="194" t="s">
        <v>661</v>
      </c>
      <c r="E134" s="195" t="s">
        <v>612</v>
      </c>
      <c r="F134" s="196">
        <v>401</v>
      </c>
      <c r="G134" s="195" t="s">
        <v>642</v>
      </c>
      <c r="H134" s="195">
        <v>428</v>
      </c>
      <c r="I134" s="197">
        <v>450</v>
      </c>
      <c r="J134" s="198" t="s">
        <v>662</v>
      </c>
      <c r="K134" s="199">
        <f t="shared" si="50"/>
        <v>27</v>
      </c>
      <c r="L134" s="200">
        <f t="shared" si="51"/>
        <v>6.7331670822942641E-2</v>
      </c>
      <c r="M134" s="195" t="s">
        <v>599</v>
      </c>
      <c r="N134" s="201">
        <v>42020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2">
        <v>14</v>
      </c>
      <c r="B135" s="193">
        <v>41928</v>
      </c>
      <c r="C135" s="193"/>
      <c r="D135" s="194" t="s">
        <v>663</v>
      </c>
      <c r="E135" s="195" t="s">
        <v>612</v>
      </c>
      <c r="F135" s="196">
        <v>101</v>
      </c>
      <c r="G135" s="195" t="s">
        <v>642</v>
      </c>
      <c r="H135" s="195">
        <v>112</v>
      </c>
      <c r="I135" s="197">
        <v>120</v>
      </c>
      <c r="J135" s="198" t="s">
        <v>664</v>
      </c>
      <c r="K135" s="199">
        <f t="shared" si="50"/>
        <v>11</v>
      </c>
      <c r="L135" s="200">
        <f t="shared" si="51"/>
        <v>0.10891089108910891</v>
      </c>
      <c r="M135" s="195" t="s">
        <v>599</v>
      </c>
      <c r="N135" s="201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2">
        <v>15</v>
      </c>
      <c r="B136" s="193">
        <v>41954</v>
      </c>
      <c r="C136" s="193"/>
      <c r="D136" s="194" t="s">
        <v>665</v>
      </c>
      <c r="E136" s="195" t="s">
        <v>612</v>
      </c>
      <c r="F136" s="196">
        <v>59</v>
      </c>
      <c r="G136" s="195" t="s">
        <v>642</v>
      </c>
      <c r="H136" s="195">
        <v>76</v>
      </c>
      <c r="I136" s="197">
        <v>76</v>
      </c>
      <c r="J136" s="198" t="s">
        <v>643</v>
      </c>
      <c r="K136" s="199">
        <f t="shared" si="50"/>
        <v>17</v>
      </c>
      <c r="L136" s="200">
        <f t="shared" si="51"/>
        <v>0.28813559322033899</v>
      </c>
      <c r="M136" s="195" t="s">
        <v>599</v>
      </c>
      <c r="N136" s="201">
        <v>43032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2">
        <v>16</v>
      </c>
      <c r="B137" s="193">
        <v>41954</v>
      </c>
      <c r="C137" s="193"/>
      <c r="D137" s="194" t="s">
        <v>654</v>
      </c>
      <c r="E137" s="195" t="s">
        <v>612</v>
      </c>
      <c r="F137" s="196">
        <v>99</v>
      </c>
      <c r="G137" s="195" t="s">
        <v>642</v>
      </c>
      <c r="H137" s="195">
        <v>120</v>
      </c>
      <c r="I137" s="197">
        <v>120</v>
      </c>
      <c r="J137" s="198" t="s">
        <v>624</v>
      </c>
      <c r="K137" s="199">
        <f t="shared" si="50"/>
        <v>21</v>
      </c>
      <c r="L137" s="200">
        <f t="shared" si="51"/>
        <v>0.21212121212121213</v>
      </c>
      <c r="M137" s="195" t="s">
        <v>599</v>
      </c>
      <c r="N137" s="201">
        <v>41960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2">
        <v>17</v>
      </c>
      <c r="B138" s="193">
        <v>41956</v>
      </c>
      <c r="C138" s="193"/>
      <c r="D138" s="194" t="s">
        <v>666</v>
      </c>
      <c r="E138" s="195" t="s">
        <v>612</v>
      </c>
      <c r="F138" s="196">
        <v>22</v>
      </c>
      <c r="G138" s="195" t="s">
        <v>642</v>
      </c>
      <c r="H138" s="195">
        <v>33.549999999999997</v>
      </c>
      <c r="I138" s="197">
        <v>32</v>
      </c>
      <c r="J138" s="198" t="s">
        <v>667</v>
      </c>
      <c r="K138" s="199">
        <f t="shared" si="50"/>
        <v>11.549999999999997</v>
      </c>
      <c r="L138" s="200">
        <f t="shared" si="51"/>
        <v>0.52499999999999991</v>
      </c>
      <c r="M138" s="195" t="s">
        <v>599</v>
      </c>
      <c r="N138" s="201">
        <v>42188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2">
        <v>18</v>
      </c>
      <c r="B139" s="193">
        <v>41976</v>
      </c>
      <c r="C139" s="193"/>
      <c r="D139" s="194" t="s">
        <v>668</v>
      </c>
      <c r="E139" s="195" t="s">
        <v>612</v>
      </c>
      <c r="F139" s="196">
        <v>440</v>
      </c>
      <c r="G139" s="195" t="s">
        <v>642</v>
      </c>
      <c r="H139" s="195">
        <v>520</v>
      </c>
      <c r="I139" s="197">
        <v>520</v>
      </c>
      <c r="J139" s="198" t="s">
        <v>669</v>
      </c>
      <c r="K139" s="199">
        <f t="shared" si="50"/>
        <v>80</v>
      </c>
      <c r="L139" s="200">
        <f t="shared" si="51"/>
        <v>0.18181818181818182</v>
      </c>
      <c r="M139" s="195" t="s">
        <v>599</v>
      </c>
      <c r="N139" s="201">
        <v>42208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2">
        <v>19</v>
      </c>
      <c r="B140" s="193">
        <v>41976</v>
      </c>
      <c r="C140" s="193"/>
      <c r="D140" s="194" t="s">
        <v>670</v>
      </c>
      <c r="E140" s="195" t="s">
        <v>612</v>
      </c>
      <c r="F140" s="196">
        <v>360</v>
      </c>
      <c r="G140" s="195" t="s">
        <v>642</v>
      </c>
      <c r="H140" s="195">
        <v>427</v>
      </c>
      <c r="I140" s="197">
        <v>425</v>
      </c>
      <c r="J140" s="198" t="s">
        <v>671</v>
      </c>
      <c r="K140" s="199">
        <f t="shared" si="50"/>
        <v>67</v>
      </c>
      <c r="L140" s="200">
        <f t="shared" si="51"/>
        <v>0.18611111111111112</v>
      </c>
      <c r="M140" s="195" t="s">
        <v>599</v>
      </c>
      <c r="N140" s="201">
        <v>42058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2">
        <v>20</v>
      </c>
      <c r="B141" s="193">
        <v>42012</v>
      </c>
      <c r="C141" s="193"/>
      <c r="D141" s="194" t="s">
        <v>672</v>
      </c>
      <c r="E141" s="195" t="s">
        <v>612</v>
      </c>
      <c r="F141" s="196">
        <v>360</v>
      </c>
      <c r="G141" s="195" t="s">
        <v>642</v>
      </c>
      <c r="H141" s="195">
        <v>455</v>
      </c>
      <c r="I141" s="197">
        <v>420</v>
      </c>
      <c r="J141" s="198" t="s">
        <v>673</v>
      </c>
      <c r="K141" s="199">
        <f t="shared" si="50"/>
        <v>95</v>
      </c>
      <c r="L141" s="200">
        <f t="shared" si="51"/>
        <v>0.2638888888888889</v>
      </c>
      <c r="M141" s="195" t="s">
        <v>599</v>
      </c>
      <c r="N141" s="201">
        <v>42024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2">
        <v>21</v>
      </c>
      <c r="B142" s="193">
        <v>42012</v>
      </c>
      <c r="C142" s="193"/>
      <c r="D142" s="194" t="s">
        <v>674</v>
      </c>
      <c r="E142" s="195" t="s">
        <v>612</v>
      </c>
      <c r="F142" s="196">
        <v>130</v>
      </c>
      <c r="G142" s="195"/>
      <c r="H142" s="195">
        <v>175.5</v>
      </c>
      <c r="I142" s="197">
        <v>165</v>
      </c>
      <c r="J142" s="198" t="s">
        <v>675</v>
      </c>
      <c r="K142" s="199">
        <f t="shared" si="50"/>
        <v>45.5</v>
      </c>
      <c r="L142" s="200">
        <f t="shared" si="51"/>
        <v>0.35</v>
      </c>
      <c r="M142" s="195" t="s">
        <v>599</v>
      </c>
      <c r="N142" s="201">
        <v>43088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2">
        <v>22</v>
      </c>
      <c r="B143" s="193">
        <v>42040</v>
      </c>
      <c r="C143" s="193"/>
      <c r="D143" s="194" t="s">
        <v>406</v>
      </c>
      <c r="E143" s="195" t="s">
        <v>595</v>
      </c>
      <c r="F143" s="196">
        <v>98</v>
      </c>
      <c r="G143" s="195"/>
      <c r="H143" s="195">
        <v>120</v>
      </c>
      <c r="I143" s="197">
        <v>120</v>
      </c>
      <c r="J143" s="198" t="s">
        <v>643</v>
      </c>
      <c r="K143" s="199">
        <f t="shared" si="50"/>
        <v>22</v>
      </c>
      <c r="L143" s="200">
        <f t="shared" si="51"/>
        <v>0.22448979591836735</v>
      </c>
      <c r="M143" s="195" t="s">
        <v>599</v>
      </c>
      <c r="N143" s="201">
        <v>42753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2">
        <v>23</v>
      </c>
      <c r="B144" s="193">
        <v>42040</v>
      </c>
      <c r="C144" s="193"/>
      <c r="D144" s="194" t="s">
        <v>676</v>
      </c>
      <c r="E144" s="195" t="s">
        <v>595</v>
      </c>
      <c r="F144" s="196">
        <v>196</v>
      </c>
      <c r="G144" s="195"/>
      <c r="H144" s="195">
        <v>262</v>
      </c>
      <c r="I144" s="197">
        <v>255</v>
      </c>
      <c r="J144" s="198" t="s">
        <v>643</v>
      </c>
      <c r="K144" s="199">
        <f t="shared" si="50"/>
        <v>66</v>
      </c>
      <c r="L144" s="200">
        <f t="shared" si="51"/>
        <v>0.33673469387755101</v>
      </c>
      <c r="M144" s="195" t="s">
        <v>599</v>
      </c>
      <c r="N144" s="201">
        <v>42599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2">
        <v>24</v>
      </c>
      <c r="B145" s="203">
        <v>42067</v>
      </c>
      <c r="C145" s="203"/>
      <c r="D145" s="204" t="s">
        <v>405</v>
      </c>
      <c r="E145" s="205" t="s">
        <v>595</v>
      </c>
      <c r="F145" s="206">
        <v>235</v>
      </c>
      <c r="G145" s="206"/>
      <c r="H145" s="207">
        <v>77</v>
      </c>
      <c r="I145" s="207" t="s">
        <v>677</v>
      </c>
      <c r="J145" s="208" t="s">
        <v>678</v>
      </c>
      <c r="K145" s="209">
        <f t="shared" si="50"/>
        <v>-158</v>
      </c>
      <c r="L145" s="210">
        <f t="shared" si="51"/>
        <v>-0.67234042553191486</v>
      </c>
      <c r="M145" s="206" t="s">
        <v>613</v>
      </c>
      <c r="N145" s="203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25</v>
      </c>
      <c r="B146" s="193">
        <v>42067</v>
      </c>
      <c r="C146" s="193"/>
      <c r="D146" s="194" t="s">
        <v>679</v>
      </c>
      <c r="E146" s="195" t="s">
        <v>595</v>
      </c>
      <c r="F146" s="196">
        <v>185</v>
      </c>
      <c r="G146" s="195"/>
      <c r="H146" s="195">
        <v>224</v>
      </c>
      <c r="I146" s="197" t="s">
        <v>680</v>
      </c>
      <c r="J146" s="198" t="s">
        <v>643</v>
      </c>
      <c r="K146" s="199">
        <f t="shared" si="50"/>
        <v>39</v>
      </c>
      <c r="L146" s="200">
        <f t="shared" si="51"/>
        <v>0.21081081081081082</v>
      </c>
      <c r="M146" s="195" t="s">
        <v>599</v>
      </c>
      <c r="N146" s="201">
        <v>42647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2">
        <v>26</v>
      </c>
      <c r="B147" s="203">
        <v>42090</v>
      </c>
      <c r="C147" s="203"/>
      <c r="D147" s="211" t="s">
        <v>681</v>
      </c>
      <c r="E147" s="206" t="s">
        <v>595</v>
      </c>
      <c r="F147" s="206">
        <v>49.5</v>
      </c>
      <c r="G147" s="207"/>
      <c r="H147" s="207">
        <v>15.85</v>
      </c>
      <c r="I147" s="207">
        <v>67</v>
      </c>
      <c r="J147" s="208" t="s">
        <v>682</v>
      </c>
      <c r="K147" s="207">
        <f t="shared" si="50"/>
        <v>-33.65</v>
      </c>
      <c r="L147" s="212">
        <f t="shared" si="51"/>
        <v>-0.67979797979797973</v>
      </c>
      <c r="M147" s="206" t="s">
        <v>613</v>
      </c>
      <c r="N147" s="213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2">
        <v>27</v>
      </c>
      <c r="B148" s="193">
        <v>42093</v>
      </c>
      <c r="C148" s="193"/>
      <c r="D148" s="194" t="s">
        <v>683</v>
      </c>
      <c r="E148" s="195" t="s">
        <v>595</v>
      </c>
      <c r="F148" s="196">
        <v>183.5</v>
      </c>
      <c r="G148" s="195"/>
      <c r="H148" s="195">
        <v>219</v>
      </c>
      <c r="I148" s="197">
        <v>218</v>
      </c>
      <c r="J148" s="198" t="s">
        <v>684</v>
      </c>
      <c r="K148" s="199">
        <f t="shared" si="50"/>
        <v>35.5</v>
      </c>
      <c r="L148" s="200">
        <f t="shared" si="51"/>
        <v>0.19346049046321526</v>
      </c>
      <c r="M148" s="195" t="s">
        <v>599</v>
      </c>
      <c r="N148" s="201">
        <v>42103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2">
        <v>28</v>
      </c>
      <c r="B149" s="193">
        <v>42114</v>
      </c>
      <c r="C149" s="193"/>
      <c r="D149" s="194" t="s">
        <v>685</v>
      </c>
      <c r="E149" s="195" t="s">
        <v>595</v>
      </c>
      <c r="F149" s="196">
        <f>(227+237)/2</f>
        <v>232</v>
      </c>
      <c r="G149" s="195"/>
      <c r="H149" s="195">
        <v>298</v>
      </c>
      <c r="I149" s="197">
        <v>298</v>
      </c>
      <c r="J149" s="198" t="s">
        <v>643</v>
      </c>
      <c r="K149" s="199">
        <f t="shared" si="50"/>
        <v>66</v>
      </c>
      <c r="L149" s="200">
        <f t="shared" si="51"/>
        <v>0.28448275862068967</v>
      </c>
      <c r="M149" s="195" t="s">
        <v>599</v>
      </c>
      <c r="N149" s="201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2">
        <v>29</v>
      </c>
      <c r="B150" s="193">
        <v>42128</v>
      </c>
      <c r="C150" s="193"/>
      <c r="D150" s="194" t="s">
        <v>686</v>
      </c>
      <c r="E150" s="195" t="s">
        <v>612</v>
      </c>
      <c r="F150" s="196">
        <v>385</v>
      </c>
      <c r="G150" s="195"/>
      <c r="H150" s="195">
        <f>212.5+331</f>
        <v>543.5</v>
      </c>
      <c r="I150" s="197">
        <v>510</v>
      </c>
      <c r="J150" s="198" t="s">
        <v>687</v>
      </c>
      <c r="K150" s="199">
        <f t="shared" si="50"/>
        <v>158.5</v>
      </c>
      <c r="L150" s="200">
        <f t="shared" si="51"/>
        <v>0.41168831168831171</v>
      </c>
      <c r="M150" s="195" t="s">
        <v>599</v>
      </c>
      <c r="N150" s="201">
        <v>42235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30</v>
      </c>
      <c r="B151" s="193">
        <v>42128</v>
      </c>
      <c r="C151" s="193"/>
      <c r="D151" s="194" t="s">
        <v>688</v>
      </c>
      <c r="E151" s="195" t="s">
        <v>612</v>
      </c>
      <c r="F151" s="196">
        <v>115.5</v>
      </c>
      <c r="G151" s="195"/>
      <c r="H151" s="195">
        <v>146</v>
      </c>
      <c r="I151" s="197">
        <v>142</v>
      </c>
      <c r="J151" s="198" t="s">
        <v>689</v>
      </c>
      <c r="K151" s="199">
        <f t="shared" si="50"/>
        <v>30.5</v>
      </c>
      <c r="L151" s="200">
        <f t="shared" si="51"/>
        <v>0.26406926406926406</v>
      </c>
      <c r="M151" s="195" t="s">
        <v>599</v>
      </c>
      <c r="N151" s="201">
        <v>42202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31</v>
      </c>
      <c r="B152" s="193">
        <v>42151</v>
      </c>
      <c r="C152" s="193"/>
      <c r="D152" s="194" t="s">
        <v>543</v>
      </c>
      <c r="E152" s="195" t="s">
        <v>612</v>
      </c>
      <c r="F152" s="196">
        <v>237.5</v>
      </c>
      <c r="G152" s="195"/>
      <c r="H152" s="195">
        <v>279.5</v>
      </c>
      <c r="I152" s="197">
        <v>278</v>
      </c>
      <c r="J152" s="198" t="s">
        <v>643</v>
      </c>
      <c r="K152" s="199">
        <f t="shared" si="50"/>
        <v>42</v>
      </c>
      <c r="L152" s="200">
        <f t="shared" si="51"/>
        <v>0.17684210526315788</v>
      </c>
      <c r="M152" s="195" t="s">
        <v>599</v>
      </c>
      <c r="N152" s="201">
        <v>42222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32</v>
      </c>
      <c r="B153" s="193">
        <v>42174</v>
      </c>
      <c r="C153" s="193"/>
      <c r="D153" s="194" t="s">
        <v>661</v>
      </c>
      <c r="E153" s="195" t="s">
        <v>595</v>
      </c>
      <c r="F153" s="196">
        <v>340</v>
      </c>
      <c r="G153" s="195"/>
      <c r="H153" s="195">
        <v>448</v>
      </c>
      <c r="I153" s="197">
        <v>448</v>
      </c>
      <c r="J153" s="198" t="s">
        <v>643</v>
      </c>
      <c r="K153" s="199">
        <f t="shared" si="50"/>
        <v>108</v>
      </c>
      <c r="L153" s="200">
        <f t="shared" si="51"/>
        <v>0.31764705882352939</v>
      </c>
      <c r="M153" s="195" t="s">
        <v>599</v>
      </c>
      <c r="N153" s="201">
        <v>43018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2">
        <v>33</v>
      </c>
      <c r="B154" s="193">
        <v>42191</v>
      </c>
      <c r="C154" s="193"/>
      <c r="D154" s="194" t="s">
        <v>690</v>
      </c>
      <c r="E154" s="195" t="s">
        <v>595</v>
      </c>
      <c r="F154" s="196">
        <v>390</v>
      </c>
      <c r="G154" s="195"/>
      <c r="H154" s="195">
        <v>460</v>
      </c>
      <c r="I154" s="197">
        <v>460</v>
      </c>
      <c r="J154" s="198" t="s">
        <v>643</v>
      </c>
      <c r="K154" s="199">
        <f t="shared" si="50"/>
        <v>70</v>
      </c>
      <c r="L154" s="200">
        <f t="shared" si="51"/>
        <v>0.17948717948717949</v>
      </c>
      <c r="M154" s="195" t="s">
        <v>599</v>
      </c>
      <c r="N154" s="201">
        <v>42478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2">
        <v>34</v>
      </c>
      <c r="B155" s="203">
        <v>42195</v>
      </c>
      <c r="C155" s="203"/>
      <c r="D155" s="204" t="s">
        <v>691</v>
      </c>
      <c r="E155" s="205" t="s">
        <v>595</v>
      </c>
      <c r="F155" s="206">
        <v>122.5</v>
      </c>
      <c r="G155" s="206"/>
      <c r="H155" s="207">
        <v>61</v>
      </c>
      <c r="I155" s="207">
        <v>172</v>
      </c>
      <c r="J155" s="208" t="s">
        <v>692</v>
      </c>
      <c r="K155" s="209">
        <f t="shared" si="50"/>
        <v>-61.5</v>
      </c>
      <c r="L155" s="210">
        <f t="shared" si="51"/>
        <v>-0.50204081632653064</v>
      </c>
      <c r="M155" s="206" t="s">
        <v>613</v>
      </c>
      <c r="N155" s="203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35</v>
      </c>
      <c r="B156" s="193">
        <v>42219</v>
      </c>
      <c r="C156" s="193"/>
      <c r="D156" s="194" t="s">
        <v>693</v>
      </c>
      <c r="E156" s="195" t="s">
        <v>595</v>
      </c>
      <c r="F156" s="196">
        <v>297.5</v>
      </c>
      <c r="G156" s="195"/>
      <c r="H156" s="195">
        <v>350</v>
      </c>
      <c r="I156" s="197">
        <v>360</v>
      </c>
      <c r="J156" s="198" t="s">
        <v>694</v>
      </c>
      <c r="K156" s="199">
        <f t="shared" si="50"/>
        <v>52.5</v>
      </c>
      <c r="L156" s="200">
        <f t="shared" si="51"/>
        <v>0.17647058823529413</v>
      </c>
      <c r="M156" s="195" t="s">
        <v>599</v>
      </c>
      <c r="N156" s="201">
        <v>42232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36</v>
      </c>
      <c r="B157" s="193">
        <v>42219</v>
      </c>
      <c r="C157" s="193"/>
      <c r="D157" s="194" t="s">
        <v>695</v>
      </c>
      <c r="E157" s="195" t="s">
        <v>595</v>
      </c>
      <c r="F157" s="196">
        <v>115.5</v>
      </c>
      <c r="G157" s="195"/>
      <c r="H157" s="195">
        <v>149</v>
      </c>
      <c r="I157" s="197">
        <v>140</v>
      </c>
      <c r="J157" s="198" t="s">
        <v>696</v>
      </c>
      <c r="K157" s="199">
        <f t="shared" si="50"/>
        <v>33.5</v>
      </c>
      <c r="L157" s="200">
        <f t="shared" si="51"/>
        <v>0.29004329004329005</v>
      </c>
      <c r="M157" s="195" t="s">
        <v>599</v>
      </c>
      <c r="N157" s="201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37</v>
      </c>
      <c r="B158" s="193">
        <v>42251</v>
      </c>
      <c r="C158" s="193"/>
      <c r="D158" s="194" t="s">
        <v>543</v>
      </c>
      <c r="E158" s="195" t="s">
        <v>595</v>
      </c>
      <c r="F158" s="196">
        <v>226</v>
      </c>
      <c r="G158" s="195"/>
      <c r="H158" s="195">
        <v>292</v>
      </c>
      <c r="I158" s="197">
        <v>292</v>
      </c>
      <c r="J158" s="198" t="s">
        <v>697</v>
      </c>
      <c r="K158" s="199">
        <f t="shared" si="50"/>
        <v>66</v>
      </c>
      <c r="L158" s="200">
        <f t="shared" si="51"/>
        <v>0.29203539823008851</v>
      </c>
      <c r="M158" s="195" t="s">
        <v>599</v>
      </c>
      <c r="N158" s="201">
        <v>42286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38</v>
      </c>
      <c r="B159" s="193">
        <v>42254</v>
      </c>
      <c r="C159" s="193"/>
      <c r="D159" s="194" t="s">
        <v>685</v>
      </c>
      <c r="E159" s="195" t="s">
        <v>595</v>
      </c>
      <c r="F159" s="196">
        <v>232.5</v>
      </c>
      <c r="G159" s="195"/>
      <c r="H159" s="195">
        <v>312.5</v>
      </c>
      <c r="I159" s="197">
        <v>310</v>
      </c>
      <c r="J159" s="198" t="s">
        <v>643</v>
      </c>
      <c r="K159" s="199">
        <f t="shared" si="50"/>
        <v>80</v>
      </c>
      <c r="L159" s="200">
        <f t="shared" si="51"/>
        <v>0.34408602150537637</v>
      </c>
      <c r="M159" s="195" t="s">
        <v>599</v>
      </c>
      <c r="N159" s="201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2">
        <v>39</v>
      </c>
      <c r="B160" s="193">
        <v>42268</v>
      </c>
      <c r="C160" s="193"/>
      <c r="D160" s="194" t="s">
        <v>698</v>
      </c>
      <c r="E160" s="195" t="s">
        <v>595</v>
      </c>
      <c r="F160" s="196">
        <v>196.5</v>
      </c>
      <c r="G160" s="195"/>
      <c r="H160" s="195">
        <v>238</v>
      </c>
      <c r="I160" s="197">
        <v>238</v>
      </c>
      <c r="J160" s="198" t="s">
        <v>697</v>
      </c>
      <c r="K160" s="199">
        <f t="shared" si="50"/>
        <v>41.5</v>
      </c>
      <c r="L160" s="200">
        <f t="shared" si="51"/>
        <v>0.21119592875318066</v>
      </c>
      <c r="M160" s="195" t="s">
        <v>599</v>
      </c>
      <c r="N160" s="201">
        <v>42291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40</v>
      </c>
      <c r="B161" s="193">
        <v>42271</v>
      </c>
      <c r="C161" s="193"/>
      <c r="D161" s="194" t="s">
        <v>641</v>
      </c>
      <c r="E161" s="195" t="s">
        <v>595</v>
      </c>
      <c r="F161" s="196">
        <v>65</v>
      </c>
      <c r="G161" s="195"/>
      <c r="H161" s="195">
        <v>82</v>
      </c>
      <c r="I161" s="197">
        <v>82</v>
      </c>
      <c r="J161" s="198" t="s">
        <v>697</v>
      </c>
      <c r="K161" s="199">
        <f t="shared" si="50"/>
        <v>17</v>
      </c>
      <c r="L161" s="200">
        <f t="shared" si="51"/>
        <v>0.26153846153846155</v>
      </c>
      <c r="M161" s="195" t="s">
        <v>599</v>
      </c>
      <c r="N161" s="201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2">
        <v>41</v>
      </c>
      <c r="B162" s="193">
        <v>42291</v>
      </c>
      <c r="C162" s="193"/>
      <c r="D162" s="194" t="s">
        <v>699</v>
      </c>
      <c r="E162" s="195" t="s">
        <v>595</v>
      </c>
      <c r="F162" s="196">
        <v>144</v>
      </c>
      <c r="G162" s="195"/>
      <c r="H162" s="195">
        <v>182.5</v>
      </c>
      <c r="I162" s="197">
        <v>181</v>
      </c>
      <c r="J162" s="198" t="s">
        <v>697</v>
      </c>
      <c r="K162" s="199">
        <f t="shared" si="50"/>
        <v>38.5</v>
      </c>
      <c r="L162" s="200">
        <f t="shared" si="51"/>
        <v>0.2673611111111111</v>
      </c>
      <c r="M162" s="195" t="s">
        <v>599</v>
      </c>
      <c r="N162" s="201">
        <v>42817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42</v>
      </c>
      <c r="B163" s="193">
        <v>42291</v>
      </c>
      <c r="C163" s="193"/>
      <c r="D163" s="194" t="s">
        <v>700</v>
      </c>
      <c r="E163" s="195" t="s">
        <v>595</v>
      </c>
      <c r="F163" s="196">
        <v>264</v>
      </c>
      <c r="G163" s="195"/>
      <c r="H163" s="195">
        <v>311</v>
      </c>
      <c r="I163" s="197">
        <v>311</v>
      </c>
      <c r="J163" s="198" t="s">
        <v>697</v>
      </c>
      <c r="K163" s="199">
        <f t="shared" si="50"/>
        <v>47</v>
      </c>
      <c r="L163" s="200">
        <f t="shared" si="51"/>
        <v>0.17803030303030304</v>
      </c>
      <c r="M163" s="195" t="s">
        <v>599</v>
      </c>
      <c r="N163" s="201">
        <v>42604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43</v>
      </c>
      <c r="B164" s="193">
        <v>42318</v>
      </c>
      <c r="C164" s="193"/>
      <c r="D164" s="194" t="s">
        <v>701</v>
      </c>
      <c r="E164" s="195" t="s">
        <v>612</v>
      </c>
      <c r="F164" s="196">
        <v>549.5</v>
      </c>
      <c r="G164" s="195"/>
      <c r="H164" s="195">
        <v>630</v>
      </c>
      <c r="I164" s="197">
        <v>630</v>
      </c>
      <c r="J164" s="198" t="s">
        <v>697</v>
      </c>
      <c r="K164" s="199">
        <f t="shared" si="50"/>
        <v>80.5</v>
      </c>
      <c r="L164" s="200">
        <f t="shared" si="51"/>
        <v>0.1464968152866242</v>
      </c>
      <c r="M164" s="195" t="s">
        <v>599</v>
      </c>
      <c r="N164" s="201">
        <v>42419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2">
        <v>44</v>
      </c>
      <c r="B165" s="193">
        <v>42342</v>
      </c>
      <c r="C165" s="193"/>
      <c r="D165" s="194" t="s">
        <v>702</v>
      </c>
      <c r="E165" s="195" t="s">
        <v>595</v>
      </c>
      <c r="F165" s="196">
        <v>1027.5</v>
      </c>
      <c r="G165" s="195"/>
      <c r="H165" s="195">
        <v>1315</v>
      </c>
      <c r="I165" s="197">
        <v>1250</v>
      </c>
      <c r="J165" s="198" t="s">
        <v>697</v>
      </c>
      <c r="K165" s="199">
        <f t="shared" si="50"/>
        <v>287.5</v>
      </c>
      <c r="L165" s="200">
        <f t="shared" si="51"/>
        <v>0.27980535279805352</v>
      </c>
      <c r="M165" s="195" t="s">
        <v>599</v>
      </c>
      <c r="N165" s="201">
        <v>43244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45</v>
      </c>
      <c r="B166" s="193">
        <v>42367</v>
      </c>
      <c r="C166" s="193"/>
      <c r="D166" s="194" t="s">
        <v>703</v>
      </c>
      <c r="E166" s="195" t="s">
        <v>595</v>
      </c>
      <c r="F166" s="196">
        <v>465</v>
      </c>
      <c r="G166" s="195"/>
      <c r="H166" s="195">
        <v>540</v>
      </c>
      <c r="I166" s="197">
        <v>540</v>
      </c>
      <c r="J166" s="198" t="s">
        <v>697</v>
      </c>
      <c r="K166" s="199">
        <f t="shared" si="50"/>
        <v>75</v>
      </c>
      <c r="L166" s="200">
        <f t="shared" si="51"/>
        <v>0.16129032258064516</v>
      </c>
      <c r="M166" s="195" t="s">
        <v>599</v>
      </c>
      <c r="N166" s="201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46</v>
      </c>
      <c r="B167" s="193">
        <v>42380</v>
      </c>
      <c r="C167" s="193"/>
      <c r="D167" s="194" t="s">
        <v>406</v>
      </c>
      <c r="E167" s="195" t="s">
        <v>612</v>
      </c>
      <c r="F167" s="196">
        <v>81</v>
      </c>
      <c r="G167" s="195"/>
      <c r="H167" s="195">
        <v>110</v>
      </c>
      <c r="I167" s="197">
        <v>110</v>
      </c>
      <c r="J167" s="198" t="s">
        <v>697</v>
      </c>
      <c r="K167" s="199">
        <f t="shared" si="50"/>
        <v>29</v>
      </c>
      <c r="L167" s="200">
        <f t="shared" si="51"/>
        <v>0.35802469135802467</v>
      </c>
      <c r="M167" s="195" t="s">
        <v>599</v>
      </c>
      <c r="N167" s="201">
        <v>42745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47</v>
      </c>
      <c r="B168" s="193">
        <v>42382</v>
      </c>
      <c r="C168" s="193"/>
      <c r="D168" s="194" t="s">
        <v>704</v>
      </c>
      <c r="E168" s="195" t="s">
        <v>612</v>
      </c>
      <c r="F168" s="196">
        <v>417.5</v>
      </c>
      <c r="G168" s="195"/>
      <c r="H168" s="195">
        <v>547</v>
      </c>
      <c r="I168" s="197">
        <v>535</v>
      </c>
      <c r="J168" s="198" t="s">
        <v>697</v>
      </c>
      <c r="K168" s="199">
        <f t="shared" si="50"/>
        <v>129.5</v>
      </c>
      <c r="L168" s="200">
        <f t="shared" si="51"/>
        <v>0.31017964071856285</v>
      </c>
      <c r="M168" s="195" t="s">
        <v>599</v>
      </c>
      <c r="N168" s="201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48</v>
      </c>
      <c r="B169" s="193">
        <v>42408</v>
      </c>
      <c r="C169" s="193"/>
      <c r="D169" s="194" t="s">
        <v>705</v>
      </c>
      <c r="E169" s="195" t="s">
        <v>595</v>
      </c>
      <c r="F169" s="196">
        <v>650</v>
      </c>
      <c r="G169" s="195"/>
      <c r="H169" s="195">
        <v>800</v>
      </c>
      <c r="I169" s="197">
        <v>800</v>
      </c>
      <c r="J169" s="198" t="s">
        <v>697</v>
      </c>
      <c r="K169" s="199">
        <f t="shared" si="50"/>
        <v>150</v>
      </c>
      <c r="L169" s="200">
        <f t="shared" si="51"/>
        <v>0.23076923076923078</v>
      </c>
      <c r="M169" s="195" t="s">
        <v>599</v>
      </c>
      <c r="N169" s="201">
        <v>43154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49</v>
      </c>
      <c r="B170" s="193">
        <v>42433</v>
      </c>
      <c r="C170" s="193"/>
      <c r="D170" s="194" t="s">
        <v>238</v>
      </c>
      <c r="E170" s="195" t="s">
        <v>595</v>
      </c>
      <c r="F170" s="196">
        <v>437.5</v>
      </c>
      <c r="G170" s="195"/>
      <c r="H170" s="195">
        <v>504.5</v>
      </c>
      <c r="I170" s="197">
        <v>522</v>
      </c>
      <c r="J170" s="198" t="s">
        <v>706</v>
      </c>
      <c r="K170" s="199">
        <f t="shared" si="50"/>
        <v>67</v>
      </c>
      <c r="L170" s="200">
        <f t="shared" si="51"/>
        <v>0.15314285714285714</v>
      </c>
      <c r="M170" s="195" t="s">
        <v>599</v>
      </c>
      <c r="N170" s="201">
        <v>42480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50</v>
      </c>
      <c r="B171" s="193">
        <v>42438</v>
      </c>
      <c r="C171" s="193"/>
      <c r="D171" s="194" t="s">
        <v>707</v>
      </c>
      <c r="E171" s="195" t="s">
        <v>595</v>
      </c>
      <c r="F171" s="196">
        <v>189.5</v>
      </c>
      <c r="G171" s="195"/>
      <c r="H171" s="195">
        <v>218</v>
      </c>
      <c r="I171" s="197">
        <v>218</v>
      </c>
      <c r="J171" s="198" t="s">
        <v>697</v>
      </c>
      <c r="K171" s="199">
        <f t="shared" si="50"/>
        <v>28.5</v>
      </c>
      <c r="L171" s="200">
        <f t="shared" si="51"/>
        <v>0.15039577836411611</v>
      </c>
      <c r="M171" s="195" t="s">
        <v>599</v>
      </c>
      <c r="N171" s="201">
        <v>43034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2">
        <v>51</v>
      </c>
      <c r="B172" s="203">
        <v>42471</v>
      </c>
      <c r="C172" s="203"/>
      <c r="D172" s="211" t="s">
        <v>708</v>
      </c>
      <c r="E172" s="206" t="s">
        <v>595</v>
      </c>
      <c r="F172" s="206">
        <v>36.5</v>
      </c>
      <c r="G172" s="207"/>
      <c r="H172" s="207">
        <v>15.85</v>
      </c>
      <c r="I172" s="207">
        <v>60</v>
      </c>
      <c r="J172" s="208" t="s">
        <v>709</v>
      </c>
      <c r="K172" s="209">
        <f t="shared" si="50"/>
        <v>-20.65</v>
      </c>
      <c r="L172" s="210">
        <f t="shared" si="51"/>
        <v>-0.5657534246575342</v>
      </c>
      <c r="M172" s="206" t="s">
        <v>613</v>
      </c>
      <c r="N172" s="214">
        <v>43627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52</v>
      </c>
      <c r="B173" s="193">
        <v>42472</v>
      </c>
      <c r="C173" s="193"/>
      <c r="D173" s="194" t="s">
        <v>710</v>
      </c>
      <c r="E173" s="195" t="s">
        <v>595</v>
      </c>
      <c r="F173" s="196">
        <v>93</v>
      </c>
      <c r="G173" s="195"/>
      <c r="H173" s="195">
        <v>149</v>
      </c>
      <c r="I173" s="197">
        <v>140</v>
      </c>
      <c r="J173" s="198" t="s">
        <v>711</v>
      </c>
      <c r="K173" s="199">
        <f t="shared" si="50"/>
        <v>56</v>
      </c>
      <c r="L173" s="200">
        <f t="shared" si="51"/>
        <v>0.60215053763440862</v>
      </c>
      <c r="M173" s="195" t="s">
        <v>599</v>
      </c>
      <c r="N173" s="201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53</v>
      </c>
      <c r="B174" s="193">
        <v>42472</v>
      </c>
      <c r="C174" s="193"/>
      <c r="D174" s="194" t="s">
        <v>712</v>
      </c>
      <c r="E174" s="195" t="s">
        <v>595</v>
      </c>
      <c r="F174" s="196">
        <v>130</v>
      </c>
      <c r="G174" s="195"/>
      <c r="H174" s="195">
        <v>150</v>
      </c>
      <c r="I174" s="197" t="s">
        <v>713</v>
      </c>
      <c r="J174" s="198" t="s">
        <v>697</v>
      </c>
      <c r="K174" s="199">
        <f t="shared" si="50"/>
        <v>20</v>
      </c>
      <c r="L174" s="200">
        <f t="shared" si="51"/>
        <v>0.15384615384615385</v>
      </c>
      <c r="M174" s="195" t="s">
        <v>599</v>
      </c>
      <c r="N174" s="201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54</v>
      </c>
      <c r="B175" s="193">
        <v>42473</v>
      </c>
      <c r="C175" s="193"/>
      <c r="D175" s="194" t="s">
        <v>714</v>
      </c>
      <c r="E175" s="195" t="s">
        <v>595</v>
      </c>
      <c r="F175" s="196">
        <v>196</v>
      </c>
      <c r="G175" s="195"/>
      <c r="H175" s="195">
        <v>299</v>
      </c>
      <c r="I175" s="197">
        <v>299</v>
      </c>
      <c r="J175" s="198" t="s">
        <v>697</v>
      </c>
      <c r="K175" s="199">
        <v>103</v>
      </c>
      <c r="L175" s="200">
        <v>0.52551020408163296</v>
      </c>
      <c r="M175" s="195" t="s">
        <v>599</v>
      </c>
      <c r="N175" s="201">
        <v>42620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55</v>
      </c>
      <c r="B176" s="193">
        <v>42473</v>
      </c>
      <c r="C176" s="193"/>
      <c r="D176" s="194" t="s">
        <v>715</v>
      </c>
      <c r="E176" s="195" t="s">
        <v>595</v>
      </c>
      <c r="F176" s="196">
        <v>88</v>
      </c>
      <c r="G176" s="195"/>
      <c r="H176" s="195">
        <v>103</v>
      </c>
      <c r="I176" s="197">
        <v>103</v>
      </c>
      <c r="J176" s="198" t="s">
        <v>697</v>
      </c>
      <c r="K176" s="199">
        <v>15</v>
      </c>
      <c r="L176" s="200">
        <v>0.170454545454545</v>
      </c>
      <c r="M176" s="195" t="s">
        <v>599</v>
      </c>
      <c r="N176" s="201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56</v>
      </c>
      <c r="B177" s="193">
        <v>42492</v>
      </c>
      <c r="C177" s="193"/>
      <c r="D177" s="194" t="s">
        <v>716</v>
      </c>
      <c r="E177" s="195" t="s">
        <v>595</v>
      </c>
      <c r="F177" s="196">
        <v>127.5</v>
      </c>
      <c r="G177" s="195"/>
      <c r="H177" s="195">
        <v>148</v>
      </c>
      <c r="I177" s="197" t="s">
        <v>717</v>
      </c>
      <c r="J177" s="198" t="s">
        <v>697</v>
      </c>
      <c r="K177" s="199">
        <f t="shared" ref="K177:K181" si="52">H177-F177</f>
        <v>20.5</v>
      </c>
      <c r="L177" s="200">
        <f t="shared" ref="L177:L181" si="53">K177/F177</f>
        <v>0.16078431372549021</v>
      </c>
      <c r="M177" s="195" t="s">
        <v>599</v>
      </c>
      <c r="N177" s="201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57</v>
      </c>
      <c r="B178" s="193">
        <v>42493</v>
      </c>
      <c r="C178" s="193"/>
      <c r="D178" s="194" t="s">
        <v>718</v>
      </c>
      <c r="E178" s="195" t="s">
        <v>595</v>
      </c>
      <c r="F178" s="196">
        <v>675</v>
      </c>
      <c r="G178" s="195"/>
      <c r="H178" s="195">
        <v>815</v>
      </c>
      <c r="I178" s="197" t="s">
        <v>719</v>
      </c>
      <c r="J178" s="198" t="s">
        <v>697</v>
      </c>
      <c r="K178" s="199">
        <f t="shared" si="52"/>
        <v>140</v>
      </c>
      <c r="L178" s="200">
        <f t="shared" si="53"/>
        <v>0.2074074074074074</v>
      </c>
      <c r="M178" s="195" t="s">
        <v>599</v>
      </c>
      <c r="N178" s="201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2">
        <v>58</v>
      </c>
      <c r="B179" s="203">
        <v>42522</v>
      </c>
      <c r="C179" s="203"/>
      <c r="D179" s="204" t="s">
        <v>720</v>
      </c>
      <c r="E179" s="205" t="s">
        <v>595</v>
      </c>
      <c r="F179" s="206">
        <v>500</v>
      </c>
      <c r="G179" s="206"/>
      <c r="H179" s="207">
        <v>232.5</v>
      </c>
      <c r="I179" s="207" t="s">
        <v>721</v>
      </c>
      <c r="J179" s="208" t="s">
        <v>722</v>
      </c>
      <c r="K179" s="209">
        <f t="shared" si="52"/>
        <v>-267.5</v>
      </c>
      <c r="L179" s="210">
        <f t="shared" si="53"/>
        <v>-0.53500000000000003</v>
      </c>
      <c r="M179" s="206" t="s">
        <v>613</v>
      </c>
      <c r="N179" s="203">
        <v>43735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59</v>
      </c>
      <c r="B180" s="193">
        <v>42527</v>
      </c>
      <c r="C180" s="193"/>
      <c r="D180" s="194" t="s">
        <v>545</v>
      </c>
      <c r="E180" s="195" t="s">
        <v>595</v>
      </c>
      <c r="F180" s="196">
        <v>110</v>
      </c>
      <c r="G180" s="195"/>
      <c r="H180" s="195">
        <v>126.5</v>
      </c>
      <c r="I180" s="197">
        <v>125</v>
      </c>
      <c r="J180" s="198" t="s">
        <v>649</v>
      </c>
      <c r="K180" s="199">
        <f t="shared" si="52"/>
        <v>16.5</v>
      </c>
      <c r="L180" s="200">
        <f t="shared" si="53"/>
        <v>0.15</v>
      </c>
      <c r="M180" s="195" t="s">
        <v>599</v>
      </c>
      <c r="N180" s="201">
        <v>42552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60</v>
      </c>
      <c r="B181" s="193">
        <v>42538</v>
      </c>
      <c r="C181" s="193"/>
      <c r="D181" s="194" t="s">
        <v>723</v>
      </c>
      <c r="E181" s="195" t="s">
        <v>595</v>
      </c>
      <c r="F181" s="196">
        <v>44</v>
      </c>
      <c r="G181" s="195"/>
      <c r="H181" s="195">
        <v>69.5</v>
      </c>
      <c r="I181" s="197">
        <v>69.5</v>
      </c>
      <c r="J181" s="198" t="s">
        <v>724</v>
      </c>
      <c r="K181" s="199">
        <f t="shared" si="52"/>
        <v>25.5</v>
      </c>
      <c r="L181" s="200">
        <f t="shared" si="53"/>
        <v>0.57954545454545459</v>
      </c>
      <c r="M181" s="195" t="s">
        <v>599</v>
      </c>
      <c r="N181" s="201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61</v>
      </c>
      <c r="B182" s="193">
        <v>42549</v>
      </c>
      <c r="C182" s="193"/>
      <c r="D182" s="194" t="s">
        <v>725</v>
      </c>
      <c r="E182" s="195" t="s">
        <v>595</v>
      </c>
      <c r="F182" s="196">
        <v>262.5</v>
      </c>
      <c r="G182" s="195"/>
      <c r="H182" s="195">
        <v>340</v>
      </c>
      <c r="I182" s="197">
        <v>333</v>
      </c>
      <c r="J182" s="198" t="s">
        <v>726</v>
      </c>
      <c r="K182" s="199">
        <v>77.5</v>
      </c>
      <c r="L182" s="200">
        <v>0.29523809523809502</v>
      </c>
      <c r="M182" s="195" t="s">
        <v>599</v>
      </c>
      <c r="N182" s="201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62</v>
      </c>
      <c r="B183" s="193">
        <v>42549</v>
      </c>
      <c r="C183" s="193"/>
      <c r="D183" s="194" t="s">
        <v>727</v>
      </c>
      <c r="E183" s="195" t="s">
        <v>595</v>
      </c>
      <c r="F183" s="196">
        <v>840</v>
      </c>
      <c r="G183" s="195"/>
      <c r="H183" s="195">
        <v>1230</v>
      </c>
      <c r="I183" s="197">
        <v>1230</v>
      </c>
      <c r="J183" s="198" t="s">
        <v>697</v>
      </c>
      <c r="K183" s="199">
        <v>390</v>
      </c>
      <c r="L183" s="200">
        <v>0.46428571428571402</v>
      </c>
      <c r="M183" s="195" t="s">
        <v>599</v>
      </c>
      <c r="N183" s="201">
        <v>42649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5">
        <v>63</v>
      </c>
      <c r="B184" s="216">
        <v>42556</v>
      </c>
      <c r="C184" s="216"/>
      <c r="D184" s="217" t="s">
        <v>728</v>
      </c>
      <c r="E184" s="218" t="s">
        <v>595</v>
      </c>
      <c r="F184" s="218">
        <v>395</v>
      </c>
      <c r="G184" s="219"/>
      <c r="H184" s="219">
        <f>(468.5+342.5)/2</f>
        <v>405.5</v>
      </c>
      <c r="I184" s="219">
        <v>510</v>
      </c>
      <c r="J184" s="220" t="s">
        <v>729</v>
      </c>
      <c r="K184" s="221">
        <f t="shared" ref="K184:K190" si="54">H184-F184</f>
        <v>10.5</v>
      </c>
      <c r="L184" s="222">
        <f t="shared" ref="L184:L190" si="55">K184/F184</f>
        <v>2.6582278481012658E-2</v>
      </c>
      <c r="M184" s="218" t="s">
        <v>623</v>
      </c>
      <c r="N184" s="216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2">
        <v>64</v>
      </c>
      <c r="B185" s="203">
        <v>42584</v>
      </c>
      <c r="C185" s="203"/>
      <c r="D185" s="204" t="s">
        <v>730</v>
      </c>
      <c r="E185" s="205" t="s">
        <v>612</v>
      </c>
      <c r="F185" s="206">
        <f>169.5-12.8</f>
        <v>156.69999999999999</v>
      </c>
      <c r="G185" s="206"/>
      <c r="H185" s="207">
        <v>77</v>
      </c>
      <c r="I185" s="207" t="s">
        <v>731</v>
      </c>
      <c r="J185" s="208" t="s">
        <v>732</v>
      </c>
      <c r="K185" s="209">
        <f t="shared" si="54"/>
        <v>-79.699999999999989</v>
      </c>
      <c r="L185" s="210">
        <f t="shared" si="55"/>
        <v>-0.50861518825781749</v>
      </c>
      <c r="M185" s="206" t="s">
        <v>613</v>
      </c>
      <c r="N185" s="203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2">
        <v>65</v>
      </c>
      <c r="B186" s="203">
        <v>42586</v>
      </c>
      <c r="C186" s="203"/>
      <c r="D186" s="204" t="s">
        <v>733</v>
      </c>
      <c r="E186" s="205" t="s">
        <v>595</v>
      </c>
      <c r="F186" s="206">
        <v>400</v>
      </c>
      <c r="G186" s="206"/>
      <c r="H186" s="207">
        <v>305</v>
      </c>
      <c r="I186" s="207">
        <v>475</v>
      </c>
      <c r="J186" s="208" t="s">
        <v>734</v>
      </c>
      <c r="K186" s="209">
        <f t="shared" si="54"/>
        <v>-95</v>
      </c>
      <c r="L186" s="210">
        <f t="shared" si="55"/>
        <v>-0.23749999999999999</v>
      </c>
      <c r="M186" s="206" t="s">
        <v>613</v>
      </c>
      <c r="N186" s="203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66</v>
      </c>
      <c r="B187" s="193">
        <v>42593</v>
      </c>
      <c r="C187" s="193"/>
      <c r="D187" s="194" t="s">
        <v>735</v>
      </c>
      <c r="E187" s="195" t="s">
        <v>595</v>
      </c>
      <c r="F187" s="196">
        <v>86.5</v>
      </c>
      <c r="G187" s="195"/>
      <c r="H187" s="195">
        <v>130</v>
      </c>
      <c r="I187" s="197">
        <v>130</v>
      </c>
      <c r="J187" s="198" t="s">
        <v>736</v>
      </c>
      <c r="K187" s="199">
        <f t="shared" si="54"/>
        <v>43.5</v>
      </c>
      <c r="L187" s="200">
        <f t="shared" si="55"/>
        <v>0.50289017341040465</v>
      </c>
      <c r="M187" s="195" t="s">
        <v>599</v>
      </c>
      <c r="N187" s="201">
        <v>43091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2">
        <v>67</v>
      </c>
      <c r="B188" s="203">
        <v>42600</v>
      </c>
      <c r="C188" s="203"/>
      <c r="D188" s="204" t="s">
        <v>122</v>
      </c>
      <c r="E188" s="205" t="s">
        <v>595</v>
      </c>
      <c r="F188" s="206">
        <v>133.5</v>
      </c>
      <c r="G188" s="206"/>
      <c r="H188" s="207">
        <v>126.5</v>
      </c>
      <c r="I188" s="207">
        <v>178</v>
      </c>
      <c r="J188" s="208" t="s">
        <v>737</v>
      </c>
      <c r="K188" s="209">
        <f t="shared" si="54"/>
        <v>-7</v>
      </c>
      <c r="L188" s="210">
        <f t="shared" si="55"/>
        <v>-5.2434456928838954E-2</v>
      </c>
      <c r="M188" s="206" t="s">
        <v>613</v>
      </c>
      <c r="N188" s="203">
        <v>42615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68</v>
      </c>
      <c r="B189" s="193">
        <v>42613</v>
      </c>
      <c r="C189" s="193"/>
      <c r="D189" s="194" t="s">
        <v>738</v>
      </c>
      <c r="E189" s="195" t="s">
        <v>595</v>
      </c>
      <c r="F189" s="196">
        <v>560</v>
      </c>
      <c r="G189" s="195"/>
      <c r="H189" s="195">
        <v>725</v>
      </c>
      <c r="I189" s="197">
        <v>725</v>
      </c>
      <c r="J189" s="198" t="s">
        <v>643</v>
      </c>
      <c r="K189" s="199">
        <f t="shared" si="54"/>
        <v>165</v>
      </c>
      <c r="L189" s="200">
        <f t="shared" si="55"/>
        <v>0.29464285714285715</v>
      </c>
      <c r="M189" s="195" t="s">
        <v>599</v>
      </c>
      <c r="N189" s="201">
        <v>42456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69</v>
      </c>
      <c r="B190" s="193">
        <v>42614</v>
      </c>
      <c r="C190" s="193"/>
      <c r="D190" s="194" t="s">
        <v>739</v>
      </c>
      <c r="E190" s="195" t="s">
        <v>595</v>
      </c>
      <c r="F190" s="196">
        <v>160.5</v>
      </c>
      <c r="G190" s="195"/>
      <c r="H190" s="195">
        <v>210</v>
      </c>
      <c r="I190" s="197">
        <v>210</v>
      </c>
      <c r="J190" s="198" t="s">
        <v>643</v>
      </c>
      <c r="K190" s="199">
        <f t="shared" si="54"/>
        <v>49.5</v>
      </c>
      <c r="L190" s="200">
        <f t="shared" si="55"/>
        <v>0.30841121495327101</v>
      </c>
      <c r="M190" s="195" t="s">
        <v>599</v>
      </c>
      <c r="N190" s="201">
        <v>42871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70</v>
      </c>
      <c r="B191" s="193">
        <v>42646</v>
      </c>
      <c r="C191" s="193"/>
      <c r="D191" s="194" t="s">
        <v>418</v>
      </c>
      <c r="E191" s="195" t="s">
        <v>595</v>
      </c>
      <c r="F191" s="196">
        <v>430</v>
      </c>
      <c r="G191" s="195"/>
      <c r="H191" s="195">
        <v>596</v>
      </c>
      <c r="I191" s="197">
        <v>575</v>
      </c>
      <c r="J191" s="198" t="s">
        <v>740</v>
      </c>
      <c r="K191" s="199">
        <v>166</v>
      </c>
      <c r="L191" s="200">
        <v>0.38604651162790699</v>
      </c>
      <c r="M191" s="195" t="s">
        <v>599</v>
      </c>
      <c r="N191" s="201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71</v>
      </c>
      <c r="B192" s="193">
        <v>42657</v>
      </c>
      <c r="C192" s="193"/>
      <c r="D192" s="194" t="s">
        <v>741</v>
      </c>
      <c r="E192" s="195" t="s">
        <v>595</v>
      </c>
      <c r="F192" s="196">
        <v>280</v>
      </c>
      <c r="G192" s="195"/>
      <c r="H192" s="195">
        <v>345</v>
      </c>
      <c r="I192" s="197">
        <v>345</v>
      </c>
      <c r="J192" s="198" t="s">
        <v>643</v>
      </c>
      <c r="K192" s="199">
        <f t="shared" ref="K192:K197" si="56">H192-F192</f>
        <v>65</v>
      </c>
      <c r="L192" s="200">
        <f t="shared" ref="L192:L193" si="57">K192/F192</f>
        <v>0.23214285714285715</v>
      </c>
      <c r="M192" s="195" t="s">
        <v>599</v>
      </c>
      <c r="N192" s="201">
        <v>42814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72</v>
      </c>
      <c r="B193" s="193">
        <v>42657</v>
      </c>
      <c r="C193" s="193"/>
      <c r="D193" s="194" t="s">
        <v>742</v>
      </c>
      <c r="E193" s="195" t="s">
        <v>595</v>
      </c>
      <c r="F193" s="196">
        <v>245</v>
      </c>
      <c r="G193" s="195"/>
      <c r="H193" s="195">
        <v>325.5</v>
      </c>
      <c r="I193" s="197">
        <v>330</v>
      </c>
      <c r="J193" s="198" t="s">
        <v>743</v>
      </c>
      <c r="K193" s="199">
        <f t="shared" si="56"/>
        <v>80.5</v>
      </c>
      <c r="L193" s="200">
        <f t="shared" si="57"/>
        <v>0.32857142857142857</v>
      </c>
      <c r="M193" s="195" t="s">
        <v>599</v>
      </c>
      <c r="N193" s="201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73</v>
      </c>
      <c r="B194" s="193">
        <v>42660</v>
      </c>
      <c r="C194" s="193"/>
      <c r="D194" s="194" t="s">
        <v>744</v>
      </c>
      <c r="E194" s="195" t="s">
        <v>595</v>
      </c>
      <c r="F194" s="196">
        <v>125</v>
      </c>
      <c r="G194" s="195"/>
      <c r="H194" s="195">
        <v>160</v>
      </c>
      <c r="I194" s="197">
        <v>160</v>
      </c>
      <c r="J194" s="198" t="s">
        <v>697</v>
      </c>
      <c r="K194" s="199">
        <f t="shared" si="56"/>
        <v>35</v>
      </c>
      <c r="L194" s="200">
        <v>0.28000000000000003</v>
      </c>
      <c r="M194" s="195" t="s">
        <v>599</v>
      </c>
      <c r="N194" s="201">
        <v>42803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74</v>
      </c>
      <c r="B195" s="193">
        <v>42660</v>
      </c>
      <c r="C195" s="193"/>
      <c r="D195" s="194" t="s">
        <v>745</v>
      </c>
      <c r="E195" s="195" t="s">
        <v>595</v>
      </c>
      <c r="F195" s="196">
        <v>114</v>
      </c>
      <c r="G195" s="195"/>
      <c r="H195" s="195">
        <v>145</v>
      </c>
      <c r="I195" s="197">
        <v>145</v>
      </c>
      <c r="J195" s="198" t="s">
        <v>697</v>
      </c>
      <c r="K195" s="199">
        <f t="shared" si="56"/>
        <v>31</v>
      </c>
      <c r="L195" s="200">
        <f t="shared" ref="L195:L197" si="58">K195/F195</f>
        <v>0.27192982456140352</v>
      </c>
      <c r="M195" s="195" t="s">
        <v>599</v>
      </c>
      <c r="N195" s="201">
        <v>42859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75</v>
      </c>
      <c r="B196" s="193">
        <v>42660</v>
      </c>
      <c r="C196" s="193"/>
      <c r="D196" s="194" t="s">
        <v>746</v>
      </c>
      <c r="E196" s="195" t="s">
        <v>595</v>
      </c>
      <c r="F196" s="196">
        <v>212</v>
      </c>
      <c r="G196" s="195"/>
      <c r="H196" s="195">
        <v>280</v>
      </c>
      <c r="I196" s="197">
        <v>276</v>
      </c>
      <c r="J196" s="198" t="s">
        <v>747</v>
      </c>
      <c r="K196" s="199">
        <f t="shared" si="56"/>
        <v>68</v>
      </c>
      <c r="L196" s="200">
        <f t="shared" si="58"/>
        <v>0.32075471698113206</v>
      </c>
      <c r="M196" s="195" t="s">
        <v>599</v>
      </c>
      <c r="N196" s="201">
        <v>42858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76</v>
      </c>
      <c r="B197" s="193">
        <v>42678</v>
      </c>
      <c r="C197" s="193"/>
      <c r="D197" s="194" t="s">
        <v>467</v>
      </c>
      <c r="E197" s="195" t="s">
        <v>595</v>
      </c>
      <c r="F197" s="196">
        <v>155</v>
      </c>
      <c r="G197" s="195"/>
      <c r="H197" s="195">
        <v>210</v>
      </c>
      <c r="I197" s="197">
        <v>210</v>
      </c>
      <c r="J197" s="198" t="s">
        <v>748</v>
      </c>
      <c r="K197" s="199">
        <f t="shared" si="56"/>
        <v>55</v>
      </c>
      <c r="L197" s="200">
        <f t="shared" si="58"/>
        <v>0.35483870967741937</v>
      </c>
      <c r="M197" s="195" t="s">
        <v>599</v>
      </c>
      <c r="N197" s="201">
        <v>42944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2">
        <v>77</v>
      </c>
      <c r="B198" s="203">
        <v>42710</v>
      </c>
      <c r="C198" s="203"/>
      <c r="D198" s="204" t="s">
        <v>749</v>
      </c>
      <c r="E198" s="205" t="s">
        <v>595</v>
      </c>
      <c r="F198" s="206">
        <v>150.5</v>
      </c>
      <c r="G198" s="206"/>
      <c r="H198" s="207">
        <v>72.5</v>
      </c>
      <c r="I198" s="207">
        <v>174</v>
      </c>
      <c r="J198" s="208" t="s">
        <v>750</v>
      </c>
      <c r="K198" s="209">
        <v>-78</v>
      </c>
      <c r="L198" s="210">
        <v>-0.51827242524916906</v>
      </c>
      <c r="M198" s="206" t="s">
        <v>613</v>
      </c>
      <c r="N198" s="203">
        <v>43333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78</v>
      </c>
      <c r="B199" s="193">
        <v>42712</v>
      </c>
      <c r="C199" s="193"/>
      <c r="D199" s="194" t="s">
        <v>751</v>
      </c>
      <c r="E199" s="195" t="s">
        <v>595</v>
      </c>
      <c r="F199" s="196">
        <v>380</v>
      </c>
      <c r="G199" s="195"/>
      <c r="H199" s="195">
        <v>478</v>
      </c>
      <c r="I199" s="197">
        <v>468</v>
      </c>
      <c r="J199" s="198" t="s">
        <v>697</v>
      </c>
      <c r="K199" s="199">
        <f t="shared" ref="K199:K201" si="59">H199-F199</f>
        <v>98</v>
      </c>
      <c r="L199" s="200">
        <f t="shared" ref="L199:L201" si="60">K199/F199</f>
        <v>0.25789473684210529</v>
      </c>
      <c r="M199" s="195" t="s">
        <v>599</v>
      </c>
      <c r="N199" s="201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79</v>
      </c>
      <c r="B200" s="193">
        <v>42734</v>
      </c>
      <c r="C200" s="193"/>
      <c r="D200" s="194" t="s">
        <v>121</v>
      </c>
      <c r="E200" s="195" t="s">
        <v>595</v>
      </c>
      <c r="F200" s="196">
        <v>305</v>
      </c>
      <c r="G200" s="195"/>
      <c r="H200" s="195">
        <v>375</v>
      </c>
      <c r="I200" s="197">
        <v>375</v>
      </c>
      <c r="J200" s="198" t="s">
        <v>697</v>
      </c>
      <c r="K200" s="199">
        <f t="shared" si="59"/>
        <v>70</v>
      </c>
      <c r="L200" s="200">
        <f t="shared" si="60"/>
        <v>0.22950819672131148</v>
      </c>
      <c r="M200" s="195" t="s">
        <v>599</v>
      </c>
      <c r="N200" s="201">
        <v>42768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80</v>
      </c>
      <c r="B201" s="193">
        <v>42739</v>
      </c>
      <c r="C201" s="193"/>
      <c r="D201" s="194" t="s">
        <v>104</v>
      </c>
      <c r="E201" s="195" t="s">
        <v>595</v>
      </c>
      <c r="F201" s="196">
        <v>99.5</v>
      </c>
      <c r="G201" s="195"/>
      <c r="H201" s="195">
        <v>158</v>
      </c>
      <c r="I201" s="197">
        <v>158</v>
      </c>
      <c r="J201" s="198" t="s">
        <v>697</v>
      </c>
      <c r="K201" s="199">
        <f t="shared" si="59"/>
        <v>58.5</v>
      </c>
      <c r="L201" s="200">
        <f t="shared" si="60"/>
        <v>0.5879396984924623</v>
      </c>
      <c r="M201" s="195" t="s">
        <v>599</v>
      </c>
      <c r="N201" s="201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81</v>
      </c>
      <c r="B202" s="193">
        <v>42739</v>
      </c>
      <c r="C202" s="193"/>
      <c r="D202" s="194" t="s">
        <v>104</v>
      </c>
      <c r="E202" s="195" t="s">
        <v>595</v>
      </c>
      <c r="F202" s="196">
        <v>99.5</v>
      </c>
      <c r="G202" s="195"/>
      <c r="H202" s="195">
        <v>158</v>
      </c>
      <c r="I202" s="197">
        <v>158</v>
      </c>
      <c r="J202" s="198" t="s">
        <v>697</v>
      </c>
      <c r="K202" s="199">
        <v>58.5</v>
      </c>
      <c r="L202" s="200">
        <v>0.58793969849246197</v>
      </c>
      <c r="M202" s="195" t="s">
        <v>599</v>
      </c>
      <c r="N202" s="201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82</v>
      </c>
      <c r="B203" s="193">
        <v>42786</v>
      </c>
      <c r="C203" s="193"/>
      <c r="D203" s="194" t="s">
        <v>211</v>
      </c>
      <c r="E203" s="195" t="s">
        <v>595</v>
      </c>
      <c r="F203" s="196">
        <v>140.5</v>
      </c>
      <c r="G203" s="195"/>
      <c r="H203" s="195">
        <v>220</v>
      </c>
      <c r="I203" s="197">
        <v>220</v>
      </c>
      <c r="J203" s="198" t="s">
        <v>697</v>
      </c>
      <c r="K203" s="199">
        <f>H203-F203</f>
        <v>79.5</v>
      </c>
      <c r="L203" s="200">
        <f>K203/F203</f>
        <v>0.5658362989323843</v>
      </c>
      <c r="M203" s="195" t="s">
        <v>599</v>
      </c>
      <c r="N203" s="201">
        <v>42864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83</v>
      </c>
      <c r="B204" s="193">
        <v>42786</v>
      </c>
      <c r="C204" s="193"/>
      <c r="D204" s="194" t="s">
        <v>752</v>
      </c>
      <c r="E204" s="195" t="s">
        <v>595</v>
      </c>
      <c r="F204" s="196">
        <v>202.5</v>
      </c>
      <c r="G204" s="195"/>
      <c r="H204" s="195">
        <v>234</v>
      </c>
      <c r="I204" s="197">
        <v>234</v>
      </c>
      <c r="J204" s="198" t="s">
        <v>697</v>
      </c>
      <c r="K204" s="199">
        <v>31.5</v>
      </c>
      <c r="L204" s="200">
        <v>0.155555555555556</v>
      </c>
      <c r="M204" s="195" t="s">
        <v>599</v>
      </c>
      <c r="N204" s="201">
        <v>42836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84</v>
      </c>
      <c r="B205" s="193">
        <v>42818</v>
      </c>
      <c r="C205" s="193"/>
      <c r="D205" s="194" t="s">
        <v>753</v>
      </c>
      <c r="E205" s="195" t="s">
        <v>595</v>
      </c>
      <c r="F205" s="196">
        <v>300.5</v>
      </c>
      <c r="G205" s="195"/>
      <c r="H205" s="195">
        <v>417.5</v>
      </c>
      <c r="I205" s="197">
        <v>420</v>
      </c>
      <c r="J205" s="198" t="s">
        <v>754</v>
      </c>
      <c r="K205" s="199">
        <f>H205-F205</f>
        <v>117</v>
      </c>
      <c r="L205" s="200">
        <f>K205/F205</f>
        <v>0.38935108153078202</v>
      </c>
      <c r="M205" s="195" t="s">
        <v>599</v>
      </c>
      <c r="N205" s="201">
        <v>43070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85</v>
      </c>
      <c r="B206" s="193">
        <v>42818</v>
      </c>
      <c r="C206" s="193"/>
      <c r="D206" s="194" t="s">
        <v>727</v>
      </c>
      <c r="E206" s="195" t="s">
        <v>595</v>
      </c>
      <c r="F206" s="196">
        <v>850</v>
      </c>
      <c r="G206" s="195"/>
      <c r="H206" s="195">
        <v>1042.5</v>
      </c>
      <c r="I206" s="197">
        <v>1023</v>
      </c>
      <c r="J206" s="198" t="s">
        <v>755</v>
      </c>
      <c r="K206" s="199">
        <v>192.5</v>
      </c>
      <c r="L206" s="200">
        <v>0.22647058823529401</v>
      </c>
      <c r="M206" s="195" t="s">
        <v>599</v>
      </c>
      <c r="N206" s="201">
        <v>42830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86</v>
      </c>
      <c r="B207" s="193">
        <v>42830</v>
      </c>
      <c r="C207" s="193"/>
      <c r="D207" s="194" t="s">
        <v>498</v>
      </c>
      <c r="E207" s="195" t="s">
        <v>595</v>
      </c>
      <c r="F207" s="196">
        <v>785</v>
      </c>
      <c r="G207" s="195"/>
      <c r="H207" s="195">
        <v>930</v>
      </c>
      <c r="I207" s="197">
        <v>920</v>
      </c>
      <c r="J207" s="198" t="s">
        <v>756</v>
      </c>
      <c r="K207" s="199">
        <f>H207-F207</f>
        <v>145</v>
      </c>
      <c r="L207" s="200">
        <f>K207/F207</f>
        <v>0.18471337579617833</v>
      </c>
      <c r="M207" s="195" t="s">
        <v>599</v>
      </c>
      <c r="N207" s="201">
        <v>42976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2">
        <v>87</v>
      </c>
      <c r="B208" s="203">
        <v>42831</v>
      </c>
      <c r="C208" s="203"/>
      <c r="D208" s="204" t="s">
        <v>757</v>
      </c>
      <c r="E208" s="205" t="s">
        <v>595</v>
      </c>
      <c r="F208" s="206">
        <v>40</v>
      </c>
      <c r="G208" s="206"/>
      <c r="H208" s="207">
        <v>13.1</v>
      </c>
      <c r="I208" s="207">
        <v>60</v>
      </c>
      <c r="J208" s="208" t="s">
        <v>758</v>
      </c>
      <c r="K208" s="209">
        <v>-26.9</v>
      </c>
      <c r="L208" s="210">
        <v>-0.67249999999999999</v>
      </c>
      <c r="M208" s="206" t="s">
        <v>613</v>
      </c>
      <c r="N208" s="203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88</v>
      </c>
      <c r="B209" s="193">
        <v>42837</v>
      </c>
      <c r="C209" s="193"/>
      <c r="D209" s="194" t="s">
        <v>102</v>
      </c>
      <c r="E209" s="195" t="s">
        <v>595</v>
      </c>
      <c r="F209" s="196">
        <v>289.5</v>
      </c>
      <c r="G209" s="195"/>
      <c r="H209" s="195">
        <v>354</v>
      </c>
      <c r="I209" s="197">
        <v>360</v>
      </c>
      <c r="J209" s="198" t="s">
        <v>759</v>
      </c>
      <c r="K209" s="199">
        <f t="shared" ref="K209:K217" si="61">H209-F209</f>
        <v>64.5</v>
      </c>
      <c r="L209" s="200">
        <f t="shared" ref="L209:L217" si="62">K209/F209</f>
        <v>0.22279792746113988</v>
      </c>
      <c r="M209" s="195" t="s">
        <v>599</v>
      </c>
      <c r="N209" s="201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89</v>
      </c>
      <c r="B210" s="193">
        <v>42845</v>
      </c>
      <c r="C210" s="193"/>
      <c r="D210" s="194" t="s">
        <v>438</v>
      </c>
      <c r="E210" s="195" t="s">
        <v>595</v>
      </c>
      <c r="F210" s="196">
        <v>700</v>
      </c>
      <c r="G210" s="195"/>
      <c r="H210" s="195">
        <v>840</v>
      </c>
      <c r="I210" s="197">
        <v>840</v>
      </c>
      <c r="J210" s="198" t="s">
        <v>760</v>
      </c>
      <c r="K210" s="199">
        <f t="shared" si="61"/>
        <v>140</v>
      </c>
      <c r="L210" s="200">
        <f t="shared" si="62"/>
        <v>0.2</v>
      </c>
      <c r="M210" s="195" t="s">
        <v>599</v>
      </c>
      <c r="N210" s="201">
        <v>42893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90</v>
      </c>
      <c r="B211" s="193">
        <v>42887</v>
      </c>
      <c r="C211" s="193"/>
      <c r="D211" s="194" t="s">
        <v>761</v>
      </c>
      <c r="E211" s="195" t="s">
        <v>595</v>
      </c>
      <c r="F211" s="196">
        <v>130</v>
      </c>
      <c r="G211" s="195"/>
      <c r="H211" s="195">
        <v>144.25</v>
      </c>
      <c r="I211" s="197">
        <v>170</v>
      </c>
      <c r="J211" s="198" t="s">
        <v>762</v>
      </c>
      <c r="K211" s="199">
        <f t="shared" si="61"/>
        <v>14.25</v>
      </c>
      <c r="L211" s="200">
        <f t="shared" si="62"/>
        <v>0.10961538461538461</v>
      </c>
      <c r="M211" s="195" t="s">
        <v>599</v>
      </c>
      <c r="N211" s="201">
        <v>43675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91</v>
      </c>
      <c r="B212" s="193">
        <v>42901</v>
      </c>
      <c r="C212" s="193"/>
      <c r="D212" s="194" t="s">
        <v>763</v>
      </c>
      <c r="E212" s="195" t="s">
        <v>595</v>
      </c>
      <c r="F212" s="196">
        <v>214.5</v>
      </c>
      <c r="G212" s="195"/>
      <c r="H212" s="195">
        <v>262</v>
      </c>
      <c r="I212" s="197">
        <v>262</v>
      </c>
      <c r="J212" s="198" t="s">
        <v>626</v>
      </c>
      <c r="K212" s="199">
        <f t="shared" si="61"/>
        <v>47.5</v>
      </c>
      <c r="L212" s="200">
        <f t="shared" si="62"/>
        <v>0.22144522144522144</v>
      </c>
      <c r="M212" s="195" t="s">
        <v>599</v>
      </c>
      <c r="N212" s="201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92</v>
      </c>
      <c r="B213" s="224">
        <v>42933</v>
      </c>
      <c r="C213" s="224"/>
      <c r="D213" s="225" t="s">
        <v>764</v>
      </c>
      <c r="E213" s="226" t="s">
        <v>595</v>
      </c>
      <c r="F213" s="227">
        <v>370</v>
      </c>
      <c r="G213" s="226"/>
      <c r="H213" s="226">
        <v>447.5</v>
      </c>
      <c r="I213" s="228">
        <v>450</v>
      </c>
      <c r="J213" s="229" t="s">
        <v>697</v>
      </c>
      <c r="K213" s="199">
        <f t="shared" si="61"/>
        <v>77.5</v>
      </c>
      <c r="L213" s="230">
        <f t="shared" si="62"/>
        <v>0.20945945945945946</v>
      </c>
      <c r="M213" s="226" t="s">
        <v>599</v>
      </c>
      <c r="N213" s="231">
        <v>43035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93</v>
      </c>
      <c r="B214" s="224">
        <v>42943</v>
      </c>
      <c r="C214" s="224"/>
      <c r="D214" s="225" t="s">
        <v>209</v>
      </c>
      <c r="E214" s="226" t="s">
        <v>595</v>
      </c>
      <c r="F214" s="227">
        <v>657.5</v>
      </c>
      <c r="G214" s="226"/>
      <c r="H214" s="226">
        <v>825</v>
      </c>
      <c r="I214" s="228">
        <v>820</v>
      </c>
      <c r="J214" s="229" t="s">
        <v>697</v>
      </c>
      <c r="K214" s="199">
        <f t="shared" si="61"/>
        <v>167.5</v>
      </c>
      <c r="L214" s="230">
        <f t="shared" si="62"/>
        <v>0.25475285171102663</v>
      </c>
      <c r="M214" s="226" t="s">
        <v>599</v>
      </c>
      <c r="N214" s="231">
        <v>43090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94</v>
      </c>
      <c r="B215" s="193">
        <v>42964</v>
      </c>
      <c r="C215" s="193"/>
      <c r="D215" s="194" t="s">
        <v>386</v>
      </c>
      <c r="E215" s="195" t="s">
        <v>595</v>
      </c>
      <c r="F215" s="196">
        <v>605</v>
      </c>
      <c r="G215" s="195"/>
      <c r="H215" s="195">
        <v>750</v>
      </c>
      <c r="I215" s="197">
        <v>750</v>
      </c>
      <c r="J215" s="198" t="s">
        <v>756</v>
      </c>
      <c r="K215" s="199">
        <f t="shared" si="61"/>
        <v>145</v>
      </c>
      <c r="L215" s="200">
        <f t="shared" si="62"/>
        <v>0.23966942148760331</v>
      </c>
      <c r="M215" s="195" t="s">
        <v>599</v>
      </c>
      <c r="N215" s="201">
        <v>43027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2">
        <v>95</v>
      </c>
      <c r="B216" s="203">
        <v>42979</v>
      </c>
      <c r="C216" s="203"/>
      <c r="D216" s="211" t="s">
        <v>765</v>
      </c>
      <c r="E216" s="206" t="s">
        <v>595</v>
      </c>
      <c r="F216" s="206">
        <v>255</v>
      </c>
      <c r="G216" s="207"/>
      <c r="H216" s="207">
        <v>217.25</v>
      </c>
      <c r="I216" s="207">
        <v>320</v>
      </c>
      <c r="J216" s="208" t="s">
        <v>766</v>
      </c>
      <c r="K216" s="209">
        <f t="shared" si="61"/>
        <v>-37.75</v>
      </c>
      <c r="L216" s="212">
        <f t="shared" si="62"/>
        <v>-0.14803921568627451</v>
      </c>
      <c r="M216" s="206" t="s">
        <v>613</v>
      </c>
      <c r="N216" s="203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96</v>
      </c>
      <c r="B217" s="193">
        <v>42997</v>
      </c>
      <c r="C217" s="193"/>
      <c r="D217" s="194" t="s">
        <v>767</v>
      </c>
      <c r="E217" s="195" t="s">
        <v>595</v>
      </c>
      <c r="F217" s="196">
        <v>215</v>
      </c>
      <c r="G217" s="195"/>
      <c r="H217" s="195">
        <v>258</v>
      </c>
      <c r="I217" s="197">
        <v>258</v>
      </c>
      <c r="J217" s="198" t="s">
        <v>697</v>
      </c>
      <c r="K217" s="199">
        <f t="shared" si="61"/>
        <v>43</v>
      </c>
      <c r="L217" s="200">
        <f t="shared" si="62"/>
        <v>0.2</v>
      </c>
      <c r="M217" s="195" t="s">
        <v>599</v>
      </c>
      <c r="N217" s="201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97</v>
      </c>
      <c r="B218" s="193">
        <v>42997</v>
      </c>
      <c r="C218" s="193"/>
      <c r="D218" s="194" t="s">
        <v>767</v>
      </c>
      <c r="E218" s="195" t="s">
        <v>595</v>
      </c>
      <c r="F218" s="196">
        <v>215</v>
      </c>
      <c r="G218" s="195"/>
      <c r="H218" s="195">
        <v>258</v>
      </c>
      <c r="I218" s="197">
        <v>258</v>
      </c>
      <c r="J218" s="229" t="s">
        <v>697</v>
      </c>
      <c r="K218" s="199">
        <v>43</v>
      </c>
      <c r="L218" s="200">
        <v>0.2</v>
      </c>
      <c r="M218" s="195" t="s">
        <v>599</v>
      </c>
      <c r="N218" s="201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98</v>
      </c>
      <c r="B219" s="224">
        <v>42998</v>
      </c>
      <c r="C219" s="224"/>
      <c r="D219" s="225" t="s">
        <v>768</v>
      </c>
      <c r="E219" s="226" t="s">
        <v>595</v>
      </c>
      <c r="F219" s="196">
        <v>75</v>
      </c>
      <c r="G219" s="226"/>
      <c r="H219" s="226">
        <v>90</v>
      </c>
      <c r="I219" s="228">
        <v>90</v>
      </c>
      <c r="J219" s="198" t="s">
        <v>769</v>
      </c>
      <c r="K219" s="199">
        <f t="shared" ref="K219:K224" si="63">H219-F219</f>
        <v>15</v>
      </c>
      <c r="L219" s="200">
        <f t="shared" ref="L219:L224" si="64">K219/F219</f>
        <v>0.2</v>
      </c>
      <c r="M219" s="195" t="s">
        <v>599</v>
      </c>
      <c r="N219" s="201">
        <v>43019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99</v>
      </c>
      <c r="B220" s="224">
        <v>43011</v>
      </c>
      <c r="C220" s="224"/>
      <c r="D220" s="225" t="s">
        <v>770</v>
      </c>
      <c r="E220" s="226" t="s">
        <v>595</v>
      </c>
      <c r="F220" s="227">
        <v>315</v>
      </c>
      <c r="G220" s="226"/>
      <c r="H220" s="226">
        <v>392</v>
      </c>
      <c r="I220" s="228">
        <v>384</v>
      </c>
      <c r="J220" s="229" t="s">
        <v>771</v>
      </c>
      <c r="K220" s="199">
        <f t="shared" si="63"/>
        <v>77</v>
      </c>
      <c r="L220" s="230">
        <f t="shared" si="64"/>
        <v>0.24444444444444444</v>
      </c>
      <c r="M220" s="226" t="s">
        <v>599</v>
      </c>
      <c r="N220" s="231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100</v>
      </c>
      <c r="B221" s="224">
        <v>43013</v>
      </c>
      <c r="C221" s="224"/>
      <c r="D221" s="225" t="s">
        <v>471</v>
      </c>
      <c r="E221" s="226" t="s">
        <v>595</v>
      </c>
      <c r="F221" s="227">
        <v>145</v>
      </c>
      <c r="G221" s="226"/>
      <c r="H221" s="226">
        <v>179</v>
      </c>
      <c r="I221" s="228">
        <v>180</v>
      </c>
      <c r="J221" s="229" t="s">
        <v>772</v>
      </c>
      <c r="K221" s="199">
        <f t="shared" si="63"/>
        <v>34</v>
      </c>
      <c r="L221" s="230">
        <f t="shared" si="64"/>
        <v>0.23448275862068965</v>
      </c>
      <c r="M221" s="226" t="s">
        <v>599</v>
      </c>
      <c r="N221" s="231">
        <v>43025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101</v>
      </c>
      <c r="B222" s="224">
        <v>43014</v>
      </c>
      <c r="C222" s="224"/>
      <c r="D222" s="225" t="s">
        <v>361</v>
      </c>
      <c r="E222" s="226" t="s">
        <v>595</v>
      </c>
      <c r="F222" s="227">
        <v>256</v>
      </c>
      <c r="G222" s="226"/>
      <c r="H222" s="226">
        <v>323</v>
      </c>
      <c r="I222" s="228">
        <v>320</v>
      </c>
      <c r="J222" s="229" t="s">
        <v>697</v>
      </c>
      <c r="K222" s="199">
        <f t="shared" si="63"/>
        <v>67</v>
      </c>
      <c r="L222" s="230">
        <f t="shared" si="64"/>
        <v>0.26171875</v>
      </c>
      <c r="M222" s="226" t="s">
        <v>599</v>
      </c>
      <c r="N222" s="231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102</v>
      </c>
      <c r="B223" s="224">
        <v>43017</v>
      </c>
      <c r="C223" s="224"/>
      <c r="D223" s="225" t="s">
        <v>375</v>
      </c>
      <c r="E223" s="226" t="s">
        <v>595</v>
      </c>
      <c r="F223" s="227">
        <v>137.5</v>
      </c>
      <c r="G223" s="226"/>
      <c r="H223" s="226">
        <v>184</v>
      </c>
      <c r="I223" s="228">
        <v>183</v>
      </c>
      <c r="J223" s="229" t="s">
        <v>773</v>
      </c>
      <c r="K223" s="199">
        <f t="shared" si="63"/>
        <v>46.5</v>
      </c>
      <c r="L223" s="230">
        <f t="shared" si="64"/>
        <v>0.33818181818181819</v>
      </c>
      <c r="M223" s="226" t="s">
        <v>599</v>
      </c>
      <c r="N223" s="231">
        <v>43108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103</v>
      </c>
      <c r="B224" s="224">
        <v>43018</v>
      </c>
      <c r="C224" s="224"/>
      <c r="D224" s="225" t="s">
        <v>774</v>
      </c>
      <c r="E224" s="226" t="s">
        <v>595</v>
      </c>
      <c r="F224" s="227">
        <v>125.5</v>
      </c>
      <c r="G224" s="226"/>
      <c r="H224" s="226">
        <v>158</v>
      </c>
      <c r="I224" s="228">
        <v>155</v>
      </c>
      <c r="J224" s="229" t="s">
        <v>775</v>
      </c>
      <c r="K224" s="199">
        <f t="shared" si="63"/>
        <v>32.5</v>
      </c>
      <c r="L224" s="230">
        <f t="shared" si="64"/>
        <v>0.25896414342629481</v>
      </c>
      <c r="M224" s="226" t="s">
        <v>599</v>
      </c>
      <c r="N224" s="231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104</v>
      </c>
      <c r="B225" s="224">
        <v>43018</v>
      </c>
      <c r="C225" s="224"/>
      <c r="D225" s="225" t="s">
        <v>776</v>
      </c>
      <c r="E225" s="226" t="s">
        <v>595</v>
      </c>
      <c r="F225" s="227">
        <v>895</v>
      </c>
      <c r="G225" s="226"/>
      <c r="H225" s="226">
        <v>1122.5</v>
      </c>
      <c r="I225" s="228">
        <v>1078</v>
      </c>
      <c r="J225" s="229" t="s">
        <v>777</v>
      </c>
      <c r="K225" s="199">
        <v>227.5</v>
      </c>
      <c r="L225" s="230">
        <v>0.25418994413407803</v>
      </c>
      <c r="M225" s="226" t="s">
        <v>599</v>
      </c>
      <c r="N225" s="231">
        <v>43117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105</v>
      </c>
      <c r="B226" s="224">
        <v>43020</v>
      </c>
      <c r="C226" s="224"/>
      <c r="D226" s="225" t="s">
        <v>370</v>
      </c>
      <c r="E226" s="226" t="s">
        <v>595</v>
      </c>
      <c r="F226" s="227">
        <v>525</v>
      </c>
      <c r="G226" s="226"/>
      <c r="H226" s="226">
        <v>629</v>
      </c>
      <c r="I226" s="228">
        <v>629</v>
      </c>
      <c r="J226" s="229" t="s">
        <v>697</v>
      </c>
      <c r="K226" s="199">
        <v>104</v>
      </c>
      <c r="L226" s="230">
        <v>0.19809523809523799</v>
      </c>
      <c r="M226" s="226" t="s">
        <v>599</v>
      </c>
      <c r="N226" s="231">
        <v>43119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106</v>
      </c>
      <c r="B227" s="224">
        <v>43046</v>
      </c>
      <c r="C227" s="224"/>
      <c r="D227" s="225" t="s">
        <v>411</v>
      </c>
      <c r="E227" s="226" t="s">
        <v>595</v>
      </c>
      <c r="F227" s="227">
        <v>740</v>
      </c>
      <c r="G227" s="226"/>
      <c r="H227" s="226">
        <v>892.5</v>
      </c>
      <c r="I227" s="228">
        <v>900</v>
      </c>
      <c r="J227" s="229" t="s">
        <v>778</v>
      </c>
      <c r="K227" s="199">
        <f t="shared" ref="K227:K229" si="65">H227-F227</f>
        <v>152.5</v>
      </c>
      <c r="L227" s="230">
        <f t="shared" ref="L227:L229" si="66">K227/F227</f>
        <v>0.20608108108108109</v>
      </c>
      <c r="M227" s="226" t="s">
        <v>599</v>
      </c>
      <c r="N227" s="231">
        <v>43052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107</v>
      </c>
      <c r="B228" s="193">
        <v>43073</v>
      </c>
      <c r="C228" s="193"/>
      <c r="D228" s="194" t="s">
        <v>779</v>
      </c>
      <c r="E228" s="195" t="s">
        <v>595</v>
      </c>
      <c r="F228" s="196">
        <v>118.5</v>
      </c>
      <c r="G228" s="195"/>
      <c r="H228" s="195">
        <v>143.5</v>
      </c>
      <c r="I228" s="197">
        <v>145</v>
      </c>
      <c r="J228" s="198" t="s">
        <v>780</v>
      </c>
      <c r="K228" s="199">
        <f t="shared" si="65"/>
        <v>25</v>
      </c>
      <c r="L228" s="200">
        <f t="shared" si="66"/>
        <v>0.2109704641350211</v>
      </c>
      <c r="M228" s="195" t="s">
        <v>599</v>
      </c>
      <c r="N228" s="201">
        <v>43097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2">
        <v>108</v>
      </c>
      <c r="B229" s="203">
        <v>43090</v>
      </c>
      <c r="C229" s="203"/>
      <c r="D229" s="204" t="s">
        <v>443</v>
      </c>
      <c r="E229" s="205" t="s">
        <v>595</v>
      </c>
      <c r="F229" s="206">
        <v>715</v>
      </c>
      <c r="G229" s="206"/>
      <c r="H229" s="207">
        <v>500</v>
      </c>
      <c r="I229" s="207">
        <v>872</v>
      </c>
      <c r="J229" s="208" t="s">
        <v>781</v>
      </c>
      <c r="K229" s="209">
        <f t="shared" si="65"/>
        <v>-215</v>
      </c>
      <c r="L229" s="210">
        <f t="shared" si="66"/>
        <v>-0.30069930069930068</v>
      </c>
      <c r="M229" s="206" t="s">
        <v>613</v>
      </c>
      <c r="N229" s="203">
        <v>43670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2">
        <v>109</v>
      </c>
      <c r="B230" s="193">
        <v>43098</v>
      </c>
      <c r="C230" s="193"/>
      <c r="D230" s="194" t="s">
        <v>770</v>
      </c>
      <c r="E230" s="195" t="s">
        <v>595</v>
      </c>
      <c r="F230" s="196">
        <v>435</v>
      </c>
      <c r="G230" s="195"/>
      <c r="H230" s="195">
        <v>542.5</v>
      </c>
      <c r="I230" s="197">
        <v>539</v>
      </c>
      <c r="J230" s="198" t="s">
        <v>697</v>
      </c>
      <c r="K230" s="199">
        <v>107.5</v>
      </c>
      <c r="L230" s="200">
        <v>0.247126436781609</v>
      </c>
      <c r="M230" s="195" t="s">
        <v>599</v>
      </c>
      <c r="N230" s="201">
        <v>43206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110</v>
      </c>
      <c r="B231" s="193">
        <v>43098</v>
      </c>
      <c r="C231" s="193"/>
      <c r="D231" s="194" t="s">
        <v>563</v>
      </c>
      <c r="E231" s="195" t="s">
        <v>595</v>
      </c>
      <c r="F231" s="196">
        <v>885</v>
      </c>
      <c r="G231" s="195"/>
      <c r="H231" s="195">
        <v>1090</v>
      </c>
      <c r="I231" s="197">
        <v>1084</v>
      </c>
      <c r="J231" s="198" t="s">
        <v>697</v>
      </c>
      <c r="K231" s="199">
        <v>205</v>
      </c>
      <c r="L231" s="200">
        <v>0.23163841807909599</v>
      </c>
      <c r="M231" s="195" t="s">
        <v>599</v>
      </c>
      <c r="N231" s="201">
        <v>43213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2">
        <v>111</v>
      </c>
      <c r="B232" s="233">
        <v>43192</v>
      </c>
      <c r="C232" s="233"/>
      <c r="D232" s="211" t="s">
        <v>782</v>
      </c>
      <c r="E232" s="206" t="s">
        <v>595</v>
      </c>
      <c r="F232" s="234">
        <v>478.5</v>
      </c>
      <c r="G232" s="206"/>
      <c r="H232" s="206">
        <v>442</v>
      </c>
      <c r="I232" s="207">
        <v>613</v>
      </c>
      <c r="J232" s="208" t="s">
        <v>783</v>
      </c>
      <c r="K232" s="209">
        <f t="shared" ref="K232:K235" si="67">H232-F232</f>
        <v>-36.5</v>
      </c>
      <c r="L232" s="210">
        <f t="shared" ref="L232:L235" si="68">K232/F232</f>
        <v>-7.6280041797283177E-2</v>
      </c>
      <c r="M232" s="206" t="s">
        <v>613</v>
      </c>
      <c r="N232" s="203">
        <v>43762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2">
        <v>112</v>
      </c>
      <c r="B233" s="203">
        <v>43194</v>
      </c>
      <c r="C233" s="203"/>
      <c r="D233" s="204" t="s">
        <v>784</v>
      </c>
      <c r="E233" s="205" t="s">
        <v>595</v>
      </c>
      <c r="F233" s="206">
        <f>141.5-7.3</f>
        <v>134.19999999999999</v>
      </c>
      <c r="G233" s="206"/>
      <c r="H233" s="207">
        <v>77</v>
      </c>
      <c r="I233" s="207">
        <v>180</v>
      </c>
      <c r="J233" s="208" t="s">
        <v>785</v>
      </c>
      <c r="K233" s="209">
        <f t="shared" si="67"/>
        <v>-57.199999999999989</v>
      </c>
      <c r="L233" s="210">
        <f t="shared" si="68"/>
        <v>-0.42622950819672129</v>
      </c>
      <c r="M233" s="206" t="s">
        <v>613</v>
      </c>
      <c r="N233" s="203">
        <v>43522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2">
        <v>113</v>
      </c>
      <c r="B234" s="203">
        <v>43209</v>
      </c>
      <c r="C234" s="203"/>
      <c r="D234" s="204" t="s">
        <v>786</v>
      </c>
      <c r="E234" s="205" t="s">
        <v>595</v>
      </c>
      <c r="F234" s="206">
        <v>430</v>
      </c>
      <c r="G234" s="206"/>
      <c r="H234" s="207">
        <v>220</v>
      </c>
      <c r="I234" s="207">
        <v>537</v>
      </c>
      <c r="J234" s="208" t="s">
        <v>787</v>
      </c>
      <c r="K234" s="209">
        <f t="shared" si="67"/>
        <v>-210</v>
      </c>
      <c r="L234" s="210">
        <f t="shared" si="68"/>
        <v>-0.48837209302325579</v>
      </c>
      <c r="M234" s="206" t="s">
        <v>613</v>
      </c>
      <c r="N234" s="203">
        <v>43252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114</v>
      </c>
      <c r="B235" s="224">
        <v>43220</v>
      </c>
      <c r="C235" s="224"/>
      <c r="D235" s="225" t="s">
        <v>788</v>
      </c>
      <c r="E235" s="226" t="s">
        <v>595</v>
      </c>
      <c r="F235" s="226">
        <v>153.5</v>
      </c>
      <c r="G235" s="226"/>
      <c r="H235" s="226">
        <v>196</v>
      </c>
      <c r="I235" s="228">
        <v>196</v>
      </c>
      <c r="J235" s="198" t="s">
        <v>789</v>
      </c>
      <c r="K235" s="199">
        <f t="shared" si="67"/>
        <v>42.5</v>
      </c>
      <c r="L235" s="200">
        <f t="shared" si="68"/>
        <v>0.27687296416938112</v>
      </c>
      <c r="M235" s="195" t="s">
        <v>599</v>
      </c>
      <c r="N235" s="201">
        <v>43605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115</v>
      </c>
      <c r="B236" s="203">
        <v>43306</v>
      </c>
      <c r="C236" s="203"/>
      <c r="D236" s="204" t="s">
        <v>757</v>
      </c>
      <c r="E236" s="205" t="s">
        <v>595</v>
      </c>
      <c r="F236" s="206">
        <v>27.5</v>
      </c>
      <c r="G236" s="206"/>
      <c r="H236" s="207">
        <v>13.1</v>
      </c>
      <c r="I236" s="207">
        <v>60</v>
      </c>
      <c r="J236" s="208" t="s">
        <v>790</v>
      </c>
      <c r="K236" s="209">
        <v>-14.4</v>
      </c>
      <c r="L236" s="210">
        <v>-0.52363636363636401</v>
      </c>
      <c r="M236" s="206" t="s">
        <v>613</v>
      </c>
      <c r="N236" s="203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2">
        <v>116</v>
      </c>
      <c r="B237" s="233">
        <v>43318</v>
      </c>
      <c r="C237" s="233"/>
      <c r="D237" s="211" t="s">
        <v>791</v>
      </c>
      <c r="E237" s="206" t="s">
        <v>595</v>
      </c>
      <c r="F237" s="206">
        <v>148.5</v>
      </c>
      <c r="G237" s="206"/>
      <c r="H237" s="206">
        <v>102</v>
      </c>
      <c r="I237" s="207">
        <v>182</v>
      </c>
      <c r="J237" s="208" t="s">
        <v>792</v>
      </c>
      <c r="K237" s="209">
        <f>H237-F237</f>
        <v>-46.5</v>
      </c>
      <c r="L237" s="210">
        <f>K237/F237</f>
        <v>-0.31313131313131315</v>
      </c>
      <c r="M237" s="206" t="s">
        <v>613</v>
      </c>
      <c r="N237" s="203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117</v>
      </c>
      <c r="B238" s="193">
        <v>43335</v>
      </c>
      <c r="C238" s="193"/>
      <c r="D238" s="194" t="s">
        <v>793</v>
      </c>
      <c r="E238" s="195" t="s">
        <v>595</v>
      </c>
      <c r="F238" s="226">
        <v>285</v>
      </c>
      <c r="G238" s="195"/>
      <c r="H238" s="195">
        <v>355</v>
      </c>
      <c r="I238" s="197">
        <v>364</v>
      </c>
      <c r="J238" s="198" t="s">
        <v>794</v>
      </c>
      <c r="K238" s="199">
        <v>70</v>
      </c>
      <c r="L238" s="200">
        <v>0.24561403508771901</v>
      </c>
      <c r="M238" s="195" t="s">
        <v>599</v>
      </c>
      <c r="N238" s="201">
        <v>43455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118</v>
      </c>
      <c r="B239" s="193">
        <v>43341</v>
      </c>
      <c r="C239" s="193"/>
      <c r="D239" s="194" t="s">
        <v>401</v>
      </c>
      <c r="E239" s="195" t="s">
        <v>595</v>
      </c>
      <c r="F239" s="226">
        <v>525</v>
      </c>
      <c r="G239" s="195"/>
      <c r="H239" s="195">
        <v>585</v>
      </c>
      <c r="I239" s="197">
        <v>635</v>
      </c>
      <c r="J239" s="198" t="s">
        <v>795</v>
      </c>
      <c r="K239" s="199">
        <f t="shared" ref="K239:K290" si="69">H239-F239</f>
        <v>60</v>
      </c>
      <c r="L239" s="200">
        <f t="shared" ref="L239:L290" si="70">K239/F239</f>
        <v>0.11428571428571428</v>
      </c>
      <c r="M239" s="195" t="s">
        <v>599</v>
      </c>
      <c r="N239" s="201">
        <v>43662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119</v>
      </c>
      <c r="B240" s="193">
        <v>43395</v>
      </c>
      <c r="C240" s="193"/>
      <c r="D240" s="194" t="s">
        <v>386</v>
      </c>
      <c r="E240" s="195" t="s">
        <v>595</v>
      </c>
      <c r="F240" s="226">
        <v>475</v>
      </c>
      <c r="G240" s="195"/>
      <c r="H240" s="195">
        <v>574</v>
      </c>
      <c r="I240" s="197">
        <v>570</v>
      </c>
      <c r="J240" s="198" t="s">
        <v>697</v>
      </c>
      <c r="K240" s="199">
        <f t="shared" si="69"/>
        <v>99</v>
      </c>
      <c r="L240" s="200">
        <f t="shared" si="70"/>
        <v>0.20842105263157895</v>
      </c>
      <c r="M240" s="195" t="s">
        <v>599</v>
      </c>
      <c r="N240" s="201">
        <v>43403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120</v>
      </c>
      <c r="B241" s="224">
        <v>43397</v>
      </c>
      <c r="C241" s="224"/>
      <c r="D241" s="225" t="s">
        <v>796</v>
      </c>
      <c r="E241" s="226" t="s">
        <v>595</v>
      </c>
      <c r="F241" s="226">
        <v>707.5</v>
      </c>
      <c r="G241" s="226"/>
      <c r="H241" s="226">
        <v>872</v>
      </c>
      <c r="I241" s="228">
        <v>872</v>
      </c>
      <c r="J241" s="229" t="s">
        <v>697</v>
      </c>
      <c r="K241" s="199">
        <f t="shared" si="69"/>
        <v>164.5</v>
      </c>
      <c r="L241" s="230">
        <f t="shared" si="70"/>
        <v>0.23250883392226149</v>
      </c>
      <c r="M241" s="226" t="s">
        <v>599</v>
      </c>
      <c r="N241" s="231">
        <v>43482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121</v>
      </c>
      <c r="B242" s="224">
        <v>43398</v>
      </c>
      <c r="C242" s="224"/>
      <c r="D242" s="225" t="s">
        <v>797</v>
      </c>
      <c r="E242" s="226" t="s">
        <v>595</v>
      </c>
      <c r="F242" s="226">
        <v>162</v>
      </c>
      <c r="G242" s="226"/>
      <c r="H242" s="226">
        <v>204</v>
      </c>
      <c r="I242" s="228">
        <v>209</v>
      </c>
      <c r="J242" s="229" t="s">
        <v>798</v>
      </c>
      <c r="K242" s="199">
        <f t="shared" si="69"/>
        <v>42</v>
      </c>
      <c r="L242" s="230">
        <f t="shared" si="70"/>
        <v>0.25925925925925924</v>
      </c>
      <c r="M242" s="226" t="s">
        <v>599</v>
      </c>
      <c r="N242" s="231">
        <v>43539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122</v>
      </c>
      <c r="B243" s="224">
        <v>43399</v>
      </c>
      <c r="C243" s="224"/>
      <c r="D243" s="225" t="s">
        <v>491</v>
      </c>
      <c r="E243" s="226" t="s">
        <v>595</v>
      </c>
      <c r="F243" s="226">
        <v>240</v>
      </c>
      <c r="G243" s="226"/>
      <c r="H243" s="226">
        <v>297</v>
      </c>
      <c r="I243" s="228">
        <v>297</v>
      </c>
      <c r="J243" s="229" t="s">
        <v>697</v>
      </c>
      <c r="K243" s="235">
        <f t="shared" si="69"/>
        <v>57</v>
      </c>
      <c r="L243" s="230">
        <f t="shared" si="70"/>
        <v>0.23749999999999999</v>
      </c>
      <c r="M243" s="226" t="s">
        <v>599</v>
      </c>
      <c r="N243" s="231">
        <v>43417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123</v>
      </c>
      <c r="B244" s="193">
        <v>43439</v>
      </c>
      <c r="C244" s="193"/>
      <c r="D244" s="194" t="s">
        <v>799</v>
      </c>
      <c r="E244" s="195" t="s">
        <v>595</v>
      </c>
      <c r="F244" s="195">
        <v>202.5</v>
      </c>
      <c r="G244" s="195"/>
      <c r="H244" s="195">
        <v>255</v>
      </c>
      <c r="I244" s="197">
        <v>252</v>
      </c>
      <c r="J244" s="198" t="s">
        <v>697</v>
      </c>
      <c r="K244" s="199">
        <f t="shared" si="69"/>
        <v>52.5</v>
      </c>
      <c r="L244" s="200">
        <f t="shared" si="70"/>
        <v>0.25925925925925924</v>
      </c>
      <c r="M244" s="195" t="s">
        <v>599</v>
      </c>
      <c r="N244" s="201">
        <v>43542</v>
      </c>
      <c r="O244" s="1"/>
      <c r="P244" s="1"/>
      <c r="Q244" s="1"/>
      <c r="R244" s="6" t="s">
        <v>800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124</v>
      </c>
      <c r="B245" s="224">
        <v>43465</v>
      </c>
      <c r="C245" s="193"/>
      <c r="D245" s="225" t="s">
        <v>160</v>
      </c>
      <c r="E245" s="226" t="s">
        <v>595</v>
      </c>
      <c r="F245" s="226">
        <v>710</v>
      </c>
      <c r="G245" s="226"/>
      <c r="H245" s="226">
        <v>866</v>
      </c>
      <c r="I245" s="228">
        <v>866</v>
      </c>
      <c r="J245" s="229" t="s">
        <v>697</v>
      </c>
      <c r="K245" s="199">
        <f t="shared" si="69"/>
        <v>156</v>
      </c>
      <c r="L245" s="200">
        <f t="shared" si="70"/>
        <v>0.21971830985915494</v>
      </c>
      <c r="M245" s="195" t="s">
        <v>599</v>
      </c>
      <c r="N245" s="201">
        <v>43553</v>
      </c>
      <c r="O245" s="1"/>
      <c r="P245" s="1"/>
      <c r="Q245" s="1"/>
      <c r="R245" s="6" t="s">
        <v>800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125</v>
      </c>
      <c r="B246" s="224">
        <v>43522</v>
      </c>
      <c r="C246" s="224"/>
      <c r="D246" s="225" t="s">
        <v>175</v>
      </c>
      <c r="E246" s="226" t="s">
        <v>595</v>
      </c>
      <c r="F246" s="226">
        <v>337.25</v>
      </c>
      <c r="G246" s="226"/>
      <c r="H246" s="226">
        <v>398.5</v>
      </c>
      <c r="I246" s="228">
        <v>411</v>
      </c>
      <c r="J246" s="198" t="s">
        <v>801</v>
      </c>
      <c r="K246" s="199">
        <f t="shared" si="69"/>
        <v>61.25</v>
      </c>
      <c r="L246" s="200">
        <f t="shared" si="70"/>
        <v>0.1816160118606375</v>
      </c>
      <c r="M246" s="195" t="s">
        <v>599</v>
      </c>
      <c r="N246" s="201">
        <v>43760</v>
      </c>
      <c r="O246" s="1"/>
      <c r="P246" s="1"/>
      <c r="Q246" s="1"/>
      <c r="R246" s="6" t="s">
        <v>800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126</v>
      </c>
      <c r="B247" s="237">
        <v>43559</v>
      </c>
      <c r="C247" s="237"/>
      <c r="D247" s="238" t="s">
        <v>802</v>
      </c>
      <c r="E247" s="239" t="s">
        <v>595</v>
      </c>
      <c r="F247" s="239">
        <v>130</v>
      </c>
      <c r="G247" s="239"/>
      <c r="H247" s="239">
        <v>65</v>
      </c>
      <c r="I247" s="240">
        <v>158</v>
      </c>
      <c r="J247" s="208" t="s">
        <v>803</v>
      </c>
      <c r="K247" s="209">
        <f t="shared" si="69"/>
        <v>-65</v>
      </c>
      <c r="L247" s="210">
        <f t="shared" si="70"/>
        <v>-0.5</v>
      </c>
      <c r="M247" s="206" t="s">
        <v>613</v>
      </c>
      <c r="N247" s="203">
        <v>43726</v>
      </c>
      <c r="O247" s="1"/>
      <c r="P247" s="1"/>
      <c r="Q247" s="1"/>
      <c r="R247" s="6" t="s">
        <v>804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127</v>
      </c>
      <c r="B248" s="224">
        <v>43017</v>
      </c>
      <c r="C248" s="224"/>
      <c r="D248" s="225" t="s">
        <v>211</v>
      </c>
      <c r="E248" s="226" t="s">
        <v>595</v>
      </c>
      <c r="F248" s="226">
        <v>141.5</v>
      </c>
      <c r="G248" s="226"/>
      <c r="H248" s="226">
        <v>183.5</v>
      </c>
      <c r="I248" s="228">
        <v>210</v>
      </c>
      <c r="J248" s="198" t="s">
        <v>798</v>
      </c>
      <c r="K248" s="199">
        <f t="shared" si="69"/>
        <v>42</v>
      </c>
      <c r="L248" s="200">
        <f t="shared" si="70"/>
        <v>0.29681978798586572</v>
      </c>
      <c r="M248" s="195" t="s">
        <v>599</v>
      </c>
      <c r="N248" s="201">
        <v>43042</v>
      </c>
      <c r="O248" s="1"/>
      <c r="P248" s="1"/>
      <c r="Q248" s="1"/>
      <c r="R248" s="6" t="s">
        <v>804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128</v>
      </c>
      <c r="B249" s="237">
        <v>43074</v>
      </c>
      <c r="C249" s="237"/>
      <c r="D249" s="238" t="s">
        <v>805</v>
      </c>
      <c r="E249" s="239" t="s">
        <v>595</v>
      </c>
      <c r="F249" s="234">
        <v>172</v>
      </c>
      <c r="G249" s="239"/>
      <c r="H249" s="239">
        <v>155.25</v>
      </c>
      <c r="I249" s="240">
        <v>230</v>
      </c>
      <c r="J249" s="208" t="s">
        <v>806</v>
      </c>
      <c r="K249" s="209">
        <f t="shared" si="69"/>
        <v>-16.75</v>
      </c>
      <c r="L249" s="210">
        <f t="shared" si="70"/>
        <v>-9.7383720930232565E-2</v>
      </c>
      <c r="M249" s="206" t="s">
        <v>613</v>
      </c>
      <c r="N249" s="203">
        <v>43787</v>
      </c>
      <c r="O249" s="1"/>
      <c r="P249" s="1"/>
      <c r="Q249" s="1"/>
      <c r="R249" s="6" t="s">
        <v>804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129</v>
      </c>
      <c r="B250" s="224">
        <v>43398</v>
      </c>
      <c r="C250" s="224"/>
      <c r="D250" s="225" t="s">
        <v>120</v>
      </c>
      <c r="E250" s="226" t="s">
        <v>595</v>
      </c>
      <c r="F250" s="226">
        <v>698.5</v>
      </c>
      <c r="G250" s="226"/>
      <c r="H250" s="226">
        <v>890</v>
      </c>
      <c r="I250" s="228">
        <v>890</v>
      </c>
      <c r="J250" s="198" t="s">
        <v>807</v>
      </c>
      <c r="K250" s="199">
        <f t="shared" si="69"/>
        <v>191.5</v>
      </c>
      <c r="L250" s="200">
        <f t="shared" si="70"/>
        <v>0.27415891195418757</v>
      </c>
      <c r="M250" s="195" t="s">
        <v>599</v>
      </c>
      <c r="N250" s="201">
        <v>44328</v>
      </c>
      <c r="O250" s="1"/>
      <c r="P250" s="1"/>
      <c r="Q250" s="1"/>
      <c r="R250" s="6" t="s">
        <v>800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130</v>
      </c>
      <c r="B251" s="224">
        <v>42877</v>
      </c>
      <c r="C251" s="224"/>
      <c r="D251" s="225" t="s">
        <v>808</v>
      </c>
      <c r="E251" s="226" t="s">
        <v>595</v>
      </c>
      <c r="F251" s="226">
        <v>127.6</v>
      </c>
      <c r="G251" s="226"/>
      <c r="H251" s="226">
        <v>138</v>
      </c>
      <c r="I251" s="228">
        <v>190</v>
      </c>
      <c r="J251" s="198" t="s">
        <v>809</v>
      </c>
      <c r="K251" s="199">
        <f t="shared" si="69"/>
        <v>10.400000000000006</v>
      </c>
      <c r="L251" s="200">
        <f t="shared" si="70"/>
        <v>8.1504702194357417E-2</v>
      </c>
      <c r="M251" s="195" t="s">
        <v>599</v>
      </c>
      <c r="N251" s="201">
        <v>43774</v>
      </c>
      <c r="O251" s="1"/>
      <c r="P251" s="1"/>
      <c r="Q251" s="1"/>
      <c r="R251" s="6" t="s">
        <v>804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131</v>
      </c>
      <c r="B252" s="224">
        <v>43158</v>
      </c>
      <c r="C252" s="224"/>
      <c r="D252" s="225" t="s">
        <v>810</v>
      </c>
      <c r="E252" s="226" t="s">
        <v>595</v>
      </c>
      <c r="F252" s="226">
        <v>317</v>
      </c>
      <c r="G252" s="226"/>
      <c r="H252" s="226">
        <v>382.5</v>
      </c>
      <c r="I252" s="228">
        <v>398</v>
      </c>
      <c r="J252" s="198" t="s">
        <v>811</v>
      </c>
      <c r="K252" s="199">
        <f t="shared" si="69"/>
        <v>65.5</v>
      </c>
      <c r="L252" s="200">
        <f t="shared" si="70"/>
        <v>0.20662460567823343</v>
      </c>
      <c r="M252" s="195" t="s">
        <v>599</v>
      </c>
      <c r="N252" s="201">
        <v>44238</v>
      </c>
      <c r="O252" s="1"/>
      <c r="P252" s="1"/>
      <c r="Q252" s="1"/>
      <c r="R252" s="6" t="s">
        <v>804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132</v>
      </c>
      <c r="B253" s="237">
        <v>43164</v>
      </c>
      <c r="C253" s="237"/>
      <c r="D253" s="238" t="s">
        <v>167</v>
      </c>
      <c r="E253" s="239" t="s">
        <v>595</v>
      </c>
      <c r="F253" s="234">
        <f>510-14.4</f>
        <v>495.6</v>
      </c>
      <c r="G253" s="239"/>
      <c r="H253" s="239">
        <v>350</v>
      </c>
      <c r="I253" s="240">
        <v>672</v>
      </c>
      <c r="J253" s="208" t="s">
        <v>812</v>
      </c>
      <c r="K253" s="209">
        <f t="shared" si="69"/>
        <v>-145.60000000000002</v>
      </c>
      <c r="L253" s="210">
        <f t="shared" si="70"/>
        <v>-0.29378531073446329</v>
      </c>
      <c r="M253" s="206" t="s">
        <v>613</v>
      </c>
      <c r="N253" s="203">
        <v>43887</v>
      </c>
      <c r="O253" s="1"/>
      <c r="P253" s="1"/>
      <c r="Q253" s="1"/>
      <c r="R253" s="6" t="s">
        <v>800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133</v>
      </c>
      <c r="B254" s="237">
        <v>43237</v>
      </c>
      <c r="C254" s="237"/>
      <c r="D254" s="238" t="s">
        <v>813</v>
      </c>
      <c r="E254" s="239" t="s">
        <v>595</v>
      </c>
      <c r="F254" s="234">
        <v>230.3</v>
      </c>
      <c r="G254" s="239"/>
      <c r="H254" s="239">
        <v>102.5</v>
      </c>
      <c r="I254" s="240">
        <v>348</v>
      </c>
      <c r="J254" s="208" t="s">
        <v>814</v>
      </c>
      <c r="K254" s="209">
        <f t="shared" si="69"/>
        <v>-127.80000000000001</v>
      </c>
      <c r="L254" s="210">
        <f t="shared" si="70"/>
        <v>-0.55492835432045162</v>
      </c>
      <c r="M254" s="206" t="s">
        <v>613</v>
      </c>
      <c r="N254" s="203">
        <v>43896</v>
      </c>
      <c r="O254" s="1"/>
      <c r="P254" s="1"/>
      <c r="Q254" s="1"/>
      <c r="R254" s="6" t="s">
        <v>800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134</v>
      </c>
      <c r="B255" s="224">
        <v>43258</v>
      </c>
      <c r="C255" s="224"/>
      <c r="D255" s="225" t="s">
        <v>447</v>
      </c>
      <c r="E255" s="226" t="s">
        <v>595</v>
      </c>
      <c r="F255" s="226">
        <f>342.5-5.1</f>
        <v>337.4</v>
      </c>
      <c r="G255" s="226"/>
      <c r="H255" s="226">
        <v>412.5</v>
      </c>
      <c r="I255" s="228">
        <v>439</v>
      </c>
      <c r="J255" s="198" t="s">
        <v>815</v>
      </c>
      <c r="K255" s="199">
        <f t="shared" si="69"/>
        <v>75.100000000000023</v>
      </c>
      <c r="L255" s="200">
        <f t="shared" si="70"/>
        <v>0.22258446947243635</v>
      </c>
      <c r="M255" s="195" t="s">
        <v>599</v>
      </c>
      <c r="N255" s="201">
        <v>44230</v>
      </c>
      <c r="O255" s="1"/>
      <c r="P255" s="1"/>
      <c r="Q255" s="1"/>
      <c r="R255" s="6" t="s">
        <v>804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7">
        <v>135</v>
      </c>
      <c r="B256" s="216">
        <v>43285</v>
      </c>
      <c r="C256" s="216"/>
      <c r="D256" s="217" t="s">
        <v>58</v>
      </c>
      <c r="E256" s="218" t="s">
        <v>595</v>
      </c>
      <c r="F256" s="218">
        <f>127.5-5.53</f>
        <v>121.97</v>
      </c>
      <c r="G256" s="219"/>
      <c r="H256" s="219">
        <v>122.5</v>
      </c>
      <c r="I256" s="219">
        <v>170</v>
      </c>
      <c r="J256" s="220" t="s">
        <v>816</v>
      </c>
      <c r="K256" s="221">
        <f t="shared" si="69"/>
        <v>0.53000000000000114</v>
      </c>
      <c r="L256" s="222">
        <f t="shared" si="70"/>
        <v>4.3453308190538747E-3</v>
      </c>
      <c r="M256" s="218" t="s">
        <v>623</v>
      </c>
      <c r="N256" s="216">
        <v>44431</v>
      </c>
      <c r="O256" s="1"/>
      <c r="P256" s="1"/>
      <c r="Q256" s="1"/>
      <c r="R256" s="6" t="s">
        <v>800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136</v>
      </c>
      <c r="B257" s="237">
        <v>43294</v>
      </c>
      <c r="C257" s="237"/>
      <c r="D257" s="238" t="s">
        <v>817</v>
      </c>
      <c r="E257" s="239" t="s">
        <v>595</v>
      </c>
      <c r="F257" s="234">
        <v>46.5</v>
      </c>
      <c r="G257" s="239"/>
      <c r="H257" s="239">
        <v>17</v>
      </c>
      <c r="I257" s="240">
        <v>59</v>
      </c>
      <c r="J257" s="208" t="s">
        <v>818</v>
      </c>
      <c r="K257" s="209">
        <f t="shared" si="69"/>
        <v>-29.5</v>
      </c>
      <c r="L257" s="210">
        <f t="shared" si="70"/>
        <v>-0.63440860215053763</v>
      </c>
      <c r="M257" s="206" t="s">
        <v>613</v>
      </c>
      <c r="N257" s="203">
        <v>43887</v>
      </c>
      <c r="O257" s="1"/>
      <c r="P257" s="1"/>
      <c r="Q257" s="1"/>
      <c r="R257" s="6" t="s">
        <v>800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137</v>
      </c>
      <c r="B258" s="224">
        <v>43396</v>
      </c>
      <c r="C258" s="224"/>
      <c r="D258" s="225" t="s">
        <v>430</v>
      </c>
      <c r="E258" s="226" t="s">
        <v>595</v>
      </c>
      <c r="F258" s="226">
        <v>156.5</v>
      </c>
      <c r="G258" s="226"/>
      <c r="H258" s="226">
        <v>207.5</v>
      </c>
      <c r="I258" s="228">
        <v>191</v>
      </c>
      <c r="J258" s="198" t="s">
        <v>697</v>
      </c>
      <c r="K258" s="199">
        <f t="shared" si="69"/>
        <v>51</v>
      </c>
      <c r="L258" s="200">
        <f t="shared" si="70"/>
        <v>0.32587859424920129</v>
      </c>
      <c r="M258" s="195" t="s">
        <v>599</v>
      </c>
      <c r="N258" s="201">
        <v>44369</v>
      </c>
      <c r="O258" s="1"/>
      <c r="P258" s="1"/>
      <c r="Q258" s="1"/>
      <c r="R258" s="6" t="s">
        <v>800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138</v>
      </c>
      <c r="B259" s="224">
        <v>43439</v>
      </c>
      <c r="C259" s="224"/>
      <c r="D259" s="225" t="s">
        <v>349</v>
      </c>
      <c r="E259" s="226" t="s">
        <v>595</v>
      </c>
      <c r="F259" s="226">
        <v>259.5</v>
      </c>
      <c r="G259" s="226"/>
      <c r="H259" s="226">
        <v>320</v>
      </c>
      <c r="I259" s="228">
        <v>320</v>
      </c>
      <c r="J259" s="198" t="s">
        <v>697</v>
      </c>
      <c r="K259" s="199">
        <f t="shared" si="69"/>
        <v>60.5</v>
      </c>
      <c r="L259" s="200">
        <f t="shared" si="70"/>
        <v>0.23314065510597304</v>
      </c>
      <c r="M259" s="195" t="s">
        <v>599</v>
      </c>
      <c r="N259" s="201">
        <v>44323</v>
      </c>
      <c r="O259" s="1"/>
      <c r="P259" s="1"/>
      <c r="Q259" s="1"/>
      <c r="R259" s="6" t="s">
        <v>800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139</v>
      </c>
      <c r="B260" s="237">
        <v>43439</v>
      </c>
      <c r="C260" s="237"/>
      <c r="D260" s="238" t="s">
        <v>819</v>
      </c>
      <c r="E260" s="239" t="s">
        <v>595</v>
      </c>
      <c r="F260" s="239">
        <v>715</v>
      </c>
      <c r="G260" s="239"/>
      <c r="H260" s="239">
        <v>445</v>
      </c>
      <c r="I260" s="240">
        <v>840</v>
      </c>
      <c r="J260" s="208" t="s">
        <v>820</v>
      </c>
      <c r="K260" s="209">
        <f t="shared" si="69"/>
        <v>-270</v>
      </c>
      <c r="L260" s="210">
        <f t="shared" si="70"/>
        <v>-0.3776223776223776</v>
      </c>
      <c r="M260" s="206" t="s">
        <v>613</v>
      </c>
      <c r="N260" s="203">
        <v>43800</v>
      </c>
      <c r="O260" s="1"/>
      <c r="P260" s="1"/>
      <c r="Q260" s="1"/>
      <c r="R260" s="6" t="s">
        <v>800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140</v>
      </c>
      <c r="B261" s="224">
        <v>43469</v>
      </c>
      <c r="C261" s="224"/>
      <c r="D261" s="225" t="s">
        <v>181</v>
      </c>
      <c r="E261" s="226" t="s">
        <v>595</v>
      </c>
      <c r="F261" s="226">
        <v>875</v>
      </c>
      <c r="G261" s="226"/>
      <c r="H261" s="226">
        <v>1165</v>
      </c>
      <c r="I261" s="228">
        <v>1185</v>
      </c>
      <c r="J261" s="198" t="s">
        <v>821</v>
      </c>
      <c r="K261" s="199">
        <f t="shared" si="69"/>
        <v>290</v>
      </c>
      <c r="L261" s="200">
        <f t="shared" si="70"/>
        <v>0.33142857142857141</v>
      </c>
      <c r="M261" s="195" t="s">
        <v>599</v>
      </c>
      <c r="N261" s="201">
        <v>43847</v>
      </c>
      <c r="O261" s="1"/>
      <c r="P261" s="1"/>
      <c r="Q261" s="1"/>
      <c r="R261" s="6" t="s">
        <v>800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141</v>
      </c>
      <c r="B262" s="224">
        <v>43559</v>
      </c>
      <c r="C262" s="224"/>
      <c r="D262" s="225" t="s">
        <v>367</v>
      </c>
      <c r="E262" s="226" t="s">
        <v>595</v>
      </c>
      <c r="F262" s="226">
        <f>387-14.63</f>
        <v>372.37</v>
      </c>
      <c r="G262" s="226"/>
      <c r="H262" s="226">
        <v>490</v>
      </c>
      <c r="I262" s="228">
        <v>490</v>
      </c>
      <c r="J262" s="198" t="s">
        <v>697</v>
      </c>
      <c r="K262" s="199">
        <f t="shared" si="69"/>
        <v>117.63</v>
      </c>
      <c r="L262" s="200">
        <f t="shared" si="70"/>
        <v>0.31589548030185027</v>
      </c>
      <c r="M262" s="195" t="s">
        <v>599</v>
      </c>
      <c r="N262" s="201">
        <v>43850</v>
      </c>
      <c r="O262" s="1"/>
      <c r="P262" s="1"/>
      <c r="Q262" s="1"/>
      <c r="R262" s="6" t="s">
        <v>800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142</v>
      </c>
      <c r="B263" s="237">
        <v>43578</v>
      </c>
      <c r="C263" s="237"/>
      <c r="D263" s="238" t="s">
        <v>822</v>
      </c>
      <c r="E263" s="239" t="s">
        <v>612</v>
      </c>
      <c r="F263" s="239">
        <v>220</v>
      </c>
      <c r="G263" s="239"/>
      <c r="H263" s="239">
        <v>127.5</v>
      </c>
      <c r="I263" s="240">
        <v>284</v>
      </c>
      <c r="J263" s="208" t="s">
        <v>823</v>
      </c>
      <c r="K263" s="209">
        <f t="shared" si="69"/>
        <v>-92.5</v>
      </c>
      <c r="L263" s="210">
        <f t="shared" si="70"/>
        <v>-0.42045454545454547</v>
      </c>
      <c r="M263" s="206" t="s">
        <v>613</v>
      </c>
      <c r="N263" s="203">
        <v>43896</v>
      </c>
      <c r="O263" s="1"/>
      <c r="P263" s="1"/>
      <c r="Q263" s="1"/>
      <c r="R263" s="6" t="s">
        <v>800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143</v>
      </c>
      <c r="B264" s="224">
        <v>43622</v>
      </c>
      <c r="C264" s="224"/>
      <c r="D264" s="225" t="s">
        <v>492</v>
      </c>
      <c r="E264" s="226" t="s">
        <v>612</v>
      </c>
      <c r="F264" s="226">
        <v>332.8</v>
      </c>
      <c r="G264" s="226"/>
      <c r="H264" s="226">
        <v>405</v>
      </c>
      <c r="I264" s="228">
        <v>419</v>
      </c>
      <c r="J264" s="198" t="s">
        <v>824</v>
      </c>
      <c r="K264" s="199">
        <f t="shared" si="69"/>
        <v>72.199999999999989</v>
      </c>
      <c r="L264" s="200">
        <f t="shared" si="70"/>
        <v>0.21694711538461534</v>
      </c>
      <c r="M264" s="195" t="s">
        <v>599</v>
      </c>
      <c r="N264" s="201">
        <v>43860</v>
      </c>
      <c r="O264" s="1"/>
      <c r="P264" s="1"/>
      <c r="Q264" s="1"/>
      <c r="R264" s="6" t="s">
        <v>804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7">
        <v>144</v>
      </c>
      <c r="B265" s="216">
        <v>43641</v>
      </c>
      <c r="C265" s="216"/>
      <c r="D265" s="217" t="s">
        <v>173</v>
      </c>
      <c r="E265" s="218" t="s">
        <v>595</v>
      </c>
      <c r="F265" s="218">
        <v>386</v>
      </c>
      <c r="G265" s="219"/>
      <c r="H265" s="219">
        <v>395</v>
      </c>
      <c r="I265" s="219">
        <v>452</v>
      </c>
      <c r="J265" s="220" t="s">
        <v>825</v>
      </c>
      <c r="K265" s="221">
        <f t="shared" si="69"/>
        <v>9</v>
      </c>
      <c r="L265" s="222">
        <f t="shared" si="70"/>
        <v>2.3316062176165803E-2</v>
      </c>
      <c r="M265" s="218" t="s">
        <v>623</v>
      </c>
      <c r="N265" s="216">
        <v>43868</v>
      </c>
      <c r="O265" s="1"/>
      <c r="P265" s="1"/>
      <c r="Q265" s="1"/>
      <c r="R265" s="6" t="s">
        <v>804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7">
        <v>145</v>
      </c>
      <c r="B266" s="216">
        <v>43707</v>
      </c>
      <c r="C266" s="216"/>
      <c r="D266" s="217" t="s">
        <v>147</v>
      </c>
      <c r="E266" s="218" t="s">
        <v>595</v>
      </c>
      <c r="F266" s="218">
        <v>137.5</v>
      </c>
      <c r="G266" s="219"/>
      <c r="H266" s="219">
        <v>138.5</v>
      </c>
      <c r="I266" s="219">
        <v>190</v>
      </c>
      <c r="J266" s="220" t="s">
        <v>826</v>
      </c>
      <c r="K266" s="221">
        <f t="shared" si="69"/>
        <v>1</v>
      </c>
      <c r="L266" s="222">
        <f t="shared" si="70"/>
        <v>7.2727272727272727E-3</v>
      </c>
      <c r="M266" s="218" t="s">
        <v>623</v>
      </c>
      <c r="N266" s="216">
        <v>44432</v>
      </c>
      <c r="O266" s="1"/>
      <c r="P266" s="1"/>
      <c r="Q266" s="1"/>
      <c r="R266" s="6" t="s">
        <v>800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146</v>
      </c>
      <c r="B267" s="224">
        <v>43731</v>
      </c>
      <c r="C267" s="224"/>
      <c r="D267" s="225" t="s">
        <v>440</v>
      </c>
      <c r="E267" s="226" t="s">
        <v>595</v>
      </c>
      <c r="F267" s="226">
        <v>235</v>
      </c>
      <c r="G267" s="226"/>
      <c r="H267" s="226">
        <v>295</v>
      </c>
      <c r="I267" s="228">
        <v>296</v>
      </c>
      <c r="J267" s="198" t="s">
        <v>827</v>
      </c>
      <c r="K267" s="199">
        <f t="shared" si="69"/>
        <v>60</v>
      </c>
      <c r="L267" s="200">
        <f t="shared" si="70"/>
        <v>0.25531914893617019</v>
      </c>
      <c r="M267" s="195" t="s">
        <v>599</v>
      </c>
      <c r="N267" s="201">
        <v>43844</v>
      </c>
      <c r="O267" s="1"/>
      <c r="P267" s="1"/>
      <c r="Q267" s="1"/>
      <c r="R267" s="6" t="s">
        <v>804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147</v>
      </c>
      <c r="B268" s="224">
        <v>43752</v>
      </c>
      <c r="C268" s="224"/>
      <c r="D268" s="225" t="s">
        <v>828</v>
      </c>
      <c r="E268" s="226" t="s">
        <v>595</v>
      </c>
      <c r="F268" s="226">
        <v>277.5</v>
      </c>
      <c r="G268" s="226"/>
      <c r="H268" s="226">
        <v>333</v>
      </c>
      <c r="I268" s="228">
        <v>333</v>
      </c>
      <c r="J268" s="198" t="s">
        <v>829</v>
      </c>
      <c r="K268" s="199">
        <f t="shared" si="69"/>
        <v>55.5</v>
      </c>
      <c r="L268" s="200">
        <f t="shared" si="70"/>
        <v>0.2</v>
      </c>
      <c r="M268" s="195" t="s">
        <v>599</v>
      </c>
      <c r="N268" s="201">
        <v>43846</v>
      </c>
      <c r="O268" s="1"/>
      <c r="P268" s="1"/>
      <c r="Q268" s="1"/>
      <c r="R268" s="6" t="s">
        <v>800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148</v>
      </c>
      <c r="B269" s="224">
        <v>43752</v>
      </c>
      <c r="C269" s="224"/>
      <c r="D269" s="225" t="s">
        <v>830</v>
      </c>
      <c r="E269" s="226" t="s">
        <v>595</v>
      </c>
      <c r="F269" s="226">
        <v>930</v>
      </c>
      <c r="G269" s="226"/>
      <c r="H269" s="226">
        <v>1165</v>
      </c>
      <c r="I269" s="228">
        <v>1200</v>
      </c>
      <c r="J269" s="198" t="s">
        <v>831</v>
      </c>
      <c r="K269" s="199">
        <f t="shared" si="69"/>
        <v>235</v>
      </c>
      <c r="L269" s="200">
        <f t="shared" si="70"/>
        <v>0.25268817204301075</v>
      </c>
      <c r="M269" s="195" t="s">
        <v>599</v>
      </c>
      <c r="N269" s="201">
        <v>43847</v>
      </c>
      <c r="O269" s="1"/>
      <c r="P269" s="1"/>
      <c r="Q269" s="1"/>
      <c r="R269" s="6" t="s">
        <v>804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149</v>
      </c>
      <c r="B270" s="224">
        <v>43753</v>
      </c>
      <c r="C270" s="224"/>
      <c r="D270" s="225" t="s">
        <v>832</v>
      </c>
      <c r="E270" s="226" t="s">
        <v>595</v>
      </c>
      <c r="F270" s="196">
        <v>111</v>
      </c>
      <c r="G270" s="226"/>
      <c r="H270" s="226">
        <v>141</v>
      </c>
      <c r="I270" s="228">
        <v>141</v>
      </c>
      <c r="J270" s="198" t="s">
        <v>833</v>
      </c>
      <c r="K270" s="199">
        <f t="shared" si="69"/>
        <v>30</v>
      </c>
      <c r="L270" s="200">
        <f t="shared" si="70"/>
        <v>0.27027027027027029</v>
      </c>
      <c r="M270" s="195" t="s">
        <v>599</v>
      </c>
      <c r="N270" s="201">
        <v>44328</v>
      </c>
      <c r="O270" s="1"/>
      <c r="P270" s="1"/>
      <c r="Q270" s="1"/>
      <c r="R270" s="6" t="s">
        <v>804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150</v>
      </c>
      <c r="B271" s="224">
        <v>43753</v>
      </c>
      <c r="C271" s="224"/>
      <c r="D271" s="225" t="s">
        <v>834</v>
      </c>
      <c r="E271" s="226" t="s">
        <v>595</v>
      </c>
      <c r="F271" s="196">
        <v>296</v>
      </c>
      <c r="G271" s="226"/>
      <c r="H271" s="226">
        <v>370</v>
      </c>
      <c r="I271" s="228">
        <v>370</v>
      </c>
      <c r="J271" s="198" t="s">
        <v>697</v>
      </c>
      <c r="K271" s="199">
        <f t="shared" si="69"/>
        <v>74</v>
      </c>
      <c r="L271" s="200">
        <f t="shared" si="70"/>
        <v>0.25</v>
      </c>
      <c r="M271" s="195" t="s">
        <v>599</v>
      </c>
      <c r="N271" s="201">
        <v>43853</v>
      </c>
      <c r="O271" s="1"/>
      <c r="P271" s="1"/>
      <c r="Q271" s="1"/>
      <c r="R271" s="6" t="s">
        <v>804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151</v>
      </c>
      <c r="B272" s="224">
        <v>43754</v>
      </c>
      <c r="C272" s="224"/>
      <c r="D272" s="225" t="s">
        <v>835</v>
      </c>
      <c r="E272" s="226" t="s">
        <v>595</v>
      </c>
      <c r="F272" s="196">
        <v>300</v>
      </c>
      <c r="G272" s="226"/>
      <c r="H272" s="226">
        <v>382.5</v>
      </c>
      <c r="I272" s="228">
        <v>344</v>
      </c>
      <c r="J272" s="198" t="s">
        <v>836</v>
      </c>
      <c r="K272" s="199">
        <f t="shared" si="69"/>
        <v>82.5</v>
      </c>
      <c r="L272" s="200">
        <f t="shared" si="70"/>
        <v>0.27500000000000002</v>
      </c>
      <c r="M272" s="195" t="s">
        <v>599</v>
      </c>
      <c r="N272" s="201">
        <v>44238</v>
      </c>
      <c r="O272" s="1"/>
      <c r="P272" s="1"/>
      <c r="Q272" s="1"/>
      <c r="R272" s="6" t="s">
        <v>804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152</v>
      </c>
      <c r="B273" s="224">
        <v>43832</v>
      </c>
      <c r="C273" s="224"/>
      <c r="D273" s="225" t="s">
        <v>837</v>
      </c>
      <c r="E273" s="226" t="s">
        <v>595</v>
      </c>
      <c r="F273" s="196">
        <v>495</v>
      </c>
      <c r="G273" s="226"/>
      <c r="H273" s="226">
        <v>595</v>
      </c>
      <c r="I273" s="228">
        <v>590</v>
      </c>
      <c r="J273" s="198" t="s">
        <v>628</v>
      </c>
      <c r="K273" s="199">
        <f t="shared" si="69"/>
        <v>100</v>
      </c>
      <c r="L273" s="200">
        <f t="shared" si="70"/>
        <v>0.20202020202020202</v>
      </c>
      <c r="M273" s="195" t="s">
        <v>599</v>
      </c>
      <c r="N273" s="201">
        <v>44589</v>
      </c>
      <c r="O273" s="1"/>
      <c r="P273" s="1"/>
      <c r="Q273" s="1"/>
      <c r="R273" s="6" t="s">
        <v>804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153</v>
      </c>
      <c r="B274" s="224">
        <v>43966</v>
      </c>
      <c r="C274" s="224"/>
      <c r="D274" s="225" t="s">
        <v>76</v>
      </c>
      <c r="E274" s="226" t="s">
        <v>595</v>
      </c>
      <c r="F274" s="196">
        <v>67.5</v>
      </c>
      <c r="G274" s="226"/>
      <c r="H274" s="226">
        <v>86</v>
      </c>
      <c r="I274" s="228">
        <v>86</v>
      </c>
      <c r="J274" s="198" t="s">
        <v>838</v>
      </c>
      <c r="K274" s="199">
        <f t="shared" si="69"/>
        <v>18.5</v>
      </c>
      <c r="L274" s="200">
        <f t="shared" si="70"/>
        <v>0.27407407407407408</v>
      </c>
      <c r="M274" s="195" t="s">
        <v>599</v>
      </c>
      <c r="N274" s="201">
        <v>44008</v>
      </c>
      <c r="O274" s="1"/>
      <c r="P274" s="1"/>
      <c r="Q274" s="1"/>
      <c r="R274" s="6" t="s">
        <v>804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154</v>
      </c>
      <c r="B275" s="224">
        <v>44035</v>
      </c>
      <c r="C275" s="224"/>
      <c r="D275" s="225" t="s">
        <v>491</v>
      </c>
      <c r="E275" s="226" t="s">
        <v>595</v>
      </c>
      <c r="F275" s="196">
        <v>231</v>
      </c>
      <c r="G275" s="226"/>
      <c r="H275" s="226">
        <v>281</v>
      </c>
      <c r="I275" s="228">
        <v>281</v>
      </c>
      <c r="J275" s="198" t="s">
        <v>697</v>
      </c>
      <c r="K275" s="199">
        <f t="shared" si="69"/>
        <v>50</v>
      </c>
      <c r="L275" s="200">
        <f t="shared" si="70"/>
        <v>0.21645021645021645</v>
      </c>
      <c r="M275" s="195" t="s">
        <v>599</v>
      </c>
      <c r="N275" s="201">
        <v>44358</v>
      </c>
      <c r="O275" s="1"/>
      <c r="P275" s="1"/>
      <c r="Q275" s="1"/>
      <c r="R275" s="6" t="s">
        <v>804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155</v>
      </c>
      <c r="B276" s="224">
        <v>44092</v>
      </c>
      <c r="C276" s="224"/>
      <c r="D276" s="225" t="s">
        <v>145</v>
      </c>
      <c r="E276" s="226" t="s">
        <v>595</v>
      </c>
      <c r="F276" s="226">
        <v>206</v>
      </c>
      <c r="G276" s="226"/>
      <c r="H276" s="226">
        <v>248</v>
      </c>
      <c r="I276" s="228">
        <v>248</v>
      </c>
      <c r="J276" s="198" t="s">
        <v>697</v>
      </c>
      <c r="K276" s="199">
        <f t="shared" si="69"/>
        <v>42</v>
      </c>
      <c r="L276" s="200">
        <f t="shared" si="70"/>
        <v>0.20388349514563106</v>
      </c>
      <c r="M276" s="195" t="s">
        <v>599</v>
      </c>
      <c r="N276" s="201">
        <v>44214</v>
      </c>
      <c r="O276" s="1"/>
      <c r="P276" s="1"/>
      <c r="Q276" s="1"/>
      <c r="R276" s="6" t="s">
        <v>804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156</v>
      </c>
      <c r="B277" s="224">
        <v>44140</v>
      </c>
      <c r="C277" s="224"/>
      <c r="D277" s="225" t="s">
        <v>145</v>
      </c>
      <c r="E277" s="226" t="s">
        <v>595</v>
      </c>
      <c r="F277" s="226">
        <v>182.5</v>
      </c>
      <c r="G277" s="226"/>
      <c r="H277" s="226">
        <v>248</v>
      </c>
      <c r="I277" s="228">
        <v>248</v>
      </c>
      <c r="J277" s="198" t="s">
        <v>697</v>
      </c>
      <c r="K277" s="199">
        <f t="shared" si="69"/>
        <v>65.5</v>
      </c>
      <c r="L277" s="200">
        <f t="shared" si="70"/>
        <v>0.35890410958904112</v>
      </c>
      <c r="M277" s="195" t="s">
        <v>599</v>
      </c>
      <c r="N277" s="201">
        <v>44214</v>
      </c>
      <c r="O277" s="1"/>
      <c r="P277" s="1"/>
      <c r="Q277" s="1"/>
      <c r="R277" s="6" t="s">
        <v>804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157</v>
      </c>
      <c r="B278" s="224">
        <v>44140</v>
      </c>
      <c r="C278" s="224"/>
      <c r="D278" s="225" t="s">
        <v>349</v>
      </c>
      <c r="E278" s="226" t="s">
        <v>595</v>
      </c>
      <c r="F278" s="226">
        <v>247.5</v>
      </c>
      <c r="G278" s="226"/>
      <c r="H278" s="226">
        <v>320</v>
      </c>
      <c r="I278" s="228">
        <v>320</v>
      </c>
      <c r="J278" s="198" t="s">
        <v>697</v>
      </c>
      <c r="K278" s="199">
        <f t="shared" si="69"/>
        <v>72.5</v>
      </c>
      <c r="L278" s="200">
        <f t="shared" si="70"/>
        <v>0.29292929292929293</v>
      </c>
      <c r="M278" s="195" t="s">
        <v>599</v>
      </c>
      <c r="N278" s="201">
        <v>44323</v>
      </c>
      <c r="O278" s="1"/>
      <c r="P278" s="1"/>
      <c r="Q278" s="1"/>
      <c r="R278" s="6" t="s">
        <v>804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158</v>
      </c>
      <c r="B279" s="224">
        <v>44140</v>
      </c>
      <c r="C279" s="224"/>
      <c r="D279" s="225" t="s">
        <v>204</v>
      </c>
      <c r="E279" s="226" t="s">
        <v>595</v>
      </c>
      <c r="F279" s="196">
        <v>925</v>
      </c>
      <c r="G279" s="226"/>
      <c r="H279" s="226">
        <v>1095</v>
      </c>
      <c r="I279" s="228">
        <v>1093</v>
      </c>
      <c r="J279" s="198" t="s">
        <v>839</v>
      </c>
      <c r="K279" s="199">
        <f t="shared" si="69"/>
        <v>170</v>
      </c>
      <c r="L279" s="200">
        <f t="shared" si="70"/>
        <v>0.18378378378378379</v>
      </c>
      <c r="M279" s="195" t="s">
        <v>599</v>
      </c>
      <c r="N279" s="201">
        <v>44201</v>
      </c>
      <c r="O279" s="1"/>
      <c r="P279" s="1"/>
      <c r="Q279" s="1"/>
      <c r="R279" s="6" t="s">
        <v>804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159</v>
      </c>
      <c r="B280" s="224">
        <v>44140</v>
      </c>
      <c r="C280" s="224"/>
      <c r="D280" s="225" t="s">
        <v>367</v>
      </c>
      <c r="E280" s="226" t="s">
        <v>595</v>
      </c>
      <c r="F280" s="196">
        <v>332.5</v>
      </c>
      <c r="G280" s="226"/>
      <c r="H280" s="226">
        <v>393</v>
      </c>
      <c r="I280" s="228">
        <v>406</v>
      </c>
      <c r="J280" s="198" t="s">
        <v>840</v>
      </c>
      <c r="K280" s="199">
        <f t="shared" si="69"/>
        <v>60.5</v>
      </c>
      <c r="L280" s="200">
        <f t="shared" si="70"/>
        <v>0.18195488721804512</v>
      </c>
      <c r="M280" s="195" t="s">
        <v>599</v>
      </c>
      <c r="N280" s="201">
        <v>44256</v>
      </c>
      <c r="O280" s="1"/>
      <c r="P280" s="1"/>
      <c r="Q280" s="1"/>
      <c r="R280" s="6" t="s">
        <v>804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160</v>
      </c>
      <c r="B281" s="224">
        <v>44141</v>
      </c>
      <c r="C281" s="224"/>
      <c r="D281" s="225" t="s">
        <v>491</v>
      </c>
      <c r="E281" s="226" t="s">
        <v>595</v>
      </c>
      <c r="F281" s="196">
        <v>231</v>
      </c>
      <c r="G281" s="226"/>
      <c r="H281" s="226">
        <v>281</v>
      </c>
      <c r="I281" s="228">
        <v>281</v>
      </c>
      <c r="J281" s="198" t="s">
        <v>697</v>
      </c>
      <c r="K281" s="199">
        <f t="shared" si="69"/>
        <v>50</v>
      </c>
      <c r="L281" s="200">
        <f t="shared" si="70"/>
        <v>0.21645021645021645</v>
      </c>
      <c r="M281" s="195" t="s">
        <v>599</v>
      </c>
      <c r="N281" s="201">
        <v>44358</v>
      </c>
      <c r="O281" s="1"/>
      <c r="P281" s="1"/>
      <c r="Q281" s="1"/>
      <c r="R281" s="6" t="s">
        <v>804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161</v>
      </c>
      <c r="B282" s="224">
        <v>44187</v>
      </c>
      <c r="C282" s="224"/>
      <c r="D282" s="225" t="s">
        <v>841</v>
      </c>
      <c r="E282" s="226" t="s">
        <v>595</v>
      </c>
      <c r="F282" s="196">
        <v>190</v>
      </c>
      <c r="G282" s="226"/>
      <c r="H282" s="226">
        <v>239</v>
      </c>
      <c r="I282" s="228">
        <v>239</v>
      </c>
      <c r="J282" s="198" t="s">
        <v>842</v>
      </c>
      <c r="K282" s="199">
        <f t="shared" si="69"/>
        <v>49</v>
      </c>
      <c r="L282" s="200">
        <f t="shared" si="70"/>
        <v>0.25789473684210529</v>
      </c>
      <c r="M282" s="195" t="s">
        <v>599</v>
      </c>
      <c r="N282" s="201">
        <v>44844</v>
      </c>
      <c r="O282" s="1"/>
      <c r="P282" s="1"/>
      <c r="Q282" s="1"/>
      <c r="R282" s="6" t="s">
        <v>804</v>
      </c>
    </row>
    <row r="283" spans="1:26" ht="12.75" customHeight="1">
      <c r="A283" s="223">
        <v>162</v>
      </c>
      <c r="B283" s="224">
        <v>44258</v>
      </c>
      <c r="C283" s="224"/>
      <c r="D283" s="225" t="s">
        <v>837</v>
      </c>
      <c r="E283" s="226" t="s">
        <v>595</v>
      </c>
      <c r="F283" s="196">
        <v>495</v>
      </c>
      <c r="G283" s="226"/>
      <c r="H283" s="226">
        <v>595</v>
      </c>
      <c r="I283" s="228">
        <v>590</v>
      </c>
      <c r="J283" s="198" t="s">
        <v>628</v>
      </c>
      <c r="K283" s="199">
        <f t="shared" si="69"/>
        <v>100</v>
      </c>
      <c r="L283" s="200">
        <f t="shared" si="70"/>
        <v>0.20202020202020202</v>
      </c>
      <c r="M283" s="195" t="s">
        <v>599</v>
      </c>
      <c r="N283" s="201">
        <v>44589</v>
      </c>
      <c r="O283" s="1"/>
      <c r="P283" s="1"/>
      <c r="R283" s="6" t="s">
        <v>804</v>
      </c>
    </row>
    <row r="284" spans="1:26" ht="12.75" customHeight="1">
      <c r="A284" s="223">
        <v>163</v>
      </c>
      <c r="B284" s="224">
        <v>44274</v>
      </c>
      <c r="C284" s="224"/>
      <c r="D284" s="225" t="s">
        <v>367</v>
      </c>
      <c r="E284" s="226" t="s">
        <v>595</v>
      </c>
      <c r="F284" s="196">
        <v>355</v>
      </c>
      <c r="G284" s="226"/>
      <c r="H284" s="226">
        <v>422.5</v>
      </c>
      <c r="I284" s="228">
        <v>420</v>
      </c>
      <c r="J284" s="198" t="s">
        <v>843</v>
      </c>
      <c r="K284" s="199">
        <f t="shared" si="69"/>
        <v>67.5</v>
      </c>
      <c r="L284" s="200">
        <f t="shared" si="70"/>
        <v>0.19014084507042253</v>
      </c>
      <c r="M284" s="195" t="s">
        <v>599</v>
      </c>
      <c r="N284" s="201">
        <v>44361</v>
      </c>
      <c r="O284" s="1"/>
      <c r="R284" s="241" t="s">
        <v>804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164</v>
      </c>
      <c r="B285" s="224">
        <v>44295</v>
      </c>
      <c r="C285" s="224"/>
      <c r="D285" s="225" t="s">
        <v>329</v>
      </c>
      <c r="E285" s="226" t="s">
        <v>595</v>
      </c>
      <c r="F285" s="196">
        <v>555</v>
      </c>
      <c r="G285" s="226"/>
      <c r="H285" s="226">
        <v>663</v>
      </c>
      <c r="I285" s="228">
        <v>663</v>
      </c>
      <c r="J285" s="198" t="s">
        <v>844</v>
      </c>
      <c r="K285" s="199">
        <f t="shared" si="69"/>
        <v>108</v>
      </c>
      <c r="L285" s="200">
        <f t="shared" si="70"/>
        <v>0.19459459459459461</v>
      </c>
      <c r="M285" s="195" t="s">
        <v>599</v>
      </c>
      <c r="N285" s="201">
        <v>44321</v>
      </c>
      <c r="O285" s="1"/>
      <c r="P285" s="1"/>
      <c r="Q285" s="1"/>
      <c r="R285" s="241" t="s">
        <v>804</v>
      </c>
    </row>
    <row r="286" spans="1:26" ht="12.75" customHeight="1">
      <c r="A286" s="223">
        <v>165</v>
      </c>
      <c r="B286" s="224">
        <v>44308</v>
      </c>
      <c r="C286" s="224"/>
      <c r="D286" s="225" t="s">
        <v>808</v>
      </c>
      <c r="E286" s="226" t="s">
        <v>595</v>
      </c>
      <c r="F286" s="196">
        <v>126.5</v>
      </c>
      <c r="G286" s="226"/>
      <c r="H286" s="226">
        <v>155</v>
      </c>
      <c r="I286" s="228">
        <v>155</v>
      </c>
      <c r="J286" s="198" t="s">
        <v>697</v>
      </c>
      <c r="K286" s="199">
        <f t="shared" si="69"/>
        <v>28.5</v>
      </c>
      <c r="L286" s="200">
        <f t="shared" si="70"/>
        <v>0.22529644268774704</v>
      </c>
      <c r="M286" s="195" t="s">
        <v>599</v>
      </c>
      <c r="N286" s="201">
        <v>44362</v>
      </c>
      <c r="O286" s="1"/>
      <c r="R286" s="241" t="s">
        <v>804</v>
      </c>
    </row>
    <row r="287" spans="1:26" ht="12.75" customHeight="1">
      <c r="A287" s="202">
        <v>166</v>
      </c>
      <c r="B287" s="233">
        <v>44368</v>
      </c>
      <c r="C287" s="233"/>
      <c r="D287" s="204" t="s">
        <v>845</v>
      </c>
      <c r="E287" s="206" t="s">
        <v>595</v>
      </c>
      <c r="F287" s="234">
        <v>287.5</v>
      </c>
      <c r="G287" s="206"/>
      <c r="H287" s="206">
        <v>245</v>
      </c>
      <c r="I287" s="207">
        <v>344</v>
      </c>
      <c r="J287" s="208" t="s">
        <v>846</v>
      </c>
      <c r="K287" s="209">
        <f t="shared" si="69"/>
        <v>-42.5</v>
      </c>
      <c r="L287" s="210">
        <f t="shared" si="70"/>
        <v>-0.14782608695652175</v>
      </c>
      <c r="M287" s="206" t="s">
        <v>613</v>
      </c>
      <c r="N287" s="203">
        <v>44508</v>
      </c>
      <c r="O287" s="1"/>
      <c r="R287" s="241" t="s">
        <v>804</v>
      </c>
    </row>
    <row r="288" spans="1:26" ht="12.75" customHeight="1">
      <c r="A288" s="223">
        <v>167</v>
      </c>
      <c r="B288" s="224">
        <v>44368</v>
      </c>
      <c r="C288" s="224"/>
      <c r="D288" s="225" t="s">
        <v>491</v>
      </c>
      <c r="E288" s="226" t="s">
        <v>595</v>
      </c>
      <c r="F288" s="196">
        <v>241</v>
      </c>
      <c r="G288" s="226"/>
      <c r="H288" s="226">
        <v>298</v>
      </c>
      <c r="I288" s="228">
        <v>320</v>
      </c>
      <c r="J288" s="198" t="s">
        <v>697</v>
      </c>
      <c r="K288" s="199">
        <f t="shared" si="69"/>
        <v>57</v>
      </c>
      <c r="L288" s="200">
        <f t="shared" si="70"/>
        <v>0.23651452282157676</v>
      </c>
      <c r="M288" s="195" t="s">
        <v>599</v>
      </c>
      <c r="N288" s="201">
        <v>44802</v>
      </c>
      <c r="O288" s="41"/>
      <c r="R288" s="241" t="s">
        <v>804</v>
      </c>
    </row>
    <row r="289" spans="1:18" ht="12.75" customHeight="1">
      <c r="A289" s="223">
        <v>168</v>
      </c>
      <c r="B289" s="224">
        <v>44406</v>
      </c>
      <c r="C289" s="224"/>
      <c r="D289" s="225" t="s">
        <v>808</v>
      </c>
      <c r="E289" s="226" t="s">
        <v>595</v>
      </c>
      <c r="F289" s="196">
        <v>162.5</v>
      </c>
      <c r="G289" s="226"/>
      <c r="H289" s="226">
        <v>200</v>
      </c>
      <c r="I289" s="228">
        <v>200</v>
      </c>
      <c r="J289" s="198" t="s">
        <v>697</v>
      </c>
      <c r="K289" s="199">
        <f t="shared" si="69"/>
        <v>37.5</v>
      </c>
      <c r="L289" s="200">
        <f t="shared" si="70"/>
        <v>0.23076923076923078</v>
      </c>
      <c r="M289" s="195" t="s">
        <v>599</v>
      </c>
      <c r="N289" s="201">
        <v>44802</v>
      </c>
      <c r="O289" s="1"/>
      <c r="R289" s="241" t="s">
        <v>804</v>
      </c>
    </row>
    <row r="290" spans="1:18" ht="12.75" customHeight="1">
      <c r="A290" s="223">
        <v>169</v>
      </c>
      <c r="B290" s="224">
        <v>44462</v>
      </c>
      <c r="C290" s="224"/>
      <c r="D290" s="225" t="s">
        <v>448</v>
      </c>
      <c r="E290" s="226" t="s">
        <v>595</v>
      </c>
      <c r="F290" s="196">
        <v>1235</v>
      </c>
      <c r="G290" s="226"/>
      <c r="H290" s="226">
        <v>1505</v>
      </c>
      <c r="I290" s="228">
        <v>1500</v>
      </c>
      <c r="J290" s="198" t="s">
        <v>697</v>
      </c>
      <c r="K290" s="199">
        <f t="shared" si="69"/>
        <v>270</v>
      </c>
      <c r="L290" s="200">
        <f t="shared" si="70"/>
        <v>0.21862348178137653</v>
      </c>
      <c r="M290" s="195" t="s">
        <v>599</v>
      </c>
      <c r="N290" s="201">
        <v>44564</v>
      </c>
      <c r="O290" s="1"/>
      <c r="R290" s="241" t="s">
        <v>804</v>
      </c>
    </row>
    <row r="291" spans="1:18" ht="12.75" customHeight="1">
      <c r="A291" s="242">
        <v>170</v>
      </c>
      <c r="B291" s="243">
        <v>44480</v>
      </c>
      <c r="C291" s="243"/>
      <c r="D291" s="244" t="s">
        <v>847</v>
      </c>
      <c r="E291" s="245" t="s">
        <v>595</v>
      </c>
      <c r="F291" s="62">
        <v>58.75</v>
      </c>
      <c r="G291" s="245"/>
      <c r="H291" s="246"/>
      <c r="I291" s="56"/>
      <c r="J291" s="247" t="s">
        <v>597</v>
      </c>
      <c r="K291" s="242"/>
      <c r="L291" s="243"/>
      <c r="M291" s="243"/>
      <c r="N291" s="244"/>
      <c r="O291" s="41"/>
      <c r="R291" s="241" t="s">
        <v>804</v>
      </c>
    </row>
    <row r="292" spans="1:18" ht="12.75" customHeight="1">
      <c r="A292" s="248">
        <v>171</v>
      </c>
      <c r="B292" s="249">
        <v>44481</v>
      </c>
      <c r="C292" s="249"/>
      <c r="D292" s="250" t="s">
        <v>280</v>
      </c>
      <c r="E292" s="56" t="s">
        <v>595</v>
      </c>
      <c r="F292" s="251" t="s">
        <v>848</v>
      </c>
      <c r="G292" s="56"/>
      <c r="H292" s="56"/>
      <c r="I292" s="56">
        <v>380</v>
      </c>
      <c r="J292" s="252" t="s">
        <v>597</v>
      </c>
      <c r="K292" s="248"/>
      <c r="L292" s="249"/>
      <c r="M292" s="249"/>
      <c r="N292" s="250"/>
      <c r="O292" s="41"/>
      <c r="R292" s="241" t="s">
        <v>804</v>
      </c>
    </row>
    <row r="293" spans="1:18" ht="12.75" customHeight="1">
      <c r="A293" s="223">
        <v>172</v>
      </c>
      <c r="B293" s="224">
        <v>44481</v>
      </c>
      <c r="C293" s="224"/>
      <c r="D293" s="225" t="s">
        <v>849</v>
      </c>
      <c r="E293" s="226" t="s">
        <v>595</v>
      </c>
      <c r="F293" s="196">
        <v>45.5</v>
      </c>
      <c r="G293" s="226"/>
      <c r="H293" s="226">
        <v>56.5</v>
      </c>
      <c r="I293" s="228">
        <v>56</v>
      </c>
      <c r="J293" s="198" t="s">
        <v>850</v>
      </c>
      <c r="K293" s="199">
        <f t="shared" ref="K293:K294" si="71">H293-F293</f>
        <v>11</v>
      </c>
      <c r="L293" s="200">
        <f t="shared" ref="L293:L294" si="72">K293/F293</f>
        <v>0.24175824175824176</v>
      </c>
      <c r="M293" s="195" t="s">
        <v>599</v>
      </c>
      <c r="N293" s="201">
        <v>44881</v>
      </c>
      <c r="O293" s="41"/>
      <c r="R293" s="241"/>
    </row>
    <row r="294" spans="1:18" ht="12.75" customHeight="1">
      <c r="A294" s="223">
        <v>173</v>
      </c>
      <c r="B294" s="224">
        <v>44551</v>
      </c>
      <c r="C294" s="224"/>
      <c r="D294" s="225" t="s">
        <v>132</v>
      </c>
      <c r="E294" s="226" t="s">
        <v>595</v>
      </c>
      <c r="F294" s="196">
        <v>2300</v>
      </c>
      <c r="G294" s="226"/>
      <c r="H294" s="226">
        <f>(2820+2200)/2</f>
        <v>2510</v>
      </c>
      <c r="I294" s="228">
        <v>3000</v>
      </c>
      <c r="J294" s="198" t="s">
        <v>851</v>
      </c>
      <c r="K294" s="199">
        <f t="shared" si="71"/>
        <v>210</v>
      </c>
      <c r="L294" s="200">
        <f t="shared" si="72"/>
        <v>9.1304347826086957E-2</v>
      </c>
      <c r="M294" s="195" t="s">
        <v>599</v>
      </c>
      <c r="N294" s="201">
        <v>44649</v>
      </c>
      <c r="O294" s="1"/>
      <c r="R294" s="241"/>
    </row>
    <row r="295" spans="1:18" ht="12.75" customHeight="1">
      <c r="A295" s="58">
        <v>174</v>
      </c>
      <c r="B295" s="249">
        <v>44606</v>
      </c>
      <c r="C295" s="58"/>
      <c r="D295" s="58" t="s">
        <v>438</v>
      </c>
      <c r="E295" s="56" t="s">
        <v>595</v>
      </c>
      <c r="F295" s="56" t="s">
        <v>852</v>
      </c>
      <c r="G295" s="56"/>
      <c r="H295" s="56"/>
      <c r="I295" s="56">
        <v>764</v>
      </c>
      <c r="J295" s="56" t="s">
        <v>597</v>
      </c>
      <c r="K295" s="56"/>
      <c r="L295" s="56"/>
      <c r="M295" s="56"/>
      <c r="N295" s="58"/>
      <c r="O295" s="41"/>
      <c r="R295" s="241"/>
    </row>
    <row r="296" spans="1:18" ht="12.75" customHeight="1">
      <c r="A296" s="223">
        <v>175</v>
      </c>
      <c r="B296" s="224">
        <v>44613</v>
      </c>
      <c r="C296" s="224"/>
      <c r="D296" s="225" t="s">
        <v>448</v>
      </c>
      <c r="E296" s="226" t="s">
        <v>595</v>
      </c>
      <c r="F296" s="196">
        <v>1255</v>
      </c>
      <c r="G296" s="226"/>
      <c r="H296" s="226">
        <v>1515</v>
      </c>
      <c r="I296" s="228">
        <v>1510</v>
      </c>
      <c r="J296" s="198" t="s">
        <v>697</v>
      </c>
      <c r="K296" s="199">
        <f>H296-F296</f>
        <v>260</v>
      </c>
      <c r="L296" s="200">
        <f>K296/F296</f>
        <v>0.20717131474103587</v>
      </c>
      <c r="M296" s="195" t="s">
        <v>599</v>
      </c>
      <c r="N296" s="201">
        <v>44834</v>
      </c>
      <c r="O296" s="41"/>
      <c r="R296" s="241"/>
    </row>
    <row r="297" spans="1:18" ht="12.75" customHeight="1">
      <c r="A297">
        <v>176</v>
      </c>
      <c r="B297" s="249">
        <v>44670</v>
      </c>
      <c r="C297" s="249"/>
      <c r="D297" s="58" t="s">
        <v>554</v>
      </c>
      <c r="E297" s="253" t="s">
        <v>595</v>
      </c>
      <c r="F297" s="56" t="s">
        <v>853</v>
      </c>
      <c r="G297" s="56"/>
      <c r="H297" s="56"/>
      <c r="I297" s="56">
        <v>553</v>
      </c>
      <c r="J297" s="56" t="s">
        <v>597</v>
      </c>
      <c r="K297" s="56"/>
      <c r="L297" s="56"/>
      <c r="M297" s="56"/>
      <c r="N297" s="56"/>
      <c r="O297" s="41"/>
      <c r="R297" s="241"/>
    </row>
    <row r="298" spans="1:18" ht="12.75" customHeight="1">
      <c r="A298" s="223">
        <v>177</v>
      </c>
      <c r="B298" s="224">
        <v>44746</v>
      </c>
      <c r="C298" s="224"/>
      <c r="D298" s="225" t="s">
        <v>854</v>
      </c>
      <c r="E298" s="226" t="s">
        <v>595</v>
      </c>
      <c r="F298" s="196">
        <v>207.5</v>
      </c>
      <c r="G298" s="226"/>
      <c r="H298" s="226">
        <v>254</v>
      </c>
      <c r="I298" s="228">
        <v>254</v>
      </c>
      <c r="J298" s="198" t="s">
        <v>697</v>
      </c>
      <c r="K298" s="199">
        <f t="shared" ref="K298:K300" si="73">H298-F298</f>
        <v>46.5</v>
      </c>
      <c r="L298" s="200">
        <f t="shared" ref="L298:L300" si="74">K298/F298</f>
        <v>0.22409638554216868</v>
      </c>
      <c r="M298" s="195" t="s">
        <v>599</v>
      </c>
      <c r="N298" s="201">
        <v>44792</v>
      </c>
      <c r="O298" s="1"/>
      <c r="R298" s="241"/>
    </row>
    <row r="299" spans="1:18" ht="12.75" customHeight="1">
      <c r="A299" s="223">
        <v>178</v>
      </c>
      <c r="B299" s="224">
        <v>44775</v>
      </c>
      <c r="C299" s="224"/>
      <c r="D299" s="225" t="s">
        <v>493</v>
      </c>
      <c r="E299" s="226" t="s">
        <v>595</v>
      </c>
      <c r="F299" s="196">
        <v>31.25</v>
      </c>
      <c r="G299" s="226"/>
      <c r="H299" s="226">
        <v>38.75</v>
      </c>
      <c r="I299" s="228">
        <v>38</v>
      </c>
      <c r="J299" s="198" t="s">
        <v>697</v>
      </c>
      <c r="K299" s="199">
        <f t="shared" si="73"/>
        <v>7.5</v>
      </c>
      <c r="L299" s="200">
        <f t="shared" si="74"/>
        <v>0.24</v>
      </c>
      <c r="M299" s="195" t="s">
        <v>599</v>
      </c>
      <c r="N299" s="201">
        <v>44844</v>
      </c>
      <c r="O299" s="41"/>
      <c r="R299" s="62"/>
    </row>
    <row r="300" spans="1:18" ht="12.75" customHeight="1">
      <c r="A300" s="223">
        <v>179</v>
      </c>
      <c r="B300" s="224">
        <v>44841</v>
      </c>
      <c r="C300" s="224"/>
      <c r="D300" s="225" t="s">
        <v>855</v>
      </c>
      <c r="E300" s="226" t="s">
        <v>595</v>
      </c>
      <c r="F300" s="196">
        <v>665</v>
      </c>
      <c r="G300" s="226"/>
      <c r="H300" s="226">
        <v>807.5</v>
      </c>
      <c r="I300" s="228">
        <v>840</v>
      </c>
      <c r="J300" s="198" t="s">
        <v>851</v>
      </c>
      <c r="K300" s="199">
        <f t="shared" si="73"/>
        <v>142.5</v>
      </c>
      <c r="L300" s="200">
        <f t="shared" si="74"/>
        <v>0.21428571428571427</v>
      </c>
      <c r="M300" s="195" t="s">
        <v>599</v>
      </c>
      <c r="N300" s="201">
        <v>45097</v>
      </c>
      <c r="O300" s="41"/>
      <c r="R300" s="62"/>
    </row>
    <row r="301" spans="1:18" ht="12.75" customHeight="1">
      <c r="A301" s="248">
        <v>180</v>
      </c>
      <c r="B301" s="249">
        <v>44844</v>
      </c>
      <c r="C301" s="58"/>
      <c r="D301" s="58" t="s">
        <v>440</v>
      </c>
      <c r="E301" s="253" t="s">
        <v>595</v>
      </c>
      <c r="F301" s="56" t="s">
        <v>856</v>
      </c>
      <c r="G301" s="56"/>
      <c r="H301" s="56"/>
      <c r="I301" s="56">
        <v>291</v>
      </c>
      <c r="J301" s="56" t="s">
        <v>597</v>
      </c>
      <c r="K301" s="56"/>
      <c r="L301" s="56"/>
      <c r="M301" s="56"/>
      <c r="N301" s="56"/>
      <c r="O301" s="41"/>
      <c r="Q301" s="41"/>
      <c r="R301" s="62"/>
    </row>
    <row r="302" spans="1:18" ht="12.75" customHeight="1">
      <c r="A302" s="248">
        <v>181</v>
      </c>
      <c r="B302" s="249">
        <v>44845</v>
      </c>
      <c r="C302" s="58"/>
      <c r="D302" s="58" t="s">
        <v>438</v>
      </c>
      <c r="E302" s="253" t="s">
        <v>595</v>
      </c>
      <c r="F302" s="56" t="s">
        <v>857</v>
      </c>
      <c r="G302" s="56"/>
      <c r="H302" s="56"/>
      <c r="I302" s="56">
        <v>765</v>
      </c>
      <c r="J302" s="56" t="s">
        <v>597</v>
      </c>
      <c r="K302" s="56"/>
      <c r="L302" s="56"/>
      <c r="M302" s="56"/>
      <c r="N302" s="56"/>
      <c r="O302" s="41"/>
      <c r="Q302" s="41"/>
      <c r="R302" s="62"/>
    </row>
    <row r="303" spans="1:18" ht="12.75" customHeight="1">
      <c r="A303" s="254">
        <v>182</v>
      </c>
      <c r="B303" s="249">
        <v>44981</v>
      </c>
      <c r="C303" s="249"/>
      <c r="D303" s="58" t="s">
        <v>455</v>
      </c>
      <c r="E303" s="253" t="s">
        <v>595</v>
      </c>
      <c r="F303" s="253" t="s">
        <v>858</v>
      </c>
      <c r="G303" s="56"/>
      <c r="H303" s="56"/>
      <c r="I303" s="56">
        <v>2080</v>
      </c>
      <c r="J303" s="56" t="s">
        <v>597</v>
      </c>
      <c r="K303" s="56"/>
      <c r="L303" s="56"/>
      <c r="M303" s="56"/>
      <c r="N303" s="56"/>
      <c r="O303" s="41"/>
      <c r="R303" s="62"/>
    </row>
    <row r="304" spans="1:18" ht="12.75" customHeight="1">
      <c r="A304" s="223">
        <v>183</v>
      </c>
      <c r="B304" s="224">
        <v>44986</v>
      </c>
      <c r="C304" s="224"/>
      <c r="D304" s="225" t="s">
        <v>493</v>
      </c>
      <c r="E304" s="226" t="s">
        <v>595</v>
      </c>
      <c r="F304" s="196">
        <v>57.5</v>
      </c>
      <c r="G304" s="226"/>
      <c r="H304" s="226">
        <v>120</v>
      </c>
      <c r="I304" s="228">
        <v>120</v>
      </c>
      <c r="J304" s="198" t="s">
        <v>697</v>
      </c>
      <c r="K304" s="199">
        <f>H304-F304</f>
        <v>62.5</v>
      </c>
      <c r="L304" s="200">
        <f>K304/F304</f>
        <v>1.0869565217391304</v>
      </c>
      <c r="M304" s="195" t="s">
        <v>599</v>
      </c>
      <c r="N304" s="201">
        <v>45415</v>
      </c>
      <c r="O304" s="41"/>
      <c r="R304" s="62"/>
    </row>
    <row r="305" spans="1:38" ht="12.75" customHeight="1">
      <c r="A305" s="254">
        <v>184</v>
      </c>
      <c r="B305" s="249">
        <v>45008</v>
      </c>
      <c r="C305" s="249"/>
      <c r="D305" s="58" t="s">
        <v>510</v>
      </c>
      <c r="E305" s="253" t="s">
        <v>595</v>
      </c>
      <c r="F305" s="253" t="s">
        <v>859</v>
      </c>
      <c r="G305" s="56"/>
      <c r="H305" s="56"/>
      <c r="I305" s="56">
        <v>3523</v>
      </c>
      <c r="J305" s="56" t="s">
        <v>597</v>
      </c>
      <c r="K305" s="56"/>
      <c r="L305" s="56"/>
      <c r="M305" s="56"/>
      <c r="N305" s="56"/>
      <c r="O305" s="41"/>
      <c r="R305" s="62"/>
    </row>
    <row r="306" spans="1:38" ht="12.75" customHeight="1">
      <c r="A306" s="248">
        <v>185</v>
      </c>
      <c r="B306" s="249">
        <v>45027</v>
      </c>
      <c r="C306" s="58"/>
      <c r="D306" s="58" t="s">
        <v>860</v>
      </c>
      <c r="E306" s="253" t="s">
        <v>595</v>
      </c>
      <c r="F306" s="56" t="s">
        <v>861</v>
      </c>
      <c r="G306" s="56"/>
      <c r="H306" s="56"/>
      <c r="I306" s="56">
        <v>810</v>
      </c>
      <c r="J306" s="56" t="s">
        <v>597</v>
      </c>
      <c r="K306" s="56"/>
      <c r="L306" s="56"/>
      <c r="M306" s="56"/>
      <c r="N306" s="56"/>
      <c r="O306" s="41"/>
      <c r="R306" s="62"/>
    </row>
    <row r="307" spans="1:38" ht="12.75" customHeight="1">
      <c r="A307" s="248">
        <v>186</v>
      </c>
      <c r="B307" s="249">
        <v>45050</v>
      </c>
      <c r="C307" s="58"/>
      <c r="D307" s="58" t="s">
        <v>42</v>
      </c>
      <c r="E307" s="253" t="s">
        <v>595</v>
      </c>
      <c r="F307" s="56" t="s">
        <v>862</v>
      </c>
      <c r="G307" s="56"/>
      <c r="H307" s="56"/>
      <c r="I307" s="56">
        <v>5040</v>
      </c>
      <c r="J307" s="56" t="s">
        <v>597</v>
      </c>
      <c r="K307" s="56"/>
      <c r="L307" s="56"/>
      <c r="M307" s="56"/>
      <c r="N307" s="56"/>
      <c r="O307" s="41"/>
      <c r="R307" s="62"/>
    </row>
    <row r="308" spans="1:38" ht="12.75" customHeight="1">
      <c r="A308" s="242">
        <v>187</v>
      </c>
      <c r="B308" s="243">
        <v>45075</v>
      </c>
      <c r="C308" s="255"/>
      <c r="D308" s="255" t="s">
        <v>863</v>
      </c>
      <c r="E308" s="256" t="s">
        <v>595</v>
      </c>
      <c r="F308" s="245" t="s">
        <v>864</v>
      </c>
      <c r="G308" s="245"/>
      <c r="H308" s="245"/>
      <c r="I308" s="245">
        <v>732</v>
      </c>
      <c r="J308" s="245" t="s">
        <v>597</v>
      </c>
      <c r="K308" s="245"/>
      <c r="L308" s="245"/>
      <c r="M308" s="245"/>
      <c r="N308" s="245"/>
      <c r="O308" s="41"/>
      <c r="Q308" s="41"/>
      <c r="R308" s="62"/>
      <c r="T308" s="41"/>
      <c r="V308" s="41"/>
      <c r="W308" s="62"/>
      <c r="Y308" s="41"/>
      <c r="AA308" s="41"/>
      <c r="AB308" s="62"/>
      <c r="AD308" s="41"/>
      <c r="AF308" s="41"/>
      <c r="AG308" s="62"/>
      <c r="AI308" s="41"/>
      <c r="AK308" s="41"/>
      <c r="AL308" s="62"/>
    </row>
    <row r="309" spans="1:38" ht="12.75" customHeight="1">
      <c r="A309" s="248">
        <v>188</v>
      </c>
      <c r="B309" s="249">
        <v>45078</v>
      </c>
      <c r="C309" s="58"/>
      <c r="D309" s="58" t="s">
        <v>542</v>
      </c>
      <c r="E309" s="253" t="s">
        <v>595</v>
      </c>
      <c r="F309" s="56" t="s">
        <v>865</v>
      </c>
      <c r="G309" s="56"/>
      <c r="H309" s="56"/>
      <c r="I309" s="56">
        <v>4300</v>
      </c>
      <c r="J309" s="56" t="s">
        <v>597</v>
      </c>
      <c r="K309" s="56"/>
      <c r="L309" s="56"/>
      <c r="M309" s="56"/>
      <c r="N309" s="56"/>
      <c r="O309" s="41"/>
      <c r="Q309" s="41"/>
      <c r="R309" s="62"/>
      <c r="T309" s="41"/>
      <c r="V309" s="41"/>
      <c r="W309" s="62"/>
      <c r="Y309" s="41"/>
      <c r="AA309" s="41"/>
      <c r="AB309" s="62"/>
      <c r="AD309" s="41"/>
      <c r="AF309" s="41"/>
      <c r="AG309" s="62"/>
      <c r="AI309" s="41"/>
      <c r="AK309" s="41"/>
      <c r="AL309" s="62"/>
    </row>
    <row r="310" spans="1:38" ht="12.75" customHeight="1">
      <c r="A310" s="248">
        <v>189</v>
      </c>
      <c r="B310" s="249">
        <v>45103</v>
      </c>
      <c r="C310" s="58"/>
      <c r="D310" s="58" t="s">
        <v>876</v>
      </c>
      <c r="E310" s="253" t="s">
        <v>595</v>
      </c>
      <c r="F310" s="56" t="s">
        <v>677</v>
      </c>
      <c r="G310" s="56"/>
      <c r="H310" s="56"/>
      <c r="I310" s="56">
        <v>383</v>
      </c>
      <c r="J310" s="56" t="s">
        <v>597</v>
      </c>
      <c r="K310" s="56"/>
      <c r="L310" s="56"/>
      <c r="M310" s="56"/>
      <c r="N310" s="56"/>
      <c r="O310" s="41"/>
      <c r="Q310" s="41"/>
      <c r="R310" s="62"/>
      <c r="T310" s="41"/>
      <c r="V310" s="41"/>
      <c r="W310" s="62"/>
      <c r="Y310" s="41"/>
      <c r="AA310" s="41"/>
      <c r="AB310" s="62"/>
      <c r="AD310" s="41"/>
      <c r="AF310" s="41"/>
      <c r="AG310" s="62"/>
      <c r="AI310" s="41"/>
      <c r="AK310" s="41"/>
      <c r="AL310" s="62"/>
    </row>
    <row r="311" spans="1:38" ht="12.75" customHeight="1">
      <c r="A311" s="248"/>
      <c r="B311" s="249"/>
      <c r="C311" s="58"/>
      <c r="D311" s="58"/>
      <c r="E311" s="253"/>
      <c r="F311" s="56"/>
      <c r="G311" s="56"/>
      <c r="H311" s="56"/>
      <c r="I311" s="56"/>
      <c r="J311" s="56"/>
      <c r="K311" s="56"/>
      <c r="L311" s="56"/>
      <c r="M311" s="56"/>
      <c r="N311" s="56"/>
      <c r="O311" s="41"/>
      <c r="Q311" s="41"/>
      <c r="R311" s="62"/>
      <c r="T311" s="41"/>
      <c r="V311" s="41"/>
      <c r="W311" s="62"/>
      <c r="Y311" s="41"/>
      <c r="AA311" s="41"/>
      <c r="AB311" s="62"/>
      <c r="AD311" s="41"/>
      <c r="AF311" s="41"/>
      <c r="AG311" s="62"/>
      <c r="AI311" s="41"/>
      <c r="AK311" s="41"/>
      <c r="AL311" s="62"/>
    </row>
    <row r="312" spans="1:38" ht="12.75" customHeight="1">
      <c r="A312" s="248"/>
      <c r="B312" s="249"/>
      <c r="C312" s="58"/>
      <c r="D312" s="58"/>
      <c r="E312" s="253"/>
      <c r="F312" s="56"/>
      <c r="G312" s="56"/>
      <c r="H312" s="56"/>
      <c r="I312" s="56"/>
      <c r="J312" s="56"/>
      <c r="K312" s="56"/>
      <c r="L312" s="56"/>
      <c r="M312" s="56"/>
      <c r="N312" s="56"/>
      <c r="O312" s="41"/>
      <c r="R312" s="62"/>
      <c r="T312" s="41"/>
      <c r="W312" s="62"/>
      <c r="Y312" s="41"/>
      <c r="AB312" s="62"/>
      <c r="AD312" s="41"/>
      <c r="AG312" s="62"/>
      <c r="AI312" s="41"/>
      <c r="AL312" s="62"/>
    </row>
    <row r="313" spans="1:38" ht="12.75" customHeight="1">
      <c r="A313" s="58"/>
      <c r="B313" s="58"/>
      <c r="C313" s="58"/>
      <c r="D313" s="58"/>
      <c r="E313" s="58"/>
      <c r="F313" s="56"/>
      <c r="G313" s="56"/>
      <c r="H313" s="56"/>
      <c r="I313" s="56"/>
      <c r="J313" s="31"/>
      <c r="K313" s="56"/>
      <c r="L313" s="56"/>
      <c r="M313" s="56"/>
      <c r="N313" s="58"/>
      <c r="O313" s="41"/>
      <c r="R313" s="62"/>
      <c r="T313" s="41"/>
      <c r="W313" s="62"/>
      <c r="Y313" s="41"/>
      <c r="AB313" s="62"/>
      <c r="AD313" s="41"/>
      <c r="AG313" s="62"/>
      <c r="AI313" s="41"/>
      <c r="AL313" s="62"/>
    </row>
    <row r="314" spans="1:38" ht="12.75" customHeight="1">
      <c r="B314" s="257" t="s">
        <v>866</v>
      </c>
      <c r="F314" s="62"/>
      <c r="G314" s="62"/>
      <c r="H314" s="62"/>
      <c r="I314" s="62"/>
      <c r="J314" s="41"/>
      <c r="K314" s="62"/>
      <c r="L314" s="62"/>
      <c r="M314" s="62"/>
      <c r="O314" s="41"/>
      <c r="R314" s="62"/>
      <c r="T314" s="41"/>
      <c r="W314" s="62"/>
      <c r="Y314" s="41"/>
      <c r="AB314" s="62"/>
      <c r="AD314" s="41"/>
      <c r="AG314" s="62"/>
      <c r="AI314" s="41"/>
      <c r="AL314" s="62"/>
    </row>
    <row r="315" spans="1:38" ht="12.75" customHeight="1">
      <c r="A315" s="258"/>
      <c r="F315" s="62"/>
      <c r="G315" s="62"/>
      <c r="H315" s="62"/>
      <c r="I315" s="62"/>
      <c r="J315" s="41"/>
      <c r="K315" s="62"/>
      <c r="L315" s="62"/>
      <c r="M315" s="62"/>
      <c r="O315" s="41"/>
      <c r="R315" s="62"/>
      <c r="T315" s="41"/>
      <c r="W315" s="62"/>
      <c r="Y315" s="41"/>
      <c r="AB315" s="62"/>
      <c r="AD315" s="41"/>
      <c r="AG315" s="62"/>
      <c r="AI315" s="41"/>
      <c r="AL315" s="62"/>
    </row>
    <row r="316" spans="1:38" ht="12.75" customHeight="1">
      <c r="A316" s="258"/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1:38" ht="12.75" customHeight="1">
      <c r="A317" s="56"/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1:3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1:3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1:3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</sheetData>
  <autoFilter ref="R1:R313"/>
  <mergeCells count="8">
    <mergeCell ref="J87:J88"/>
    <mergeCell ref="B87:B88"/>
    <mergeCell ref="A87:A88"/>
    <mergeCell ref="O74:O75"/>
    <mergeCell ref="P74:P75"/>
    <mergeCell ref="A74:A75"/>
    <mergeCell ref="B74:B75"/>
    <mergeCell ref="J74:J7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2023-07-12T02:53:49Z</dcterms:modified>
</cp:coreProperties>
</file>