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F&amp;O)'!$A$117:$B$328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6" l="1"/>
  <c r="M64" i="6" s="1"/>
  <c r="K64" i="6"/>
  <c r="L63" i="6"/>
  <c r="K63" i="6"/>
  <c r="M63" i="6" s="1"/>
  <c r="P33" i="6"/>
  <c r="P34" i="6"/>
  <c r="M96" i="6" l="1"/>
  <c r="K97" i="6"/>
  <c r="K96" i="6"/>
  <c r="L61" i="6"/>
  <c r="M61" i="6" s="1"/>
  <c r="K61" i="6"/>
  <c r="L62" i="6"/>
  <c r="M62" i="6" s="1"/>
  <c r="K62" i="6"/>
  <c r="L60" i="6"/>
  <c r="M60" i="6" s="1"/>
  <c r="K60" i="6"/>
  <c r="L16" i="6"/>
  <c r="K16" i="6"/>
  <c r="M16" i="6" s="1"/>
  <c r="L23" i="6"/>
  <c r="M23" i="6" s="1"/>
  <c r="K23" i="6"/>
  <c r="P29" i="6"/>
  <c r="L25" i="6" l="1"/>
  <c r="L24" i="6"/>
  <c r="L28" i="6"/>
  <c r="L27" i="6"/>
  <c r="L26" i="6"/>
  <c r="K28" i="6"/>
  <c r="P32" i="6"/>
  <c r="P31" i="6"/>
  <c r="K27" i="6"/>
  <c r="K26" i="6"/>
  <c r="L57" i="6"/>
  <c r="K57" i="6"/>
  <c r="L56" i="6"/>
  <c r="K56" i="6"/>
  <c r="M56" i="6" s="1"/>
  <c r="K59" i="6"/>
  <c r="L59" i="6"/>
  <c r="K95" i="6"/>
  <c r="M95" i="6" s="1"/>
  <c r="K82" i="6"/>
  <c r="K83" i="6"/>
  <c r="K88" i="6"/>
  <c r="K87" i="6"/>
  <c r="L58" i="6"/>
  <c r="K58" i="6"/>
  <c r="M59" i="6" l="1"/>
  <c r="M57" i="6"/>
  <c r="M27" i="6"/>
  <c r="M58" i="6"/>
  <c r="M28" i="6"/>
  <c r="M26" i="6"/>
  <c r="L11" i="6"/>
  <c r="K11" i="6"/>
  <c r="M11" i="6" s="1"/>
  <c r="P30" i="6"/>
  <c r="K89" i="6"/>
  <c r="K90" i="6"/>
  <c r="K92" i="6"/>
  <c r="M92" i="6" s="1"/>
  <c r="K91" i="6"/>
  <c r="M91" i="6" s="1"/>
  <c r="L51" i="6"/>
  <c r="K51" i="6"/>
  <c r="M51" i="6" s="1"/>
  <c r="L54" i="6"/>
  <c r="K54" i="6"/>
  <c r="L55" i="6"/>
  <c r="K55" i="6"/>
  <c r="M54" i="6" l="1"/>
  <c r="M55" i="6"/>
  <c r="K329" i="6"/>
  <c r="L329" i="6" s="1"/>
  <c r="P21" i="6" l="1"/>
  <c r="P20" i="6"/>
  <c r="L53" i="6" l="1"/>
  <c r="K53" i="6"/>
  <c r="L52" i="6"/>
  <c r="K52" i="6"/>
  <c r="K25" i="6"/>
  <c r="M25" i="6" s="1"/>
  <c r="L50" i="6"/>
  <c r="K50" i="6"/>
  <c r="L103" i="6"/>
  <c r="K103" i="6"/>
  <c r="K24" i="6"/>
  <c r="M24" i="6" s="1"/>
  <c r="M50" i="6" l="1"/>
  <c r="M103" i="6"/>
  <c r="M53" i="6"/>
  <c r="M52" i="6"/>
  <c r="K86" i="6"/>
  <c r="M72" i="6"/>
  <c r="K73" i="6"/>
  <c r="K72" i="6"/>
  <c r="M78" i="6"/>
  <c r="K79" i="6"/>
  <c r="K78" i="6"/>
  <c r="L13" i="6"/>
  <c r="K13" i="6"/>
  <c r="L19" i="6"/>
  <c r="K19" i="6"/>
  <c r="L15" i="6"/>
  <c r="K15" i="6"/>
  <c r="L22" i="6"/>
  <c r="K22" i="6"/>
  <c r="M22" i="6" s="1"/>
  <c r="M80" i="6"/>
  <c r="K81" i="6"/>
  <c r="K80" i="6"/>
  <c r="M15" i="6" l="1"/>
  <c r="M19" i="6"/>
  <c r="M13" i="6"/>
  <c r="K77" i="6"/>
  <c r="K76" i="6"/>
  <c r="K75" i="6"/>
  <c r="K74" i="6"/>
  <c r="L49" i="6"/>
  <c r="K49" i="6"/>
  <c r="L47" i="6"/>
  <c r="K47" i="6"/>
  <c r="L48" i="6"/>
  <c r="K48" i="6"/>
  <c r="K84" i="6"/>
  <c r="M84" i="6" s="1"/>
  <c r="M48" i="6" l="1"/>
  <c r="M47" i="6"/>
  <c r="M49" i="6"/>
  <c r="L14" i="6" l="1"/>
  <c r="K14" i="6"/>
  <c r="L17" i="6"/>
  <c r="K17" i="6"/>
  <c r="L18" i="6"/>
  <c r="K18" i="6"/>
  <c r="M17" i="6" l="1"/>
  <c r="M18" i="6"/>
  <c r="M14" i="6"/>
  <c r="K306" i="6" l="1"/>
  <c r="L306" i="6" s="1"/>
  <c r="P104" i="6"/>
  <c r="K327" i="6" l="1"/>
  <c r="L327" i="6" s="1"/>
  <c r="P12" i="6" l="1"/>
  <c r="K328" i="6" l="1"/>
  <c r="L328" i="6" s="1"/>
  <c r="K294" i="6" l="1"/>
  <c r="L294" i="6" s="1"/>
  <c r="K313" i="6" l="1"/>
  <c r="L313" i="6" s="1"/>
  <c r="K319" i="6" l="1"/>
  <c r="L319" i="6" s="1"/>
  <c r="K325" i="6" l="1"/>
  <c r="L325" i="6" s="1"/>
  <c r="P10" i="6"/>
  <c r="P102" i="6" l="1"/>
  <c r="K304" i="6" l="1"/>
  <c r="L304" i="6" s="1"/>
  <c r="K314" i="6" l="1"/>
  <c r="L314" i="6" s="1"/>
  <c r="K320" i="6" l="1"/>
  <c r="L320" i="6" s="1"/>
  <c r="K288" i="6" l="1"/>
  <c r="L288" i="6" s="1"/>
  <c r="K289" i="6" l="1"/>
  <c r="L289" i="6" s="1"/>
  <c r="K315" i="6" l="1"/>
  <c r="L315" i="6" s="1"/>
  <c r="K307" i="6" l="1"/>
  <c r="L307" i="6" s="1"/>
  <c r="K311" i="6" l="1"/>
  <c r="L311" i="6" s="1"/>
  <c r="K316" i="6" l="1"/>
  <c r="L316" i="6" s="1"/>
  <c r="K308" i="6" l="1"/>
  <c r="L308" i="6" s="1"/>
  <c r="K302" i="6"/>
  <c r="L302" i="6" s="1"/>
  <c r="K310" i="6" l="1"/>
  <c r="L310" i="6" s="1"/>
  <c r="K298" i="6" l="1"/>
  <c r="L298" i="6" s="1"/>
  <c r="K299" i="6" l="1"/>
  <c r="L299" i="6" s="1"/>
  <c r="K292" i="6"/>
  <c r="L292" i="6" s="1"/>
  <c r="K309" i="6" l="1"/>
  <c r="L309" i="6" s="1"/>
  <c r="K303" i="6"/>
  <c r="L303" i="6" s="1"/>
  <c r="K305" i="6" l="1"/>
  <c r="L305" i="6" s="1"/>
  <c r="L6" i="2" l="1"/>
  <c r="K6" i="3"/>
  <c r="D7" i="5" l="1"/>
  <c r="M7" i="6"/>
  <c r="K300" i="6" l="1"/>
  <c r="L300" i="6" s="1"/>
  <c r="K297" i="6" l="1"/>
  <c r="L297" i="6" s="1"/>
  <c r="K301" i="6" l="1"/>
  <c r="L301" i="6" s="1"/>
  <c r="K296" i="6"/>
  <c r="L296" i="6" s="1"/>
  <c r="K295" i="6"/>
  <c r="L295" i="6" s="1"/>
  <c r="K293" i="6"/>
  <c r="L293" i="6" s="1"/>
  <c r="H291" i="6"/>
  <c r="K291" i="6" s="1"/>
  <c r="L291" i="6" s="1"/>
  <c r="K290" i="6"/>
  <c r="L290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F259" i="6"/>
  <c r="K259" i="6" s="1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F253" i="6"/>
  <c r="K253" i="6" s="1"/>
  <c r="L253" i="6" s="1"/>
  <c r="F252" i="6"/>
  <c r="K252" i="6" s="1"/>
  <c r="L252" i="6" s="1"/>
  <c r="K251" i="6"/>
  <c r="L251" i="6" s="1"/>
  <c r="F250" i="6"/>
  <c r="K250" i="6" s="1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2" i="6"/>
  <c r="L232" i="6" s="1"/>
  <c r="K231" i="6"/>
  <c r="L231" i="6" s="1"/>
  <c r="F230" i="6"/>
  <c r="K230" i="6" s="1"/>
  <c r="L230" i="6" s="1"/>
  <c r="K229" i="6"/>
  <c r="L229" i="6" s="1"/>
  <c r="K226" i="6"/>
  <c r="L226" i="6" s="1"/>
  <c r="K225" i="6"/>
  <c r="L225" i="6" s="1"/>
  <c r="K224" i="6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0" i="6"/>
  <c r="L200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F182" i="6"/>
  <c r="K182" i="6" s="1"/>
  <c r="L182" i="6" s="1"/>
  <c r="H181" i="6"/>
  <c r="K181" i="6" s="1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H147" i="6"/>
  <c r="K147" i="6" s="1"/>
  <c r="L147" i="6" s="1"/>
  <c r="F146" i="6"/>
  <c r="K146" i="6" s="1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6" i="4"/>
</calcChain>
</file>

<file path=xl/sharedStrings.xml><?xml version="1.0" encoding="utf-8"?>
<sst xmlns="http://schemas.openxmlformats.org/spreadsheetml/2006/main" count="3760" uniqueCount="1289">
  <si>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</si>
  <si>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</si>
  <si>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</si>
  <si>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</si>
  <si>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</si>
  <si>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</si>
  <si>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</si>
  <si>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</si>
  <si>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</si>
  <si>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</si>
  <si>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</si>
  <si>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</si>
  <si>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</si>
  <si>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</si>
  <si>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</si>
  <si>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</si>
  <si>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</si>
  <si>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</si>
  <si>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</si>
  <si>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</si>
  <si>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</si>
  <si>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</si>
  <si>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</si>
  <si>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</si>
  <si>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</si>
  <si>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</si>
  <si>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</si>
  <si>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</si>
  <si>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</si>
  <si>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</si>
  <si>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</si>
  <si>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</si>
  <si>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</si>
  <si>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</si>
  <si>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</si>
  <si>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</si>
  <si>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</si>
  <si>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</si>
  <si>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</si>
  <si>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</si>
  <si>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</si>
  <si>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</si>
  <si>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</si>
  <si>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</si>
  <si>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</si>
  <si>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</si>
  <si>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</si>
  <si>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</si>
  <si>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</si>
  <si>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</si>
  <si>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</si>
  <si>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</si>
  <si>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</si>
  <si>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</si>
  <si>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</si>
  <si>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</si>
  <si>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</si>
  <si>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</si>
  <si>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</si>
  <si>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</si>
  <si>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</si>
  <si>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</si>
  <si>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</si>
  <si>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</si>
  <si>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</si>
  <si>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</si>
  <si>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</si>
  <si>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</si>
  <si>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</si>
  <si>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</si>
  <si>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</si>
  <si>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</si>
  <si>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</si>
  <si>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</si>
  <si>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</si>
  <si>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</si>
  <si>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</si>
  <si>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</si>
  <si>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</si>
  <si>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</si>
  <si>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</si>
  <si>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</si>
  <si>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</si>
  <si>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</si>
  <si>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</si>
  <si>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</si>
  <si>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</si>
  <si>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</si>
  <si>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</si>
  <si>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</si>
  <si>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</si>
  <si>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</si>
  <si>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</si>
  <si>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</si>
  <si>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</si>
  <si>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</si>
  <si>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</si>
  <si>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</si>
  <si>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</si>
  <si>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</si>
  <si>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</si>
  <si>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</si>
  <si>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</si>
  <si>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</si>
  <si>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</si>
  <si>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</si>
  <si>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</si>
  <si>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</si>
  <si>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</si>
  <si>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</si>
  <si>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</si>
  <si>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</si>
  <si>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</si>
  <si>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</si>
  <si>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</si>
  <si>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</si>
  <si>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</si>
  <si>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</si>
  <si>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</si>
  <si>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</si>
  <si>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</si>
  <si>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</si>
  <si>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</si>
  <si>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</si>
  <si>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</si>
  <si>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</si>
  <si>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</si>
  <si>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</si>
  <si>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</si>
  <si>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</si>
  <si>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</si>
  <si>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</si>
  <si>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</si>
  <si>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</si>
  <si>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</si>
  <si>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</si>
  <si>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</si>
  <si>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</si>
  <si>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</si>
  <si>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</si>
  <si>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</si>
  <si>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</si>
  <si>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</si>
  <si>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</si>
  <si>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</si>
  <si>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</si>
  <si>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</si>
  <si>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</si>
  <si>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</si>
  <si>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</si>
  <si>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</si>
  <si>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</si>
  <si>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</si>
  <si>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</si>
  <si>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</si>
  <si>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</si>
  <si>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</si>
  <si>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</si>
  <si>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</si>
  <si>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</si>
  <si>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</si>
  <si>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</si>
  <si>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</si>
  <si>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</si>
  <si>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</si>
  <si>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</si>
  <si>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</si>
  <si>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</si>
  <si>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</si>
  <si>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</si>
  <si>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</si>
  <si>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</si>
  <si>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</si>
  <si>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</si>
  <si>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</si>
  <si>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</si>
  <si>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</si>
  <si>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</si>
  <si>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</si>
  <si>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</si>
  <si>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</si>
  <si>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</si>
  <si>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</si>
  <si>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</si>
  <si>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</si>
  <si>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</si>
  <si>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</si>
  <si>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</si>
  <si>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</si>
  <si>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</si>
  <si>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</si>
  <si>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</si>
  <si>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</si>
  <si>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</si>
  <si>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</si>
  <si>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</si>
  <si>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</si>
  <si>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</si>
  <si>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</si>
  <si>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</si>
  <si>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</si>
  <si>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</si>
  <si>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</si>
  <si>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</si>
  <si>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</si>
  <si>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</si>
  <si>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</si>
  <si>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</si>
  <si>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</si>
  <si>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</si>
  <si>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</si>
  <si>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</si>
  <si>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</si>
  <si>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</si>
  <si>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</si>
  <si>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</si>
  <si>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</si>
  <si>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</si>
  <si>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</si>
  <si>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</si>
  <si>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</si>
  <si>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</si>
  <si>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</si>
  <si>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</si>
  <si>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</si>
  <si>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</si>
  <si>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</si>
  <si>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</si>
  <si>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</si>
  <si>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</si>
  <si>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</si>
  <si>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</si>
  <si>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</si>
  <si>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</si>
  <si>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</si>
  <si>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</si>
  <si>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</si>
  <si>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</si>
  <si>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</si>
  <si>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</si>
  <si>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</si>
  <si>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</si>
  <si>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</si>
  <si>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</si>
  <si>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</si>
  <si>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</si>
  <si>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</si>
  <si>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</si>
  <si>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</si>
  <si>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</si>
  <si>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</si>
  <si>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</si>
  <si>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</si>
  <si>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</si>
  <si>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</si>
  <si>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</si>
  <si>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</si>
  <si>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</si>
  <si>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</si>
  <si>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</si>
  <si>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</si>
  <si>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</si>
  <si>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</si>
  <si>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</si>
  <si>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</si>
  <si>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</si>
  <si>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</si>
  <si>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</si>
  <si>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</si>
  <si>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</si>
  <si>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</si>
  <si>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</si>
  <si>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</si>
  <si>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</si>
  <si>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</si>
  <si>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</si>
  <si>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</si>
  <si>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</si>
  <si>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</si>
  <si>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</si>
  <si>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</si>
  <si>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</si>
  <si>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</si>
  <si>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</si>
  <si>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</si>
  <si>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</si>
  <si>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</si>
  <si>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</si>
  <si>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</si>
  <si>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</si>
  <si>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</si>
  <si>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</si>
  <si>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</si>
  <si>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</si>
  <si>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</si>
  <si>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</si>
  <si>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</si>
  <si>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</si>
  <si>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</si>
  <si>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</si>
  <si>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</si>
  <si>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</si>
  <si>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</si>
  <si>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</si>
  <si>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</si>
  <si>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</si>
  <si>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</si>
  <si>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</si>
  <si>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</si>
  <si>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</si>
  <si>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</si>
  <si>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</si>
  <si>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</si>
  <si>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</si>
  <si>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</si>
  <si>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</si>
  <si>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</si>
  <si>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</si>
  <si>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</si>
  <si>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</si>
  <si>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</si>
  <si>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</si>
  <si>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</si>
  <si>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</si>
  <si>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</si>
  <si>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</si>
  <si>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</si>
  <si>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</si>
  <si>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</si>
  <si>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</si>
  <si>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</si>
  <si>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</si>
  <si>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</si>
  <si>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</si>
  <si>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</si>
  <si>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</si>
  <si>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</si>
  <si>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</si>
  <si>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</si>
  <si>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</si>
  <si>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</si>
  <si>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</si>
  <si>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</si>
  <si>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</si>
  <si>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</si>
  <si>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</si>
  <si>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</si>
  <si>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</si>
  <si>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</si>
  <si>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</si>
  <si>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</si>
  <si>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</si>
  <si>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</si>
  <si>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</si>
  <si>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</si>
  <si>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</si>
  <si>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</si>
  <si>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</si>
  <si>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</si>
  <si>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</si>
  <si>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</si>
  <si>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</si>
  <si>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</si>
  <si>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</si>
  <si>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</si>
  <si>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</si>
  <si>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</si>
  <si>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</si>
  <si>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</si>
  <si>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</si>
  <si>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</si>
  <si>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</si>
  <si>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</si>
  <si>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</si>
  <si>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</si>
  <si>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</si>
  <si>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</si>
  <si>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</si>
  <si>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</si>
  <si>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</si>
  <si>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</si>
  <si>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</si>
  <si>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</si>
  <si>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</si>
  <si>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</si>
  <si>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</si>
  <si>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</si>
  <si>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</si>
  <si>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</si>
  <si>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</si>
  <si>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</si>
  <si>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</si>
  <si>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</si>
  <si>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</si>
  <si>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</si>
  <si>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</si>
  <si>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</si>
  <si>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</si>
  <si>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</si>
  <si>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</si>
  <si>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</si>
  <si>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</si>
  <si>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</si>
  <si>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</si>
  <si>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</si>
  <si>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</si>
  <si>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</si>
  <si>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</si>
  <si>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</si>
  <si>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</si>
  <si>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</si>
  <si>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</si>
  <si>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</si>
  <si>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</si>
  <si>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</si>
  <si>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</si>
  <si>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</si>
  <si>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</si>
  <si>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</si>
  <si>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</si>
  <si>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</si>
  <si>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</si>
  <si>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</si>
  <si>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</si>
  <si>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</si>
  <si>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</si>
  <si>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</si>
  <si>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</si>
  <si>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</si>
  <si>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</si>
  <si>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</si>
  <si>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</si>
  <si>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</si>
  <si>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</si>
  <si>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</si>
  <si>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</si>
  <si>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</si>
  <si>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</si>
  <si>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</si>
  <si>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</si>
  <si>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</si>
  <si>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</si>
  <si>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</si>
  <si>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</si>
  <si>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</si>
  <si>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</si>
  <si>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</si>
  <si>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</si>
  <si>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</si>
  <si>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</si>
  <si>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</si>
  <si>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</si>
  <si>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</si>
  <si>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</si>
  <si>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</si>
  <si>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</si>
  <si>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</si>
  <si>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</si>
  <si>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</si>
  <si>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</si>
  <si>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</si>
  <si>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</si>
  <si>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</si>
  <si>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</si>
  <si>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</si>
  <si>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</si>
  <si>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</si>
  <si>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</si>
  <si>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</si>
  <si>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</si>
  <si>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</si>
  <si>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</si>
  <si>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</si>
  <si>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</si>
  <si>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</si>
  <si>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</si>
  <si>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</si>
  <si>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</si>
  <si>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</si>
  <si>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</si>
  <si>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</si>
  <si>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</si>
  <si>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</si>
  <si>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</si>
  <si>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</si>
  <si>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</si>
  <si>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</si>
  <si>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</si>
  <si>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</si>
  <si>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</si>
  <si>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</si>
  <si>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</si>
  <si>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</si>
  <si>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</si>
  <si>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</si>
  <si>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</si>
  <si>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</si>
  <si>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</si>
  <si>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</si>
  <si>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</si>
  <si>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</si>
  <si>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</si>
  <si>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</si>
  <si>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</si>
  <si>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</si>
  <si>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</si>
  <si>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</si>
  <si>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</si>
  <si>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</si>
  <si>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</si>
  <si>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</si>
  <si>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</si>
  <si>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</si>
  <si>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</si>
  <si>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</si>
  <si>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</si>
  <si>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</si>
  <si>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</si>
  <si>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</si>
  <si>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</si>
  <si>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</si>
  <si>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</si>
  <si>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</si>
  <si>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</si>
  <si>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</si>
  <si>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</si>
  <si>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</si>
  <si>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</si>
  <si>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</si>
  <si>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</si>
  <si>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</si>
  <si>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</si>
  <si>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</si>
  <si>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</si>
  <si>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</si>
  <si>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</si>
  <si>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</si>
  <si>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</si>
  <si>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</si>
  <si>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</si>
  <si>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</si>
  <si>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</si>
  <si>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</si>
  <si>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</si>
  <si>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</si>
  <si>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</si>
  <si>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</si>
  <si>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</si>
  <si>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</si>
  <si>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</si>
  <si>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</si>
  <si>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</si>
  <si>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</si>
  <si>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</si>
  <si>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</si>
  <si>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</si>
  <si>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</si>
  <si>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</si>
  <si>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</si>
  <si>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</si>
  <si>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</si>
  <si>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</si>
  <si>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</si>
  <si>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</si>
  <si>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</si>
  <si>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</si>
  <si>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</si>
  <si>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</si>
  <si>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</si>
  <si>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</si>
  <si>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</si>
  <si>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</si>
  <si>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</si>
  <si>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</si>
  <si>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</si>
  <si>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</si>
  <si>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</si>
  <si>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</si>
  <si>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</si>
  <si>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</si>
  <si>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</si>
  <si>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</si>
  <si>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</si>
  <si>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</si>
  <si>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</si>
  <si>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</si>
  <si>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</si>
  <si>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</si>
  <si>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</si>
  <si>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</si>
  <si>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</si>
  <si>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</si>
  <si>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</si>
  <si>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</si>
  <si>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</si>
  <si>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</si>
  <si>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</si>
  <si>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</si>
  <si>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</si>
  <si>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</si>
  <si>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</si>
  <si>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</si>
  <si>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</si>
  <si>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</si>
  <si>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</si>
  <si>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</si>
  <si>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</si>
  <si>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</si>
  <si>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</si>
  <si>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</si>
  <si>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</si>
  <si>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</si>
  <si>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</si>
  <si>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</si>
  <si>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</si>
  <si>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</si>
  <si>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</si>
  <si>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</si>
  <si>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</si>
  <si>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</si>
  <si>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</si>
  <si>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</si>
  <si>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</si>
  <si>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</si>
  <si>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</si>
  <si>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</si>
  <si>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</si>
  <si>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</si>
  <si>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</si>
  <si>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</si>
  <si>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</si>
  <si>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</si>
  <si>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</si>
  <si>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</si>
  <si>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</si>
  <si>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</si>
  <si>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</si>
  <si>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</si>
  <si>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</si>
  <si>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</si>
  <si>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</si>
  <si>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</si>
  <si>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</si>
  <si>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</si>
  <si>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</si>
  <si>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</si>
  <si>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</si>
  <si>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</si>
  <si>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</si>
  <si>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</si>
  <si>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</si>
  <si>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</si>
  <si>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</si>
  <si>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</si>
  <si>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</si>
  <si>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</si>
  <si>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</si>
  <si>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</si>
  <si>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</si>
  <si>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</si>
  <si>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</si>
  <si>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</si>
  <si>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</si>
  <si>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</si>
  <si>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</si>
  <si>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</si>
  <si>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</si>
  <si>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</si>
  <si>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</si>
  <si>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</si>
  <si>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</si>
  <si>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</si>
  <si>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</si>
  <si>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</si>
  <si>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</si>
  <si>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</si>
  <si>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</si>
  <si>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</si>
  <si>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</si>
  <si>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</si>
  <si>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</si>
  <si>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</si>
  <si>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</si>
  <si>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</si>
  <si>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</si>
  <si>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</si>
  <si>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</si>
  <si>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</si>
  <si>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</si>
  <si>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</si>
  <si>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</si>
  <si>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</si>
  <si>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</si>
  <si>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</si>
  <si>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</si>
  <si>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</si>
  <si>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</si>
  <si>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</si>
  <si>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</si>
  <si>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</si>
  <si>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</si>
  <si>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</si>
  <si>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</si>
  <si>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</si>
  <si>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</si>
  <si>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</si>
  <si>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</si>
  <si>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</si>
  <si>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</si>
  <si>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</si>
  <si>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</si>
  <si>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</si>
  <si>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</si>
  <si>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</si>
  <si>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</si>
  <si>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</si>
  <si>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</si>
  <si>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</si>
  <si>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</si>
  <si>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</si>
  <si>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</si>
  <si>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</si>
  <si>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</si>
  <si>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</si>
  <si>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</si>
  <si>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</si>
  <si>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</si>
  <si>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</si>
  <si>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</si>
  <si>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</si>
  <si>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</si>
  <si>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</si>
  <si>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</si>
  <si>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</si>
  <si>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</si>
  <si>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</si>
  <si>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</si>
  <si>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</si>
  <si>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</si>
  <si>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</si>
  <si>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</si>
  <si>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</si>
  <si>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</si>
  <si>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</si>
  <si>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</si>
  <si>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</si>
  <si>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</si>
  <si>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</si>
  <si>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</si>
  <si>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</si>
  <si>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</si>
  <si>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</si>
  <si>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</si>
  <si>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</si>
  <si>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</si>
  <si>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</si>
  <si>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</si>
  <si>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</si>
  <si>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</si>
  <si>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</si>
  <si>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</si>
  <si>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</si>
  <si>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</si>
  <si>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</si>
  <si>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</si>
  <si>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</si>
  <si>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</si>
  <si>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</si>
  <si>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</si>
  <si>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</si>
  <si>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</si>
  <si>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</si>
  <si>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</si>
  <si>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</si>
  <si>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</si>
  <si>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</si>
  <si>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</si>
  <si>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</si>
  <si>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</si>
  <si>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</si>
  <si>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</si>
  <si>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</si>
  <si>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</si>
  <si>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</si>
  <si>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</si>
  <si>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</si>
  <si>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</si>
  <si>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</si>
  <si>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</si>
  <si>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</si>
  <si>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</si>
  <si>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</si>
  <si>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</si>
  <si>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</si>
  <si>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</si>
  <si>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</si>
  <si>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</si>
  <si>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</si>
  <si>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</si>
  <si>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</si>
  <si>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</si>
  <si>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</si>
  <si>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</si>
  <si>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</si>
  <si>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</si>
  <si>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</si>
  <si>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</si>
  <si>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</si>
  <si>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</si>
  <si>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</si>
  <si>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</si>
  <si>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</si>
  <si>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</si>
  <si>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</si>
  <si>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</si>
  <si>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</si>
  <si>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</si>
  <si>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</si>
  <si>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</si>
  <si>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</si>
  <si>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</si>
  <si>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</si>
  <si>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</si>
  <si>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</si>
  <si>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</si>
  <si>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</si>
  <si>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</si>
  <si>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</si>
  <si>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</si>
  <si>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</si>
  <si>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</si>
  <si>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</si>
  <si>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</si>
  <si>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</si>
  <si>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</si>
  <si>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</si>
  <si>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</si>
  <si>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</si>
  <si>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</si>
  <si>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</si>
  <si>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</si>
  <si>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</si>
  <si>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</si>
  <si>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</si>
  <si>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</si>
  <si>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</si>
  <si>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</si>
  <si>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</si>
  <si>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</si>
  <si>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</si>
  <si>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</si>
  <si>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3752-3852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</si>
  <si>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</si>
  <si>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</si>
  <si>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</si>
  <si>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</si>
  <si>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</si>
  <si>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</si>
  <si>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</si>
  <si>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</si>
  <si>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</si>
  <si>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</si>
  <si>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</si>
  <si>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</si>
  <si>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</si>
  <si>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</si>
  <si>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</si>
  <si>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</si>
  <si>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</si>
  <si>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</si>
  <si>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</si>
  <si>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</si>
  <si>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</si>
  <si>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</si>
  <si>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</si>
  <si>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</si>
  <si>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</si>
  <si>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</si>
  <si>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</si>
  <si>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</si>
  <si>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</si>
  <si>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</si>
  <si>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</si>
  <si>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</si>
  <si>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</si>
  <si>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</si>
  <si>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</si>
  <si>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</si>
  <si>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</si>
  <si>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</si>
  <si>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</si>
  <si>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</si>
  <si>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</si>
  <si>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</si>
  <si>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</si>
  <si>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</si>
  <si>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</si>
  <si>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</si>
  <si>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</si>
  <si>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</si>
  <si>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</si>
  <si>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</si>
  <si>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</si>
  <si>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</si>
  <si>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</si>
  <si>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</si>
  <si>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</si>
  <si>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</si>
  <si>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</si>
  <si>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</si>
  <si>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</si>
  <si>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</si>
  <si>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</si>
  <si>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</si>
  <si>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</si>
  <si>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</si>
  <si>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</si>
  <si>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</si>
  <si>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</si>
  <si>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</si>
  <si>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</si>
  <si>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</si>
  <si>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</si>
  <si>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</si>
  <si>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</si>
  <si>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</si>
  <si>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</si>
  <si>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</si>
  <si>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</si>
  <si>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</si>
  <si>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</si>
  <si>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</si>
  <si>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</si>
  <si>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</si>
  <si>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</si>
  <si>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</si>
  <si>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</si>
  <si>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</si>
  <si>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</si>
  <si>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</si>
  <si>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</si>
  <si>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</si>
  <si>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</si>
  <si>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</si>
  <si>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</si>
  <si>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</si>
  <si>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</si>
  <si>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</si>
  <si>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</si>
  <si>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</si>
  <si>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</si>
  <si>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</si>
  <si>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</si>
  <si>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</si>
  <si>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</si>
  <si>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</si>
  <si>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</si>
  <si>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</si>
  <si>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</si>
  <si>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</si>
  <si>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</si>
  <si>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</si>
  <si>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</si>
  <si>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</si>
  <si>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</si>
  <si>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</si>
  <si>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</si>
  <si>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</si>
  <si>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</si>
  <si>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</si>
  <si>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</si>
  <si>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</si>
  <si>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</si>
  <si>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</si>
  <si>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1430-1520</t>
  </si>
  <si>
    <t>MULTIPLIER SHARE &amp; STOCK ADVISORS PRIVATE LIMITED</t>
  </si>
  <si>
    <t>HOACFOODS</t>
  </si>
  <si>
    <t>Hoac Foods India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</si>
  <si>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</si>
  <si>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</si>
  <si>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</si>
  <si>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</si>
  <si>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</si>
  <si>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</si>
  <si>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</si>
  <si>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</si>
  <si>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</si>
  <si>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</si>
  <si>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</si>
  <si>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</si>
  <si>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</si>
  <si>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</si>
  <si>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</si>
  <si>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</si>
  <si>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</si>
  <si>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1390-1470</t>
  </si>
  <si>
    <t>1600-1750</t>
  </si>
  <si>
    <t>Profit of Rs.76/-</t>
  </si>
  <si>
    <t>MANSI SHARE &amp; STOCK ADVISORS PRIVATE LIMITED</t>
  </si>
  <si>
    <t>GLHRL</t>
  </si>
  <si>
    <t>RAJESH AGRAWAL</t>
  </si>
  <si>
    <t>VISHAL BIPINKUMAR DOSHI</t>
  </si>
  <si>
    <t>ASHOKAMET</t>
  </si>
  <si>
    <t>Ashoka Metcast Limited</t>
  </si>
  <si>
    <t>YMD FINANCIAL CONSULTANCY PRIVATE LIMITED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</si>
  <si>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</si>
  <si>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</si>
  <si>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</si>
  <si>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</si>
  <si>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</si>
  <si>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</si>
  <si>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</si>
  <si>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</si>
  <si>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</si>
  <si>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</si>
  <si>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</si>
  <si>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</si>
  <si>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</si>
  <si>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</si>
  <si>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</si>
  <si>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</si>
  <si>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</si>
  <si>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</si>
  <si>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2195-2295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</si>
  <si>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</si>
  <si>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</si>
  <si>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</si>
  <si>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</si>
  <si>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</si>
  <si>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</si>
  <si>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</si>
  <si>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ASSOCIATED</t>
  </si>
  <si>
    <t>SHRI MUKTA SHARES</t>
  </si>
  <si>
    <t>SANGINITA</t>
  </si>
  <si>
    <t>Sanginita Chemicals Limit</t>
  </si>
  <si>
    <t>SRESTHA FINVEST LIMITED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</si>
  <si>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</si>
  <si>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</si>
  <si>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</si>
  <si>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</si>
  <si>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</si>
  <si>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</si>
  <si>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</si>
  <si>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</si>
  <si>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</si>
  <si>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</si>
  <si>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</si>
  <si>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BAZELINTER</t>
  </si>
  <si>
    <t>VISAGAR FINANCIAL SERVICES LIMITED</t>
  </si>
  <si>
    <t>KRUNALKUMAR KANUJI THAKOR</t>
  </si>
  <si>
    <t>EMPOWER</t>
  </si>
  <si>
    <t>AVANCE VENTURES PRIVATE LIMITED</t>
  </si>
  <si>
    <t>EVEXIA</t>
  </si>
  <si>
    <t>BEACON STONE CAPITAL VCC - BEACON STONE I</t>
  </si>
  <si>
    <t>IISL</t>
  </si>
  <si>
    <t>BAIJU RAJESHBHAI BUVARIYA HUF</t>
  </si>
  <si>
    <t>SUBHASHIS MAHAPATRA</t>
  </si>
  <si>
    <t>RAVI PARASMAL DOSHI</t>
  </si>
  <si>
    <t>INDRENEW</t>
  </si>
  <si>
    <t>MARKOBENZ</t>
  </si>
  <si>
    <t>DEV GANPAT PAWAR</t>
  </si>
  <si>
    <t>SAWABUSI</t>
  </si>
  <si>
    <t>SONALIS</t>
  </si>
  <si>
    <t>SYBLY</t>
  </si>
  <si>
    <t>SUMAN MITTAL</t>
  </si>
  <si>
    <t>GRID TRADING PRIVATE LIMITED</t>
  </si>
  <si>
    <t>WARDINMOBI</t>
  </si>
  <si>
    <t>WARDWIZARD SOLUTIONS INDIA PRIVATE LIMITED</t>
  </si>
  <si>
    <t>AJOONI</t>
  </si>
  <si>
    <t>Ajooni Biotech Limited</t>
  </si>
  <si>
    <t>ALMONDZ</t>
  </si>
  <si>
    <t>Almondz Global Securities</t>
  </si>
  <si>
    <t>SUBHASH P RATHOD</t>
  </si>
  <si>
    <t>GLOBE</t>
  </si>
  <si>
    <t>Globe Textiles (I) Ltd.</t>
  </si>
  <si>
    <t>SETU SECURITIES PVT LTD</t>
  </si>
  <si>
    <t>AMRITA JAIN</t>
  </si>
  <si>
    <t>MAYANK AGRAWAL</t>
  </si>
  <si>
    <t>LIKHITHA</t>
  </si>
  <si>
    <t>Likhitha Infrastruc Ltd</t>
  </si>
  <si>
    <t>NOVAAGRI</t>
  </si>
  <si>
    <t>Nova Agritech Limited</t>
  </si>
  <si>
    <t>AGARWALFT</t>
  </si>
  <si>
    <t>Agarwal Float Glass I Ltd</t>
  </si>
  <si>
    <t>UMA SHANKAR AGARWAL</t>
  </si>
  <si>
    <t>CMMIPL</t>
  </si>
  <si>
    <t>CMM Infraprojects Limited</t>
  </si>
  <si>
    <t>SAMTA MUNDRA</t>
  </si>
  <si>
    <t>DAVANGERE</t>
  </si>
  <si>
    <t>Davangere Sugar Company L</t>
  </si>
  <si>
    <t>GANESH S S</t>
  </si>
  <si>
    <t>VIKRAMKUMAR DEVICHAND JAIN</t>
  </si>
  <si>
    <t>LILABEN CHAMPALAL SHAH</t>
  </si>
  <si>
    <t>PRAVINKUMAR DEVICHAND JAIN</t>
  </si>
  <si>
    <t>MINERVA VENTURES FUND</t>
  </si>
  <si>
    <t>640-660</t>
  </si>
  <si>
    <t>705-750</t>
  </si>
  <si>
    <t>196-201</t>
  </si>
  <si>
    <t>214-230</t>
  </si>
  <si>
    <t>3670-3720</t>
  </si>
  <si>
    <t>Profit of Rs.37/-</t>
  </si>
  <si>
    <t>PIDILITIND JUNE FUT</t>
  </si>
  <si>
    <t>3180-3185</t>
  </si>
  <si>
    <t>3235-3275</t>
  </si>
  <si>
    <t>COLPAL JUNE FUT</t>
  </si>
  <si>
    <t>2955-2960</t>
  </si>
  <si>
    <t>2983-3025</t>
  </si>
  <si>
    <t>MONA AGARWAL</t>
  </si>
  <si>
    <t>ADL</t>
  </si>
  <si>
    <t>ARHAM SHARE PRIVATE LIMITED</t>
  </si>
  <si>
    <t>RANA ENTERPRISES</t>
  </si>
  <si>
    <t>AMKAY</t>
  </si>
  <si>
    <t>SANJAY POPATLAL JAIN</t>
  </si>
  <si>
    <t>VISIONARY VALUE FUND</t>
  </si>
  <si>
    <t>ASHIS</t>
  </si>
  <si>
    <t>RAKESH RAMESHCHANDRA BHAGAT</t>
  </si>
  <si>
    <t>RAKHEE RAKESH BHAGAT</t>
  </si>
  <si>
    <t>MAGNUM HEALTH AND SAFETY PRIVATE LIMTED</t>
  </si>
  <si>
    <t>RAJKUMAR GOYAL HUF</t>
  </si>
  <si>
    <t>GAURAV MITTAL</t>
  </si>
  <si>
    <t>BGIL</t>
  </si>
  <si>
    <t>SUMANCHEPURI</t>
  </si>
  <si>
    <t>DECIPHER</t>
  </si>
  <si>
    <t>DHATRE</t>
  </si>
  <si>
    <t>RUPA AGARWAL</t>
  </si>
  <si>
    <t>FAMILYCARE</t>
  </si>
  <si>
    <t>CHELLURU SUKUMAR</t>
  </si>
  <si>
    <t>RUPAMMUKESHGOYAL</t>
  </si>
  <si>
    <t>FRASER</t>
  </si>
  <si>
    <t>PRADEEPTAKUMARSETHY</t>
  </si>
  <si>
    <t>JITENDRA RASIKLAL SANGHAVI</t>
  </si>
  <si>
    <t>GLOBALCA</t>
  </si>
  <si>
    <t>CHANDAN CHAURASIYA</t>
  </si>
  <si>
    <t>FIRESIDE VENTURES INVESTMENT FUND I</t>
  </si>
  <si>
    <t>SOFINA VENTURES SA</t>
  </si>
  <si>
    <t>INTERGLOBE ENTERPRISES PRIVATE LIMITED</t>
  </si>
  <si>
    <t>CITIGROUP GLOBAL MARKETS MAURITIUS PRIVATE LIMITED</t>
  </si>
  <si>
    <t>SETU SECURITIES PVT. LTD.</t>
  </si>
  <si>
    <t>SHRENI CONSTRUCTION PRIVATE LIMITED .</t>
  </si>
  <si>
    <t>KINCHIT SUNILKUMAR MEHTA HUF</t>
  </si>
  <si>
    <t>JANUSCORP</t>
  </si>
  <si>
    <t>VIVEK KANDA</t>
  </si>
  <si>
    <t>ANAND SINGH</t>
  </si>
  <si>
    <t>JIGNESH KANTILAL MEHTA</t>
  </si>
  <si>
    <t>ABHAY KANTILAL MEHTA</t>
  </si>
  <si>
    <t>VAHIDA NOORMOHAMMAD MULANI</t>
  </si>
  <si>
    <t>KHALID NOOR MOHAMMAD MULANI</t>
  </si>
  <si>
    <t>RUPALI RAJESH MUNOT</t>
  </si>
  <si>
    <t>CINCO STOCK VISION LLP</t>
  </si>
  <si>
    <t>VISHAL BIPINCHANDRA DOSHI</t>
  </si>
  <si>
    <t>MEAPL</t>
  </si>
  <si>
    <t>MOHIT VINODKUMAR AGRAWAL</t>
  </si>
  <si>
    <t>MMLF</t>
  </si>
  <si>
    <t>KARMRAJSINH RAJENDRASINH PARMAR</t>
  </si>
  <si>
    <t>NATURAL</t>
  </si>
  <si>
    <t>ROOPESH TALWAR</t>
  </si>
  <si>
    <t>VARSHA J PORWAL</t>
  </si>
  <si>
    <t>PANKAJPIYUS</t>
  </si>
  <si>
    <t>ROSHAN LAL</t>
  </si>
  <si>
    <t>PVVINFRA</t>
  </si>
  <si>
    <t>SHIVKUMARRAJUSUBBAYA</t>
  </si>
  <si>
    <t>MANI SOFTWARE TECHNOLOGIES PVT LTD</t>
  </si>
  <si>
    <t>RISAINTL</t>
  </si>
  <si>
    <t>SHRADHA MANISH MEHTA</t>
  </si>
  <si>
    <t>NIKHIL RAJESH SINGH</t>
  </si>
  <si>
    <t>KALPALABDHI SECURITIES PRIVATE LIMITED</t>
  </si>
  <si>
    <t>ABHIJITH PUTTA</t>
  </si>
  <si>
    <t>BEELINE BROKING LIMITED</t>
  </si>
  <si>
    <t>JIMITKUMAR DILIPKUMAR SANGHVI</t>
  </si>
  <si>
    <t>UNISHIRE</t>
  </si>
  <si>
    <t>CAMELLIA TRADEX PRIVATE LIMITED</t>
  </si>
  <si>
    <t>KIRTI KANTILAL MEHTA</t>
  </si>
  <si>
    <t>NK SECURITIES RESEARCH PVT. LTD.</t>
  </si>
  <si>
    <t>YOGISUNG</t>
  </si>
  <si>
    <t>HIREN PARAMANANDDAS SHAH</t>
  </si>
  <si>
    <t>RAKESH GUPTA</t>
  </si>
  <si>
    <t>Archidply Decor Limted</t>
  </si>
  <si>
    <t>CHHIMPA NARAYAN</t>
  </si>
  <si>
    <t>HOMERAJSINH N ZALA</t>
  </si>
  <si>
    <t>Ador Welding Limited</t>
  </si>
  <si>
    <t>QUANT MUTUAL FUND A/C QUANT PSU FUND</t>
  </si>
  <si>
    <t>QUANT MUTUAL FUND A/C QUANT MANUFACTURING FUND</t>
  </si>
  <si>
    <t>ARMANFIN</t>
  </si>
  <si>
    <t>Arman Fin Serv Ltd</t>
  </si>
  <si>
    <t>PRUDENT EQUITY ACE FUND</t>
  </si>
  <si>
    <t>ASAL</t>
  </si>
  <si>
    <t>Automotive Stampings and</t>
  </si>
  <si>
    <t>BAIDFIN</t>
  </si>
  <si>
    <t>Baid Finserv Limited</t>
  </si>
  <si>
    <t>NIRAJ RAJNIKANT SHAH</t>
  </si>
  <si>
    <t>BAJAJHIND</t>
  </si>
  <si>
    <t>Bajaj Hindustan Sugar Ltd</t>
  </si>
  <si>
    <t>BLAL</t>
  </si>
  <si>
    <t>BEML Land Assets Limited</t>
  </si>
  <si>
    <t>ADROIT FINANCIAL SERVICES PVT LTD</t>
  </si>
  <si>
    <t>HDFC MUTUAL FUND - HDFC DIVIDEND YIELD FUND</t>
  </si>
  <si>
    <t>HDFC DIVIDEND YIELD FUND</t>
  </si>
  <si>
    <t>QE SECURITIES LLP</t>
  </si>
  <si>
    <t>PRRSAAR COMMODITIES PVT LTD</t>
  </si>
  <si>
    <t>DLINKINDIA</t>
  </si>
  <si>
    <t>D-Link India Ltd</t>
  </si>
  <si>
    <t>DONEAR</t>
  </si>
  <si>
    <t>Donear Industries Limited</t>
  </si>
  <si>
    <t>GICHSGFIN</t>
  </si>
  <si>
    <t>Gic Housing Finance Ltd</t>
  </si>
  <si>
    <t>HCC</t>
  </si>
  <si>
    <t>Hindustan Construc Co.</t>
  </si>
  <si>
    <t>HFCL Limited</t>
  </si>
  <si>
    <t>PROGNOSIS SECURITIES PVT. LTD</t>
  </si>
  <si>
    <t>SHALIN ROHIT ENTERPRISES LLP</t>
  </si>
  <si>
    <t>Indian Energy Exc Ltd</t>
  </si>
  <si>
    <t>IFCI</t>
  </si>
  <si>
    <t>IFCI Ltd.</t>
  </si>
  <si>
    <t>IMFA</t>
  </si>
  <si>
    <t>Indian Metals &amp; Ferro</t>
  </si>
  <si>
    <t>IRB Infrastructure Develo</t>
  </si>
  <si>
    <t>F3 ADVISORS PRIVATE LIMITED</t>
  </si>
  <si>
    <t>KOTYARK</t>
  </si>
  <si>
    <t>Kotyark Industries Ltd</t>
  </si>
  <si>
    <t>MTNL</t>
  </si>
  <si>
    <t>Maha Tel Nigam Ltd.</t>
  </si>
  <si>
    <t>NARMADA</t>
  </si>
  <si>
    <t>Narmada Agrobase Limited</t>
  </si>
  <si>
    <t>A S ENTERPRISE</t>
  </si>
  <si>
    <t>OMINFRAL</t>
  </si>
  <si>
    <t>OM INFRA LIMITED</t>
  </si>
  <si>
    <t>QUANT MUTUAL FUND</t>
  </si>
  <si>
    <t>Railtel Corp of Ind Ltd</t>
  </si>
  <si>
    <t>REFRACTORY</t>
  </si>
  <si>
    <t>Refractory Shapes Limited</t>
  </si>
  <si>
    <t>RIIL</t>
  </si>
  <si>
    <t>Reliance Indl Infra Ltd</t>
  </si>
  <si>
    <t>MICROCURVES TRADING PRIVATE LIMITED</t>
  </si>
  <si>
    <t>RULKA</t>
  </si>
  <si>
    <t>Rulka Electricals Limited</t>
  </si>
  <si>
    <t>BOFA SECURITIES EUROPE SA</t>
  </si>
  <si>
    <t>SAKUMA</t>
  </si>
  <si>
    <t>Sakuma Exports Limited</t>
  </si>
  <si>
    <t>SW CAPITAL PRIVATE LIMITED</t>
  </si>
  <si>
    <t>PRAFULABEN NITINBHAI SINOJIYA</t>
  </si>
  <si>
    <t>PARTH NITINBHAI SINOJIA</t>
  </si>
  <si>
    <t>BALBHADRASINH CHANDUBHA RANA</t>
  </si>
  <si>
    <t>SCPL</t>
  </si>
  <si>
    <t>Sheetal Cool Products Ltd</t>
  </si>
  <si>
    <t>AUGMENTA VALUE TRUST - SCHEME 1</t>
  </si>
  <si>
    <t>MAGPRO SECURITIES PVT LTD</t>
  </si>
  <si>
    <t>JULIUS BAER WEALTH ADVISORS (INDIA) PRIVATE LIMITED - ERROR ACCOUNT</t>
  </si>
  <si>
    <t>SHUBHLAXMI</t>
  </si>
  <si>
    <t>Shubhlaxmi Jewel Art Ltd</t>
  </si>
  <si>
    <t>SUULD</t>
  </si>
  <si>
    <t>Suumaya Industries Ltd</t>
  </si>
  <si>
    <t>ALTAB USMANBHAI PATHAN</t>
  </si>
  <si>
    <t>GANDHI BHAVER AMRITLAL</t>
  </si>
  <si>
    <t>TCNSBRANDS</t>
  </si>
  <si>
    <t>TCNS Clothing Co. Limited</t>
  </si>
  <si>
    <t>RAJASTHAN GLOBAL SECURITIES PRIVATE LIMITED</t>
  </si>
  <si>
    <t>TRU</t>
  </si>
  <si>
    <t>TruCap Finance Limited</t>
  </si>
  <si>
    <t>IND SWIFT LABORATORIES LIMITED</t>
  </si>
  <si>
    <t>Varroc Engineering Ltd</t>
  </si>
  <si>
    <t>ASHISH RAMESHCHANDRA KACHOLIA</t>
  </si>
  <si>
    <t>PARAG  SHAH</t>
  </si>
  <si>
    <t>ATAM</t>
  </si>
  <si>
    <t>Atam Valves Limited</t>
  </si>
  <si>
    <t>JAIN VIMAL PARKASH</t>
  </si>
  <si>
    <t>JAIN PAMILA</t>
  </si>
  <si>
    <t>BEWLTD</t>
  </si>
  <si>
    <t>BEW Engineering Limited</t>
  </si>
  <si>
    <t>CHATURVEDA ADVISORY SERVICES LLP</t>
  </si>
  <si>
    <t>HDFC FLEXI CAP FUND</t>
  </si>
  <si>
    <t>HDFC MUTUAL FUND-HDFC FLEXI CAP FUND</t>
  </si>
  <si>
    <t>BRIGHT</t>
  </si>
  <si>
    <t>Bright Solar Limited</t>
  </si>
  <si>
    <t>PURNA CHANDRA REDDY KONDAKINDI</t>
  </si>
  <si>
    <t>L7 HITECH PRIVATE LIMITED</t>
  </si>
  <si>
    <t>CINTRA INR INVESTMENTS BV</t>
  </si>
  <si>
    <t>JITENDRA  BALDWA</t>
  </si>
  <si>
    <t>SURESH CHANDRA GUPTA</t>
  </si>
  <si>
    <t>OM KOTHARI FOUNDATION</t>
  </si>
  <si>
    <t>OSIAHYPER</t>
  </si>
  <si>
    <t>Osia Hyper Retail Ltd</t>
  </si>
  <si>
    <t>RILINFRA</t>
  </si>
  <si>
    <t>Rachana Infra Ltd</t>
  </si>
  <si>
    <t>ARJUN KISHORBHAI BHUT</t>
  </si>
  <si>
    <t>SHUBHAM ASHOKBHAI PATEL</t>
  </si>
  <si>
    <t>JAYANTILAL POPATLAL RAJKOTIYA</t>
  </si>
  <si>
    <t>SURUCHI ENTERPRISE</t>
  </si>
  <si>
    <t>SANJAY ROCHIRAM VIDHANI</t>
  </si>
  <si>
    <t>TA FDI INVESTORS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</si>
</sst>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8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6" fillId="0" borderId="38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45455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45455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5" t="s">
        <v>16</v>
      </c>
      <c r="B9" s="347" t="s">
        <v>17</v>
      </c>
      <c r="C9" s="347" t="s">
        <v>18</v>
      </c>
      <c r="D9" s="347" t="s">
        <v>19</v>
      </c>
      <c r="E9" s="26" t="s">
        <v>20</v>
      </c>
      <c r="F9" s="26" t="s">
        <v>21</v>
      </c>
      <c r="G9" s="342" t="s">
        <v>22</v>
      </c>
      <c r="H9" s="343"/>
      <c r="I9" s="344"/>
      <c r="J9" s="342" t="s">
        <v>23</v>
      </c>
      <c r="K9" s="343"/>
      <c r="L9" s="344"/>
      <c r="M9" s="26"/>
      <c r="N9" s="27"/>
      <c r="O9" s="27"/>
      <c r="P9" s="27"/>
    </row>
    <row r="10" spans="1:16" ht="40.200000000000003">
      <c r="A10" s="346"/>
      <c r="B10" s="348"/>
      <c r="C10" s="348"/>
      <c r="D10" s="34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23309.8</v>
      </c>
      <c r="F11" s="204">
        <v>23325.666666666668</v>
      </c>
      <c r="G11" s="203">
        <v>23204.333333333336</v>
      </c>
      <c r="H11" s="203">
        <v>23098.866666666669</v>
      </c>
      <c r="I11" s="203">
        <v>22977.533333333336</v>
      </c>
      <c r="J11" s="203">
        <v>23431.133333333335</v>
      </c>
      <c r="K11" s="203">
        <v>23552.466666666671</v>
      </c>
      <c r="L11" s="203">
        <v>23657.933333333334</v>
      </c>
      <c r="M11" s="202">
        <v>23447</v>
      </c>
      <c r="N11" s="202">
        <v>23220.2</v>
      </c>
      <c r="O11" s="202">
        <v>13924950</v>
      </c>
      <c r="P11" s="205">
        <v>9.7897381788911494E-3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49768.75</v>
      </c>
      <c r="F12" s="204">
        <v>49806.916666666664</v>
      </c>
      <c r="G12" s="203">
        <v>49533.833333333328</v>
      </c>
      <c r="H12" s="203">
        <v>49298.916666666664</v>
      </c>
      <c r="I12" s="203">
        <v>49025.833333333328</v>
      </c>
      <c r="J12" s="203">
        <v>50041.833333333328</v>
      </c>
      <c r="K12" s="203">
        <v>50314.916666666657</v>
      </c>
      <c r="L12" s="203">
        <v>50549.833333333328</v>
      </c>
      <c r="M12" s="202">
        <v>50080</v>
      </c>
      <c r="N12" s="202">
        <v>49572</v>
      </c>
      <c r="O12" s="202">
        <v>2809935</v>
      </c>
      <c r="P12" s="205">
        <v>1.0737081779873637E-2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22181.3</v>
      </c>
      <c r="F13" s="217">
        <v>22175.116666666669</v>
      </c>
      <c r="G13" s="219">
        <v>22082.233333333337</v>
      </c>
      <c r="H13" s="219">
        <v>21983.166666666668</v>
      </c>
      <c r="I13" s="219">
        <v>21890.283333333336</v>
      </c>
      <c r="J13" s="219">
        <v>22274.183333333338</v>
      </c>
      <c r="K13" s="219">
        <v>22367.066666666669</v>
      </c>
      <c r="L13" s="219">
        <v>22466.133333333339</v>
      </c>
      <c r="M13" s="220">
        <v>22268</v>
      </c>
      <c r="N13" s="220">
        <v>22076.05</v>
      </c>
      <c r="O13" s="220">
        <v>62055</v>
      </c>
      <c r="P13" s="221">
        <v>-4.1695621959694229E-2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11765.05</v>
      </c>
      <c r="F14" s="217">
        <v>11740.300000000001</v>
      </c>
      <c r="G14" s="219">
        <v>11668.600000000002</v>
      </c>
      <c r="H14" s="219">
        <v>11572.150000000001</v>
      </c>
      <c r="I14" s="219">
        <v>11500.450000000003</v>
      </c>
      <c r="J14" s="219">
        <v>11836.750000000002</v>
      </c>
      <c r="K14" s="219">
        <v>11908.450000000003</v>
      </c>
      <c r="L14" s="219">
        <v>12004.900000000001</v>
      </c>
      <c r="M14" s="220">
        <v>11812</v>
      </c>
      <c r="N14" s="220">
        <v>11643.85</v>
      </c>
      <c r="O14" s="220">
        <v>1591025</v>
      </c>
      <c r="P14" s="221">
        <v>7.28422117329737E-2</v>
      </c>
    </row>
    <row r="15" spans="1:16" ht="12.75" customHeight="1">
      <c r="A15" s="213">
        <v>5</v>
      </c>
      <c r="B15" s="284" t="s">
        <v>34</v>
      </c>
      <c r="C15" s="217" t="s">
        <v>862</v>
      </c>
      <c r="D15" s="218">
        <v>45471</v>
      </c>
      <c r="E15" s="217">
        <v>69889.399999999994</v>
      </c>
      <c r="F15" s="217">
        <v>69945.166666666672</v>
      </c>
      <c r="G15" s="219">
        <v>69691.333333333343</v>
      </c>
      <c r="H15" s="219">
        <v>69493.266666666677</v>
      </c>
      <c r="I15" s="219">
        <v>69239.433333333349</v>
      </c>
      <c r="J15" s="219">
        <v>70143.233333333337</v>
      </c>
      <c r="K15" s="219">
        <v>70397.06666666668</v>
      </c>
      <c r="L15" s="219">
        <v>70595.133333333331</v>
      </c>
      <c r="M15" s="220">
        <v>70199</v>
      </c>
      <c r="N15" s="220">
        <v>69747.100000000006</v>
      </c>
      <c r="O15" s="220">
        <v>6000</v>
      </c>
      <c r="P15" s="221">
        <v>-1.1532125205930808E-2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658.6</v>
      </c>
      <c r="F16" s="217">
        <v>662.01666666666677</v>
      </c>
      <c r="G16" s="219">
        <v>653.68333333333351</v>
      </c>
      <c r="H16" s="219">
        <v>648.76666666666677</v>
      </c>
      <c r="I16" s="219">
        <v>640.43333333333351</v>
      </c>
      <c r="J16" s="219">
        <v>666.93333333333351</v>
      </c>
      <c r="K16" s="219">
        <v>675.26666666666677</v>
      </c>
      <c r="L16" s="219">
        <v>680.18333333333351</v>
      </c>
      <c r="M16" s="220">
        <v>670.35</v>
      </c>
      <c r="N16" s="220">
        <v>657.1</v>
      </c>
      <c r="O16" s="220">
        <v>11833000</v>
      </c>
      <c r="P16" s="221">
        <v>2.1318833074400138E-2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8130.6</v>
      </c>
      <c r="F17" s="217">
        <v>8197.9333333333325</v>
      </c>
      <c r="G17" s="219">
        <v>8044.866666666665</v>
      </c>
      <c r="H17" s="219">
        <v>7959.1333333333323</v>
      </c>
      <c r="I17" s="219">
        <v>7806.0666666666648</v>
      </c>
      <c r="J17" s="219">
        <v>8283.6666666666642</v>
      </c>
      <c r="K17" s="219">
        <v>8436.7333333333336</v>
      </c>
      <c r="L17" s="219">
        <v>8522.4666666666653</v>
      </c>
      <c r="M17" s="220">
        <v>8351</v>
      </c>
      <c r="N17" s="220">
        <v>8112.2</v>
      </c>
      <c r="O17" s="220">
        <v>1194375</v>
      </c>
      <c r="P17" s="221">
        <v>6.5692616551416463E-2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28013.75</v>
      </c>
      <c r="F18" s="217">
        <v>28093.883333333331</v>
      </c>
      <c r="G18" s="219">
        <v>27803.116666666661</v>
      </c>
      <c r="H18" s="219">
        <v>27592.48333333333</v>
      </c>
      <c r="I18" s="219">
        <v>27301.71666666666</v>
      </c>
      <c r="J18" s="219">
        <v>28304.516666666663</v>
      </c>
      <c r="K18" s="219">
        <v>28595.283333333333</v>
      </c>
      <c r="L18" s="219">
        <v>28805.916666666664</v>
      </c>
      <c r="M18" s="220">
        <v>28384.65</v>
      </c>
      <c r="N18" s="220">
        <v>27883.25</v>
      </c>
      <c r="O18" s="220">
        <v>150200</v>
      </c>
      <c r="P18" s="221">
        <v>-1.0931120769129461E-2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234.95</v>
      </c>
      <c r="F19" s="217">
        <v>235.48333333333332</v>
      </c>
      <c r="G19" s="219">
        <v>231.61666666666665</v>
      </c>
      <c r="H19" s="219">
        <v>228.28333333333333</v>
      </c>
      <c r="I19" s="219">
        <v>224.41666666666666</v>
      </c>
      <c r="J19" s="219">
        <v>238.81666666666663</v>
      </c>
      <c r="K19" s="219">
        <v>242.68333333333331</v>
      </c>
      <c r="L19" s="219">
        <v>246.01666666666662</v>
      </c>
      <c r="M19" s="220">
        <v>239.35</v>
      </c>
      <c r="N19" s="220">
        <v>232.15</v>
      </c>
      <c r="O19" s="220">
        <v>67246200</v>
      </c>
      <c r="P19" s="221">
        <v>1.7568230102958E-2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324.64999999999998</v>
      </c>
      <c r="F20" s="217">
        <v>327.05</v>
      </c>
      <c r="G20" s="219">
        <v>321.10000000000002</v>
      </c>
      <c r="H20" s="219">
        <v>317.55</v>
      </c>
      <c r="I20" s="219">
        <v>311.60000000000002</v>
      </c>
      <c r="J20" s="219">
        <v>330.6</v>
      </c>
      <c r="K20" s="219">
        <v>336.54999999999995</v>
      </c>
      <c r="L20" s="219">
        <v>340.1</v>
      </c>
      <c r="M20" s="220">
        <v>333</v>
      </c>
      <c r="N20" s="220">
        <v>323.5</v>
      </c>
      <c r="O20" s="220">
        <v>35469200</v>
      </c>
      <c r="P20" s="221">
        <v>1.6693993143538529E-2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2558.8000000000002</v>
      </c>
      <c r="F21" s="217">
        <v>2559.9333333333329</v>
      </c>
      <c r="G21" s="219">
        <v>2544.766666666666</v>
      </c>
      <c r="H21" s="219">
        <v>2530.7333333333331</v>
      </c>
      <c r="I21" s="219">
        <v>2515.5666666666662</v>
      </c>
      <c r="J21" s="219">
        <v>2573.9666666666658</v>
      </c>
      <c r="K21" s="219">
        <v>2589.1333333333328</v>
      </c>
      <c r="L21" s="219">
        <v>2603.1666666666656</v>
      </c>
      <c r="M21" s="220">
        <v>2575.1</v>
      </c>
      <c r="N21" s="220">
        <v>2545.9</v>
      </c>
      <c r="O21" s="220">
        <v>4815300</v>
      </c>
      <c r="P21" s="221">
        <v>-9.8087600246761254E-3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3230.75</v>
      </c>
      <c r="F22" s="217">
        <v>3235.7333333333336</v>
      </c>
      <c r="G22" s="219">
        <v>3194.5166666666673</v>
      </c>
      <c r="H22" s="219">
        <v>3158.2833333333338</v>
      </c>
      <c r="I22" s="219">
        <v>3117.0666666666675</v>
      </c>
      <c r="J22" s="219">
        <v>3271.9666666666672</v>
      </c>
      <c r="K22" s="219">
        <v>3313.1833333333334</v>
      </c>
      <c r="L22" s="219">
        <v>3349.416666666667</v>
      </c>
      <c r="M22" s="220">
        <v>3276.95</v>
      </c>
      <c r="N22" s="220">
        <v>3199.5</v>
      </c>
      <c r="O22" s="220">
        <v>13915800</v>
      </c>
      <c r="P22" s="221">
        <v>1.5010940919037199E-2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1403.25</v>
      </c>
      <c r="F23" s="217">
        <v>1401.4166666666667</v>
      </c>
      <c r="G23" s="219">
        <v>1384.8333333333335</v>
      </c>
      <c r="H23" s="219">
        <v>1366.4166666666667</v>
      </c>
      <c r="I23" s="219">
        <v>1349.8333333333335</v>
      </c>
      <c r="J23" s="219">
        <v>1419.8333333333335</v>
      </c>
      <c r="K23" s="219">
        <v>1436.416666666667</v>
      </c>
      <c r="L23" s="219">
        <v>1454.8333333333335</v>
      </c>
      <c r="M23" s="220">
        <v>1418</v>
      </c>
      <c r="N23" s="220">
        <v>1383</v>
      </c>
      <c r="O23" s="220">
        <v>33356000</v>
      </c>
      <c r="P23" s="221">
        <v>2.8287461773700305E-2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5076.3999999999996</v>
      </c>
      <c r="F24" s="217">
        <v>5062.2166666666662</v>
      </c>
      <c r="G24" s="219">
        <v>5014.1833333333325</v>
      </c>
      <c r="H24" s="219">
        <v>4951.9666666666662</v>
      </c>
      <c r="I24" s="219">
        <v>4903.9333333333325</v>
      </c>
      <c r="J24" s="219">
        <v>5124.4333333333325</v>
      </c>
      <c r="K24" s="219">
        <v>5172.4666666666672</v>
      </c>
      <c r="L24" s="219">
        <v>5234.6833333333325</v>
      </c>
      <c r="M24" s="220">
        <v>5110.25</v>
      </c>
      <c r="N24" s="220">
        <v>5000</v>
      </c>
      <c r="O24" s="220">
        <v>979300</v>
      </c>
      <c r="P24" s="221">
        <v>3.3889358108108107E-2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639.45000000000005</v>
      </c>
      <c r="F25" s="217">
        <v>642.43333333333339</v>
      </c>
      <c r="G25" s="219">
        <v>635.01666666666677</v>
      </c>
      <c r="H25" s="219">
        <v>630.58333333333337</v>
      </c>
      <c r="I25" s="219">
        <v>623.16666666666674</v>
      </c>
      <c r="J25" s="219">
        <v>646.86666666666679</v>
      </c>
      <c r="K25" s="219">
        <v>654.2833333333333</v>
      </c>
      <c r="L25" s="219">
        <v>658.71666666666681</v>
      </c>
      <c r="M25" s="220">
        <v>649.85</v>
      </c>
      <c r="N25" s="220">
        <v>638</v>
      </c>
      <c r="O25" s="220">
        <v>33183000</v>
      </c>
      <c r="P25" s="221">
        <v>-1.4987577141941173E-2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6114.65</v>
      </c>
      <c r="F26" s="217">
        <v>6121.2166666666662</v>
      </c>
      <c r="G26" s="219">
        <v>6068.4833333333327</v>
      </c>
      <c r="H26" s="219">
        <v>6022.3166666666666</v>
      </c>
      <c r="I26" s="219">
        <v>5969.583333333333</v>
      </c>
      <c r="J26" s="219">
        <v>6167.3833333333323</v>
      </c>
      <c r="K26" s="219">
        <v>6220.1166666666659</v>
      </c>
      <c r="L26" s="219">
        <v>6266.2833333333319</v>
      </c>
      <c r="M26" s="220">
        <v>6173.95</v>
      </c>
      <c r="N26" s="220">
        <v>6075.05</v>
      </c>
      <c r="O26" s="220">
        <v>2198000</v>
      </c>
      <c r="P26" s="221">
        <v>-4.7402351156617367E-2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483.35</v>
      </c>
      <c r="F27" s="217">
        <v>484.75</v>
      </c>
      <c r="G27" s="219">
        <v>481.25</v>
      </c>
      <c r="H27" s="219">
        <v>479.15</v>
      </c>
      <c r="I27" s="219">
        <v>475.65</v>
      </c>
      <c r="J27" s="219">
        <v>486.85</v>
      </c>
      <c r="K27" s="219">
        <v>490.35</v>
      </c>
      <c r="L27" s="219">
        <v>492.45000000000005</v>
      </c>
      <c r="M27" s="220">
        <v>488.25</v>
      </c>
      <c r="N27" s="220">
        <v>482.65</v>
      </c>
      <c r="O27" s="220">
        <v>16216300</v>
      </c>
      <c r="P27" s="221">
        <v>5.1013662406346409E-2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238.9</v>
      </c>
      <c r="F28" s="217">
        <v>236.45000000000002</v>
      </c>
      <c r="G28" s="219">
        <v>233.30000000000004</v>
      </c>
      <c r="H28" s="219">
        <v>227.70000000000002</v>
      </c>
      <c r="I28" s="219">
        <v>224.55000000000004</v>
      </c>
      <c r="J28" s="219">
        <v>242.05000000000004</v>
      </c>
      <c r="K28" s="219">
        <v>245.20000000000002</v>
      </c>
      <c r="L28" s="219">
        <v>250.80000000000004</v>
      </c>
      <c r="M28" s="220">
        <v>239.6</v>
      </c>
      <c r="N28" s="220">
        <v>230.85</v>
      </c>
      <c r="O28" s="220">
        <v>82560000</v>
      </c>
      <c r="P28" s="221">
        <v>-1.9945602901178605E-3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2907.1</v>
      </c>
      <c r="F29" s="217">
        <v>2912.0333333333328</v>
      </c>
      <c r="G29" s="219">
        <v>2898.1166666666659</v>
      </c>
      <c r="H29" s="219">
        <v>2889.1333333333332</v>
      </c>
      <c r="I29" s="219">
        <v>2875.2166666666662</v>
      </c>
      <c r="J29" s="219">
        <v>2921.0166666666655</v>
      </c>
      <c r="K29" s="219">
        <v>2934.9333333333325</v>
      </c>
      <c r="L29" s="219">
        <v>2943.9166666666652</v>
      </c>
      <c r="M29" s="220">
        <v>2925.95</v>
      </c>
      <c r="N29" s="220">
        <v>2903.05</v>
      </c>
      <c r="O29" s="220">
        <v>12481200</v>
      </c>
      <c r="P29" s="221">
        <v>1.1639216703410712E-2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2204.35</v>
      </c>
      <c r="F30" s="217">
        <v>2195.5166666666669</v>
      </c>
      <c r="G30" s="219">
        <v>2159.0333333333338</v>
      </c>
      <c r="H30" s="219">
        <v>2113.7166666666667</v>
      </c>
      <c r="I30" s="219">
        <v>2077.2333333333336</v>
      </c>
      <c r="J30" s="219">
        <v>2240.8333333333339</v>
      </c>
      <c r="K30" s="219">
        <v>2277.3166666666666</v>
      </c>
      <c r="L30" s="219">
        <v>2322.6333333333341</v>
      </c>
      <c r="M30" s="220">
        <v>2232</v>
      </c>
      <c r="N30" s="220">
        <v>2150.1999999999998</v>
      </c>
      <c r="O30" s="220">
        <v>2636528</v>
      </c>
      <c r="P30" s="221">
        <v>2.1179815209665956E-2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6095.25</v>
      </c>
      <c r="F31" s="217">
        <v>6078.0333333333328</v>
      </c>
      <c r="G31" s="219">
        <v>6012.4666666666653</v>
      </c>
      <c r="H31" s="219">
        <v>5929.6833333333325</v>
      </c>
      <c r="I31" s="219">
        <v>5864.116666666665</v>
      </c>
      <c r="J31" s="219">
        <v>6160.8166666666657</v>
      </c>
      <c r="K31" s="219">
        <v>6226.3833333333332</v>
      </c>
      <c r="L31" s="219">
        <v>6309.1666666666661</v>
      </c>
      <c r="M31" s="220">
        <v>6143.6</v>
      </c>
      <c r="N31" s="220">
        <v>5995.25</v>
      </c>
      <c r="O31" s="220">
        <v>519625</v>
      </c>
      <c r="P31" s="221">
        <v>3.3307588337516897E-3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658.6</v>
      </c>
      <c r="F32" s="217">
        <v>657.85</v>
      </c>
      <c r="G32" s="219">
        <v>650.85</v>
      </c>
      <c r="H32" s="219">
        <v>643.1</v>
      </c>
      <c r="I32" s="219">
        <v>636.1</v>
      </c>
      <c r="J32" s="219">
        <v>665.6</v>
      </c>
      <c r="K32" s="219">
        <v>672.6</v>
      </c>
      <c r="L32" s="219">
        <v>680.35</v>
      </c>
      <c r="M32" s="220">
        <v>664.85</v>
      </c>
      <c r="N32" s="220">
        <v>650.1</v>
      </c>
      <c r="O32" s="220">
        <v>25320000</v>
      </c>
      <c r="P32" s="221">
        <v>6.7594433399602383E-3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1258.5</v>
      </c>
      <c r="F33" s="217">
        <v>1256.9333333333332</v>
      </c>
      <c r="G33" s="219">
        <v>1245.4166666666663</v>
      </c>
      <c r="H33" s="219">
        <v>1232.333333333333</v>
      </c>
      <c r="I33" s="219">
        <v>1220.8166666666662</v>
      </c>
      <c r="J33" s="219">
        <v>1270.0166666666664</v>
      </c>
      <c r="K33" s="219">
        <v>1281.5333333333333</v>
      </c>
      <c r="L33" s="219">
        <v>1294.6166666666666</v>
      </c>
      <c r="M33" s="220">
        <v>1268.45</v>
      </c>
      <c r="N33" s="220">
        <v>1243.8499999999999</v>
      </c>
      <c r="O33" s="220">
        <v>12403050</v>
      </c>
      <c r="P33" s="221">
        <v>-1.0617294783486157E-2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1196.5999999999999</v>
      </c>
      <c r="F34" s="217">
        <v>1200</v>
      </c>
      <c r="G34" s="219">
        <v>1188.5</v>
      </c>
      <c r="H34" s="219">
        <v>1180.4000000000001</v>
      </c>
      <c r="I34" s="219">
        <v>1168.9000000000001</v>
      </c>
      <c r="J34" s="219">
        <v>1208.0999999999999</v>
      </c>
      <c r="K34" s="219">
        <v>1219.5999999999999</v>
      </c>
      <c r="L34" s="219">
        <v>1227.6999999999998</v>
      </c>
      <c r="M34" s="220">
        <v>1211.5</v>
      </c>
      <c r="N34" s="220">
        <v>1191.9000000000001</v>
      </c>
      <c r="O34" s="220">
        <v>42183125</v>
      </c>
      <c r="P34" s="221">
        <v>-1.2307197002956068E-2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9775.7999999999993</v>
      </c>
      <c r="F35" s="217">
        <v>9762.3333333333339</v>
      </c>
      <c r="G35" s="219">
        <v>9664.6666666666679</v>
      </c>
      <c r="H35" s="219">
        <v>9553.5333333333347</v>
      </c>
      <c r="I35" s="219">
        <v>9455.8666666666686</v>
      </c>
      <c r="J35" s="219">
        <v>9873.4666666666672</v>
      </c>
      <c r="K35" s="219">
        <v>9971.133333333335</v>
      </c>
      <c r="L35" s="219">
        <v>10082.266666666666</v>
      </c>
      <c r="M35" s="220">
        <v>9860</v>
      </c>
      <c r="N35" s="220">
        <v>9651.2000000000007</v>
      </c>
      <c r="O35" s="220">
        <v>2152150</v>
      </c>
      <c r="P35" s="221">
        <v>6.688963210702341E-3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1572.75</v>
      </c>
      <c r="F36" s="217">
        <v>1571.25</v>
      </c>
      <c r="G36" s="219">
        <v>1562.15</v>
      </c>
      <c r="H36" s="219">
        <v>1551.5500000000002</v>
      </c>
      <c r="I36" s="219">
        <v>1542.4500000000003</v>
      </c>
      <c r="J36" s="219">
        <v>1581.85</v>
      </c>
      <c r="K36" s="219">
        <v>1590.9499999999998</v>
      </c>
      <c r="L36" s="219">
        <v>1601.5499999999997</v>
      </c>
      <c r="M36" s="220">
        <v>1580.35</v>
      </c>
      <c r="N36" s="220">
        <v>1560.65</v>
      </c>
      <c r="O36" s="220">
        <v>11194000</v>
      </c>
      <c r="P36" s="221">
        <v>9.3323114377169645E-3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7110.85</v>
      </c>
      <c r="F37" s="217">
        <v>7096.1500000000005</v>
      </c>
      <c r="G37" s="219">
        <v>7047.3000000000011</v>
      </c>
      <c r="H37" s="219">
        <v>6983.7500000000009</v>
      </c>
      <c r="I37" s="219">
        <v>6934.9000000000015</v>
      </c>
      <c r="J37" s="219">
        <v>7159.7000000000007</v>
      </c>
      <c r="K37" s="219">
        <v>7208.5500000000011</v>
      </c>
      <c r="L37" s="219">
        <v>7272.1</v>
      </c>
      <c r="M37" s="220">
        <v>7145</v>
      </c>
      <c r="N37" s="220">
        <v>7032.6</v>
      </c>
      <c r="O37" s="220">
        <v>8886875</v>
      </c>
      <c r="P37" s="221">
        <v>-6.2758582131275855E-3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3226.65</v>
      </c>
      <c r="F38" s="217">
        <v>3241.5333333333333</v>
      </c>
      <c r="G38" s="219">
        <v>3197.1166666666668</v>
      </c>
      <c r="H38" s="219">
        <v>3167.5833333333335</v>
      </c>
      <c r="I38" s="219">
        <v>3123.166666666667</v>
      </c>
      <c r="J38" s="219">
        <v>3271.0666666666666</v>
      </c>
      <c r="K38" s="219">
        <v>3315.4833333333336</v>
      </c>
      <c r="L38" s="219">
        <v>3345.0166666666664</v>
      </c>
      <c r="M38" s="220">
        <v>3285.95</v>
      </c>
      <c r="N38" s="220">
        <v>3212</v>
      </c>
      <c r="O38" s="220">
        <v>1876200</v>
      </c>
      <c r="P38" s="221">
        <v>1.3121658836870241E-2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405.25</v>
      </c>
      <c r="F39" s="217">
        <v>403.06666666666666</v>
      </c>
      <c r="G39" s="219">
        <v>398.5333333333333</v>
      </c>
      <c r="H39" s="219">
        <v>391.81666666666666</v>
      </c>
      <c r="I39" s="219">
        <v>387.2833333333333</v>
      </c>
      <c r="J39" s="219">
        <v>409.7833333333333</v>
      </c>
      <c r="K39" s="219">
        <v>414.31666666666672</v>
      </c>
      <c r="L39" s="219">
        <v>421.0333333333333</v>
      </c>
      <c r="M39" s="220">
        <v>407.6</v>
      </c>
      <c r="N39" s="220">
        <v>396.35</v>
      </c>
      <c r="O39" s="220">
        <v>13596800</v>
      </c>
      <c r="P39" s="221">
        <v>-3.8905225062203119E-2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198.6</v>
      </c>
      <c r="F40" s="217">
        <v>199.25</v>
      </c>
      <c r="G40" s="219">
        <v>196.5</v>
      </c>
      <c r="H40" s="219">
        <v>194.4</v>
      </c>
      <c r="I40" s="219">
        <v>191.65</v>
      </c>
      <c r="J40" s="219">
        <v>201.35</v>
      </c>
      <c r="K40" s="219">
        <v>204.1</v>
      </c>
      <c r="L40" s="219">
        <v>206.2</v>
      </c>
      <c r="M40" s="220">
        <v>202</v>
      </c>
      <c r="N40" s="220">
        <v>197.15</v>
      </c>
      <c r="O40" s="220">
        <v>101435500</v>
      </c>
      <c r="P40" s="221">
        <v>1.2193965882840137E-2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275.8</v>
      </c>
      <c r="F41" s="217">
        <v>276.91666666666669</v>
      </c>
      <c r="G41" s="219">
        <v>274.03333333333336</v>
      </c>
      <c r="H41" s="219">
        <v>272.26666666666665</v>
      </c>
      <c r="I41" s="219">
        <v>269.38333333333333</v>
      </c>
      <c r="J41" s="219">
        <v>278.68333333333339</v>
      </c>
      <c r="K41" s="219">
        <v>281.56666666666672</v>
      </c>
      <c r="L41" s="219">
        <v>283.33333333333343</v>
      </c>
      <c r="M41" s="220">
        <v>279.8</v>
      </c>
      <c r="N41" s="220">
        <v>275.14999999999998</v>
      </c>
      <c r="O41" s="220">
        <v>148780125</v>
      </c>
      <c r="P41" s="221">
        <v>9.2486914085560239E-4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1477</v>
      </c>
      <c r="F42" s="217">
        <v>1486.3</v>
      </c>
      <c r="G42" s="219">
        <v>1464.4499999999998</v>
      </c>
      <c r="H42" s="219">
        <v>1451.8999999999999</v>
      </c>
      <c r="I42" s="219">
        <v>1430.0499999999997</v>
      </c>
      <c r="J42" s="219">
        <v>1498.85</v>
      </c>
      <c r="K42" s="219">
        <v>1520.6999999999998</v>
      </c>
      <c r="L42" s="219">
        <v>1533.25</v>
      </c>
      <c r="M42" s="220">
        <v>1508.15</v>
      </c>
      <c r="N42" s="220">
        <v>1473.75</v>
      </c>
      <c r="O42" s="220">
        <v>3634875</v>
      </c>
      <c r="P42" s="221">
        <v>2.5858502275548198E-3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287.35000000000002</v>
      </c>
      <c r="F43" s="217">
        <v>288.31666666666666</v>
      </c>
      <c r="G43" s="219">
        <v>285.5333333333333</v>
      </c>
      <c r="H43" s="219">
        <v>283.71666666666664</v>
      </c>
      <c r="I43" s="219">
        <v>280.93333333333328</v>
      </c>
      <c r="J43" s="219">
        <v>290.13333333333333</v>
      </c>
      <c r="K43" s="219">
        <v>292.91666666666674</v>
      </c>
      <c r="L43" s="219">
        <v>294.73333333333335</v>
      </c>
      <c r="M43" s="220">
        <v>291.10000000000002</v>
      </c>
      <c r="N43" s="220">
        <v>286.5</v>
      </c>
      <c r="O43" s="220">
        <v>142323300</v>
      </c>
      <c r="P43" s="221">
        <v>-1.0002400576138272E-3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495.45</v>
      </c>
      <c r="F44" s="217">
        <v>495.23333333333335</v>
      </c>
      <c r="G44" s="219">
        <v>491.76666666666671</v>
      </c>
      <c r="H44" s="219">
        <v>488.08333333333337</v>
      </c>
      <c r="I44" s="219">
        <v>484.61666666666673</v>
      </c>
      <c r="J44" s="219">
        <v>498.91666666666669</v>
      </c>
      <c r="K44" s="219">
        <v>502.38333333333338</v>
      </c>
      <c r="L44" s="219">
        <v>506.06666666666666</v>
      </c>
      <c r="M44" s="220">
        <v>498.7</v>
      </c>
      <c r="N44" s="220">
        <v>491.55</v>
      </c>
      <c r="O44" s="220">
        <v>25926120</v>
      </c>
      <c r="P44" s="221">
        <v>-1.6671673175127667E-2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1608.85</v>
      </c>
      <c r="F45" s="217">
        <v>1605.6166666666668</v>
      </c>
      <c r="G45" s="219">
        <v>1588.2333333333336</v>
      </c>
      <c r="H45" s="219">
        <v>1567.6166666666668</v>
      </c>
      <c r="I45" s="219">
        <v>1550.2333333333336</v>
      </c>
      <c r="J45" s="219">
        <v>1626.2333333333336</v>
      </c>
      <c r="K45" s="219">
        <v>1643.6166666666668</v>
      </c>
      <c r="L45" s="219">
        <v>1664.2333333333336</v>
      </c>
      <c r="M45" s="220">
        <v>1623</v>
      </c>
      <c r="N45" s="220">
        <v>1585</v>
      </c>
      <c r="O45" s="220">
        <v>5930500</v>
      </c>
      <c r="P45" s="221">
        <v>4.9991526859854262E-3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1429.45</v>
      </c>
      <c r="F46" s="217">
        <v>1427.3999999999999</v>
      </c>
      <c r="G46" s="219">
        <v>1418.7999999999997</v>
      </c>
      <c r="H46" s="219">
        <v>1408.1499999999999</v>
      </c>
      <c r="I46" s="219">
        <v>1399.5499999999997</v>
      </c>
      <c r="J46" s="219">
        <v>1438.0499999999997</v>
      </c>
      <c r="K46" s="219">
        <v>1446.6499999999996</v>
      </c>
      <c r="L46" s="219">
        <v>1457.2999999999997</v>
      </c>
      <c r="M46" s="220">
        <v>1436</v>
      </c>
      <c r="N46" s="220">
        <v>1416.75</v>
      </c>
      <c r="O46" s="220">
        <v>40984425</v>
      </c>
      <c r="P46" s="221">
        <v>1.0673968279750787E-3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296.39999999999998</v>
      </c>
      <c r="F47" s="217">
        <v>293.43333333333334</v>
      </c>
      <c r="G47" s="219">
        <v>289.26666666666665</v>
      </c>
      <c r="H47" s="219">
        <v>282.13333333333333</v>
      </c>
      <c r="I47" s="219">
        <v>277.96666666666664</v>
      </c>
      <c r="J47" s="219">
        <v>300.56666666666666</v>
      </c>
      <c r="K47" s="219">
        <v>304.73333333333329</v>
      </c>
      <c r="L47" s="219">
        <v>311.86666666666667</v>
      </c>
      <c r="M47" s="220">
        <v>297.60000000000002</v>
      </c>
      <c r="N47" s="220">
        <v>286.3</v>
      </c>
      <c r="O47" s="220">
        <v>72964500</v>
      </c>
      <c r="P47" s="221">
        <v>-4.5237522756157042E-2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345.55</v>
      </c>
      <c r="F48" s="217">
        <v>344.7166666666667</v>
      </c>
      <c r="G48" s="219">
        <v>338.93333333333339</v>
      </c>
      <c r="H48" s="219">
        <v>332.31666666666672</v>
      </c>
      <c r="I48" s="219">
        <v>326.53333333333342</v>
      </c>
      <c r="J48" s="219">
        <v>351.33333333333337</v>
      </c>
      <c r="K48" s="219">
        <v>357.11666666666667</v>
      </c>
      <c r="L48" s="219">
        <v>363.73333333333335</v>
      </c>
      <c r="M48" s="220">
        <v>350.5</v>
      </c>
      <c r="N48" s="220">
        <v>338.1</v>
      </c>
      <c r="O48" s="220">
        <v>47405000</v>
      </c>
      <c r="P48" s="221">
        <v>1.4444682216991226E-2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31252</v>
      </c>
      <c r="F49" s="217">
        <v>31103.600000000002</v>
      </c>
      <c r="G49" s="219">
        <v>30573.100000000006</v>
      </c>
      <c r="H49" s="219">
        <v>29894.200000000004</v>
      </c>
      <c r="I49" s="219">
        <v>29363.700000000008</v>
      </c>
      <c r="J49" s="219">
        <v>31782.500000000004</v>
      </c>
      <c r="K49" s="219">
        <v>32312.999999999996</v>
      </c>
      <c r="L49" s="219">
        <v>32991.9</v>
      </c>
      <c r="M49" s="220">
        <v>31634.1</v>
      </c>
      <c r="N49" s="220">
        <v>30424.7</v>
      </c>
      <c r="O49" s="220">
        <v>307425</v>
      </c>
      <c r="P49" s="221">
        <v>-1.7858592418215763E-3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609.25</v>
      </c>
      <c r="F50" s="217">
        <v>606.05000000000007</v>
      </c>
      <c r="G50" s="219">
        <v>597.20000000000016</v>
      </c>
      <c r="H50" s="219">
        <v>585.15000000000009</v>
      </c>
      <c r="I50" s="219">
        <v>576.30000000000018</v>
      </c>
      <c r="J50" s="219">
        <v>618.10000000000014</v>
      </c>
      <c r="K50" s="219">
        <v>626.95000000000005</v>
      </c>
      <c r="L50" s="219">
        <v>639.00000000000011</v>
      </c>
      <c r="M50" s="220">
        <v>614.9</v>
      </c>
      <c r="N50" s="220">
        <v>594</v>
      </c>
      <c r="O50" s="220">
        <v>35980200</v>
      </c>
      <c r="P50" s="221">
        <v>7.8656784147632733E-3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5541.85</v>
      </c>
      <c r="F51" s="217">
        <v>5554.4833333333336</v>
      </c>
      <c r="G51" s="219">
        <v>5499.2166666666672</v>
      </c>
      <c r="H51" s="219">
        <v>5456.5833333333339</v>
      </c>
      <c r="I51" s="219">
        <v>5401.3166666666675</v>
      </c>
      <c r="J51" s="219">
        <v>5597.1166666666668</v>
      </c>
      <c r="K51" s="219">
        <v>5652.3833333333332</v>
      </c>
      <c r="L51" s="219">
        <v>5695.0166666666664</v>
      </c>
      <c r="M51" s="220">
        <v>5609.75</v>
      </c>
      <c r="N51" s="220">
        <v>5511.85</v>
      </c>
      <c r="O51" s="220">
        <v>2136600</v>
      </c>
      <c r="P51" s="221">
        <v>-2.3045267489711935E-2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675.55</v>
      </c>
      <c r="F52" s="217">
        <v>678.2166666666667</v>
      </c>
      <c r="G52" s="219">
        <v>671.43333333333339</v>
      </c>
      <c r="H52" s="219">
        <v>667.31666666666672</v>
      </c>
      <c r="I52" s="219">
        <v>660.53333333333342</v>
      </c>
      <c r="J52" s="219">
        <v>682.33333333333337</v>
      </c>
      <c r="K52" s="219">
        <v>689.11666666666667</v>
      </c>
      <c r="L52" s="219">
        <v>693.23333333333335</v>
      </c>
      <c r="M52" s="220">
        <v>685</v>
      </c>
      <c r="N52" s="220">
        <v>674.1</v>
      </c>
      <c r="O52" s="220">
        <v>12826000</v>
      </c>
      <c r="P52" s="221">
        <v>1.8340611353711789E-2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121.8</v>
      </c>
      <c r="F53" s="217">
        <v>122.08333333333333</v>
      </c>
      <c r="G53" s="219">
        <v>120.61666666666666</v>
      </c>
      <c r="H53" s="219">
        <v>119.43333333333334</v>
      </c>
      <c r="I53" s="219">
        <v>117.96666666666667</v>
      </c>
      <c r="J53" s="219">
        <v>123.26666666666665</v>
      </c>
      <c r="K53" s="219">
        <v>124.73333333333332</v>
      </c>
      <c r="L53" s="219">
        <v>125.91666666666664</v>
      </c>
      <c r="M53" s="220">
        <v>123.55</v>
      </c>
      <c r="N53" s="220">
        <v>120.9</v>
      </c>
      <c r="O53" s="220">
        <v>220914000</v>
      </c>
      <c r="P53" s="221">
        <v>-2.0413049985034421E-2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792.2</v>
      </c>
      <c r="F54" s="217">
        <v>788.75</v>
      </c>
      <c r="G54" s="219">
        <v>779.55</v>
      </c>
      <c r="H54" s="219">
        <v>766.9</v>
      </c>
      <c r="I54" s="219">
        <v>757.69999999999993</v>
      </c>
      <c r="J54" s="219">
        <v>801.4</v>
      </c>
      <c r="K54" s="219">
        <v>810.6</v>
      </c>
      <c r="L54" s="219">
        <v>823.25</v>
      </c>
      <c r="M54" s="220">
        <v>797.95</v>
      </c>
      <c r="N54" s="220">
        <v>776.1</v>
      </c>
      <c r="O54" s="220">
        <v>3506100</v>
      </c>
      <c r="P54" s="221">
        <v>-3.9273310179000799E-2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424.8</v>
      </c>
      <c r="F55" s="217">
        <v>425.84999999999997</v>
      </c>
      <c r="G55" s="219">
        <v>420.44999999999993</v>
      </c>
      <c r="H55" s="219">
        <v>416.09999999999997</v>
      </c>
      <c r="I55" s="219">
        <v>410.69999999999993</v>
      </c>
      <c r="J55" s="219">
        <v>430.19999999999993</v>
      </c>
      <c r="K55" s="219">
        <v>435.59999999999991</v>
      </c>
      <c r="L55" s="219">
        <v>439.94999999999993</v>
      </c>
      <c r="M55" s="220">
        <v>431.25</v>
      </c>
      <c r="N55" s="220">
        <v>421.5</v>
      </c>
      <c r="O55" s="220">
        <v>10843300</v>
      </c>
      <c r="P55" s="221">
        <v>-5.9223131858561224E-3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1336.7</v>
      </c>
      <c r="F56" s="217">
        <v>1342.1666666666667</v>
      </c>
      <c r="G56" s="219">
        <v>1326.0833333333335</v>
      </c>
      <c r="H56" s="219">
        <v>1315.4666666666667</v>
      </c>
      <c r="I56" s="219">
        <v>1299.3833333333334</v>
      </c>
      <c r="J56" s="219">
        <v>1352.7833333333335</v>
      </c>
      <c r="K56" s="219">
        <v>1368.866666666667</v>
      </c>
      <c r="L56" s="219">
        <v>1379.4833333333336</v>
      </c>
      <c r="M56" s="220">
        <v>1358.25</v>
      </c>
      <c r="N56" s="220">
        <v>1331.55</v>
      </c>
      <c r="O56" s="220">
        <v>9756250</v>
      </c>
      <c r="P56" s="221">
        <v>-2.5593008739076155E-2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1535</v>
      </c>
      <c r="F57" s="217">
        <v>1538.5666666666666</v>
      </c>
      <c r="G57" s="219">
        <v>1529.4333333333332</v>
      </c>
      <c r="H57" s="219">
        <v>1523.8666666666666</v>
      </c>
      <c r="I57" s="219">
        <v>1514.7333333333331</v>
      </c>
      <c r="J57" s="219">
        <v>1544.1333333333332</v>
      </c>
      <c r="K57" s="219">
        <v>1553.2666666666664</v>
      </c>
      <c r="L57" s="219">
        <v>1558.8333333333333</v>
      </c>
      <c r="M57" s="220">
        <v>1547.7</v>
      </c>
      <c r="N57" s="220">
        <v>1533</v>
      </c>
      <c r="O57" s="220">
        <v>11449750</v>
      </c>
      <c r="P57" s="221">
        <v>-1.8990866562708843E-2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478.6</v>
      </c>
      <c r="F58" s="217">
        <v>480.2</v>
      </c>
      <c r="G58" s="219">
        <v>475.7</v>
      </c>
      <c r="H58" s="219">
        <v>472.8</v>
      </c>
      <c r="I58" s="219">
        <v>468.3</v>
      </c>
      <c r="J58" s="219">
        <v>483.09999999999997</v>
      </c>
      <c r="K58" s="219">
        <v>487.59999999999997</v>
      </c>
      <c r="L58" s="219">
        <v>490.49999999999994</v>
      </c>
      <c r="M58" s="220">
        <v>484.7</v>
      </c>
      <c r="N58" s="220">
        <v>477.3</v>
      </c>
      <c r="O58" s="220">
        <v>54870900</v>
      </c>
      <c r="P58" s="221">
        <v>6.1291632818846468E-2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5196.2</v>
      </c>
      <c r="F59" s="217">
        <v>5217.0666666666666</v>
      </c>
      <c r="G59" s="219">
        <v>5168.1333333333332</v>
      </c>
      <c r="H59" s="219">
        <v>5140.0666666666666</v>
      </c>
      <c r="I59" s="219">
        <v>5091.1333333333332</v>
      </c>
      <c r="J59" s="219">
        <v>5245.1333333333332</v>
      </c>
      <c r="K59" s="219">
        <v>5294.0666666666657</v>
      </c>
      <c r="L59" s="219">
        <v>5322.1333333333332</v>
      </c>
      <c r="M59" s="220">
        <v>5266</v>
      </c>
      <c r="N59" s="220">
        <v>5189</v>
      </c>
      <c r="O59" s="220">
        <v>2278650</v>
      </c>
      <c r="P59" s="221">
        <v>2.2756345519423685E-2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2956.95</v>
      </c>
      <c r="F60" s="217">
        <v>2972.7833333333328</v>
      </c>
      <c r="G60" s="219">
        <v>2930.6166666666659</v>
      </c>
      <c r="H60" s="219">
        <v>2904.2833333333328</v>
      </c>
      <c r="I60" s="219">
        <v>2862.1166666666659</v>
      </c>
      <c r="J60" s="219">
        <v>2999.1166666666659</v>
      </c>
      <c r="K60" s="219">
        <v>3041.2833333333328</v>
      </c>
      <c r="L60" s="219">
        <v>3067.6166666666659</v>
      </c>
      <c r="M60" s="220">
        <v>3014.95</v>
      </c>
      <c r="N60" s="220">
        <v>2946.45</v>
      </c>
      <c r="O60" s="220">
        <v>2624300</v>
      </c>
      <c r="P60" s="221">
        <v>1.2422360248447204E-2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1088.95</v>
      </c>
      <c r="F61" s="217">
        <v>1081.9333333333334</v>
      </c>
      <c r="G61" s="219">
        <v>1065.6666666666667</v>
      </c>
      <c r="H61" s="219">
        <v>1042.3833333333334</v>
      </c>
      <c r="I61" s="219">
        <v>1026.1166666666668</v>
      </c>
      <c r="J61" s="219">
        <v>1105.2166666666667</v>
      </c>
      <c r="K61" s="219">
        <v>1121.4833333333331</v>
      </c>
      <c r="L61" s="219">
        <v>1144.7666666666667</v>
      </c>
      <c r="M61" s="220">
        <v>1098.2</v>
      </c>
      <c r="N61" s="220">
        <v>1058.6500000000001</v>
      </c>
      <c r="O61" s="220">
        <v>10319000</v>
      </c>
      <c r="P61" s="221">
        <v>-3.2533283330208135E-2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1451.6</v>
      </c>
      <c r="F62" s="217">
        <v>1449.2</v>
      </c>
      <c r="G62" s="219">
        <v>1429.4</v>
      </c>
      <c r="H62" s="219">
        <v>1407.2</v>
      </c>
      <c r="I62" s="219">
        <v>1387.4</v>
      </c>
      <c r="J62" s="219">
        <v>1471.4</v>
      </c>
      <c r="K62" s="219">
        <v>1491.1999999999998</v>
      </c>
      <c r="L62" s="219">
        <v>1513.4</v>
      </c>
      <c r="M62" s="220">
        <v>1469</v>
      </c>
      <c r="N62" s="220">
        <v>1427</v>
      </c>
      <c r="O62" s="220">
        <v>2917600</v>
      </c>
      <c r="P62" s="221">
        <v>2.0818025961302965E-2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412</v>
      </c>
      <c r="F63" s="217">
        <v>414.34999999999997</v>
      </c>
      <c r="G63" s="219">
        <v>408.44999999999993</v>
      </c>
      <c r="H63" s="219">
        <v>404.9</v>
      </c>
      <c r="I63" s="219">
        <v>398.99999999999994</v>
      </c>
      <c r="J63" s="219">
        <v>417.89999999999992</v>
      </c>
      <c r="K63" s="219">
        <v>423.7999999999999</v>
      </c>
      <c r="L63" s="219">
        <v>427.34999999999991</v>
      </c>
      <c r="M63" s="220">
        <v>420.25</v>
      </c>
      <c r="N63" s="220">
        <v>410.8</v>
      </c>
      <c r="O63" s="220">
        <v>17348400</v>
      </c>
      <c r="P63" s="221">
        <v>1.5060558188520274E-2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150.15</v>
      </c>
      <c r="F64" s="217">
        <v>150.08333333333334</v>
      </c>
      <c r="G64" s="219">
        <v>147.31666666666669</v>
      </c>
      <c r="H64" s="219">
        <v>144.48333333333335</v>
      </c>
      <c r="I64" s="219">
        <v>141.7166666666667</v>
      </c>
      <c r="J64" s="219">
        <v>152.91666666666669</v>
      </c>
      <c r="K64" s="219">
        <v>155.68333333333334</v>
      </c>
      <c r="L64" s="219">
        <v>158.51666666666668</v>
      </c>
      <c r="M64" s="220">
        <v>152.85</v>
      </c>
      <c r="N64" s="220">
        <v>147.25</v>
      </c>
      <c r="O64" s="220">
        <v>24445000</v>
      </c>
      <c r="P64" s="221">
        <v>4.5328201838785546E-2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3580.8</v>
      </c>
      <c r="F65" s="217">
        <v>3586.0666666666671</v>
      </c>
      <c r="G65" s="219">
        <v>3542.1333333333341</v>
      </c>
      <c r="H65" s="219">
        <v>3503.4666666666672</v>
      </c>
      <c r="I65" s="219">
        <v>3459.5333333333342</v>
      </c>
      <c r="J65" s="219">
        <v>3624.733333333334</v>
      </c>
      <c r="K65" s="219">
        <v>3668.6666666666674</v>
      </c>
      <c r="L65" s="219">
        <v>3707.3333333333339</v>
      </c>
      <c r="M65" s="220">
        <v>3630</v>
      </c>
      <c r="N65" s="220">
        <v>3547.4</v>
      </c>
      <c r="O65" s="220">
        <v>4385700</v>
      </c>
      <c r="P65" s="221">
        <v>-3.6448721328763513E-2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616.04999999999995</v>
      </c>
      <c r="F66" s="217">
        <v>616.85</v>
      </c>
      <c r="G66" s="219">
        <v>609.20000000000005</v>
      </c>
      <c r="H66" s="219">
        <v>602.35</v>
      </c>
      <c r="I66" s="219">
        <v>594.70000000000005</v>
      </c>
      <c r="J66" s="219">
        <v>623.70000000000005</v>
      </c>
      <c r="K66" s="219">
        <v>631.34999999999991</v>
      </c>
      <c r="L66" s="219">
        <v>638.20000000000005</v>
      </c>
      <c r="M66" s="220">
        <v>624.5</v>
      </c>
      <c r="N66" s="220">
        <v>610</v>
      </c>
      <c r="O66" s="220">
        <v>22625000</v>
      </c>
      <c r="P66" s="221">
        <v>-6.6406893145271942E-3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1886.5</v>
      </c>
      <c r="F67" s="217">
        <v>1884.8999999999999</v>
      </c>
      <c r="G67" s="219">
        <v>1871.8999999999996</v>
      </c>
      <c r="H67" s="219">
        <v>1857.2999999999997</v>
      </c>
      <c r="I67" s="219">
        <v>1844.2999999999995</v>
      </c>
      <c r="J67" s="219">
        <v>1899.4999999999998</v>
      </c>
      <c r="K67" s="219">
        <v>1912.5000000000002</v>
      </c>
      <c r="L67" s="219">
        <v>1927.1</v>
      </c>
      <c r="M67" s="220">
        <v>1897.9</v>
      </c>
      <c r="N67" s="220">
        <v>1870.3</v>
      </c>
      <c r="O67" s="220">
        <v>3017300</v>
      </c>
      <c r="P67" s="221">
        <v>-1.0656436487638534E-2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2317.9</v>
      </c>
      <c r="F68" s="217">
        <v>2320.8333333333335</v>
      </c>
      <c r="G68" s="219">
        <v>2302.2166666666672</v>
      </c>
      <c r="H68" s="219">
        <v>2286.5333333333338</v>
      </c>
      <c r="I68" s="219">
        <v>2267.9166666666674</v>
      </c>
      <c r="J68" s="219">
        <v>2336.5166666666669</v>
      </c>
      <c r="K68" s="219">
        <v>2355.1333333333328</v>
      </c>
      <c r="L68" s="219">
        <v>2370.8166666666666</v>
      </c>
      <c r="M68" s="220">
        <v>2339.4499999999998</v>
      </c>
      <c r="N68" s="220">
        <v>2305.15</v>
      </c>
      <c r="O68" s="220">
        <v>2267700</v>
      </c>
      <c r="P68" s="221">
        <v>1.3231013495633765E-4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4492.8999999999996</v>
      </c>
      <c r="F69" s="217">
        <v>4519.9666666666662</v>
      </c>
      <c r="G69" s="219">
        <v>4453.9833333333327</v>
      </c>
      <c r="H69" s="219">
        <v>4415.0666666666666</v>
      </c>
      <c r="I69" s="219">
        <v>4349.083333333333</v>
      </c>
      <c r="J69" s="219">
        <v>4558.8833333333323</v>
      </c>
      <c r="K69" s="219">
        <v>4624.8666666666659</v>
      </c>
      <c r="L69" s="219">
        <v>4663.7833333333319</v>
      </c>
      <c r="M69" s="220">
        <v>4585.95</v>
      </c>
      <c r="N69" s="220">
        <v>4481.05</v>
      </c>
      <c r="O69" s="220">
        <v>2399200</v>
      </c>
      <c r="P69" s="221">
        <v>-2.073469387755102E-2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10164.25</v>
      </c>
      <c r="F70" s="217">
        <v>10160.9</v>
      </c>
      <c r="G70" s="219">
        <v>10086.799999999999</v>
      </c>
      <c r="H70" s="219">
        <v>10009.35</v>
      </c>
      <c r="I70" s="219">
        <v>9935.25</v>
      </c>
      <c r="J70" s="219">
        <v>10238.349999999999</v>
      </c>
      <c r="K70" s="219">
        <v>10312.450000000001</v>
      </c>
      <c r="L70" s="219">
        <v>10389.899999999998</v>
      </c>
      <c r="M70" s="220">
        <v>10235</v>
      </c>
      <c r="N70" s="220">
        <v>10083.450000000001</v>
      </c>
      <c r="O70" s="220">
        <v>1493900</v>
      </c>
      <c r="P70" s="221">
        <v>1.0050924685071027E-3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857</v>
      </c>
      <c r="F71" s="217">
        <v>859.43333333333339</v>
      </c>
      <c r="G71" s="219">
        <v>848.16666666666674</v>
      </c>
      <c r="H71" s="219">
        <v>839.33333333333337</v>
      </c>
      <c r="I71" s="219">
        <v>828.06666666666672</v>
      </c>
      <c r="J71" s="219">
        <v>868.26666666666677</v>
      </c>
      <c r="K71" s="219">
        <v>879.53333333333342</v>
      </c>
      <c r="L71" s="219">
        <v>888.36666666666679</v>
      </c>
      <c r="M71" s="220">
        <v>870.7</v>
      </c>
      <c r="N71" s="220">
        <v>850.6</v>
      </c>
      <c r="O71" s="220">
        <v>40608975</v>
      </c>
      <c r="P71" s="221">
        <v>-2.2266804385825522E-2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6064.7</v>
      </c>
      <c r="F72" s="217">
        <v>6068.8166666666666</v>
      </c>
      <c r="G72" s="219">
        <v>6037.8833333333332</v>
      </c>
      <c r="H72" s="219">
        <v>6011.0666666666666</v>
      </c>
      <c r="I72" s="219">
        <v>5980.1333333333332</v>
      </c>
      <c r="J72" s="219">
        <v>6095.6333333333332</v>
      </c>
      <c r="K72" s="219">
        <v>6126.5666666666657</v>
      </c>
      <c r="L72" s="219">
        <v>6153.3833333333332</v>
      </c>
      <c r="M72" s="220">
        <v>6099.75</v>
      </c>
      <c r="N72" s="220">
        <v>6042</v>
      </c>
      <c r="O72" s="220">
        <v>2588875</v>
      </c>
      <c r="P72" s="221">
        <v>5.9982598904754596E-2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4777.8</v>
      </c>
      <c r="F73" s="217">
        <v>4790.5</v>
      </c>
      <c r="G73" s="219">
        <v>4751.45</v>
      </c>
      <c r="H73" s="219">
        <v>4725.0999999999995</v>
      </c>
      <c r="I73" s="219">
        <v>4686.0499999999993</v>
      </c>
      <c r="J73" s="219">
        <v>4816.8500000000004</v>
      </c>
      <c r="K73" s="219">
        <v>4855.8999999999996</v>
      </c>
      <c r="L73" s="219">
        <v>4882.2500000000009</v>
      </c>
      <c r="M73" s="220">
        <v>4829.55</v>
      </c>
      <c r="N73" s="220">
        <v>4764.1499999999996</v>
      </c>
      <c r="O73" s="220">
        <v>3800650</v>
      </c>
      <c r="P73" s="221">
        <v>3.7005204602969965E-2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4131.5</v>
      </c>
      <c r="F74" s="217">
        <v>4123.9666666666672</v>
      </c>
      <c r="G74" s="219">
        <v>4071.8333333333339</v>
      </c>
      <c r="H74" s="219">
        <v>4012.166666666667</v>
      </c>
      <c r="I74" s="219">
        <v>3960.0333333333338</v>
      </c>
      <c r="J74" s="219">
        <v>4183.6333333333341</v>
      </c>
      <c r="K74" s="219">
        <v>4235.7666666666673</v>
      </c>
      <c r="L74" s="219">
        <v>4295.4333333333343</v>
      </c>
      <c r="M74" s="220">
        <v>4176.1000000000004</v>
      </c>
      <c r="N74" s="220">
        <v>4064.3</v>
      </c>
      <c r="O74" s="220">
        <v>1356300</v>
      </c>
      <c r="P74" s="221">
        <v>-7.8455039227519618E-3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531.15</v>
      </c>
      <c r="F75" s="217">
        <v>532.79999999999995</v>
      </c>
      <c r="G75" s="219">
        <v>522.79999999999995</v>
      </c>
      <c r="H75" s="219">
        <v>514.45000000000005</v>
      </c>
      <c r="I75" s="219">
        <v>504.45000000000005</v>
      </c>
      <c r="J75" s="219">
        <v>541.14999999999986</v>
      </c>
      <c r="K75" s="219">
        <v>551.14999999999986</v>
      </c>
      <c r="L75" s="219">
        <v>559.49999999999977</v>
      </c>
      <c r="M75" s="220">
        <v>542.79999999999995</v>
      </c>
      <c r="N75" s="220">
        <v>524.45000000000005</v>
      </c>
      <c r="O75" s="220">
        <v>21799800</v>
      </c>
      <c r="P75" s="221">
        <v>-1.311929595827901E-2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167.85</v>
      </c>
      <c r="F76" s="217">
        <v>167.1</v>
      </c>
      <c r="G76" s="219">
        <v>165.39999999999998</v>
      </c>
      <c r="H76" s="219">
        <v>162.94999999999999</v>
      </c>
      <c r="I76" s="219">
        <v>161.24999999999997</v>
      </c>
      <c r="J76" s="219">
        <v>169.54999999999998</v>
      </c>
      <c r="K76" s="219">
        <v>171.24999999999997</v>
      </c>
      <c r="L76" s="219">
        <v>173.7</v>
      </c>
      <c r="M76" s="220">
        <v>168.8</v>
      </c>
      <c r="N76" s="220">
        <v>164.65</v>
      </c>
      <c r="O76" s="220">
        <v>73630000</v>
      </c>
      <c r="P76" s="221">
        <v>8.4229267958638634E-3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213.65</v>
      </c>
      <c r="F77" s="217">
        <v>211.63333333333335</v>
      </c>
      <c r="G77" s="219">
        <v>208.31666666666672</v>
      </c>
      <c r="H77" s="219">
        <v>202.98333333333338</v>
      </c>
      <c r="I77" s="219">
        <v>199.66666666666674</v>
      </c>
      <c r="J77" s="219">
        <v>216.9666666666667</v>
      </c>
      <c r="K77" s="219">
        <v>220.28333333333336</v>
      </c>
      <c r="L77" s="219">
        <v>225.61666666666667</v>
      </c>
      <c r="M77" s="220">
        <v>214.95</v>
      </c>
      <c r="N77" s="220">
        <v>206.3</v>
      </c>
      <c r="O77" s="220">
        <v>142145250</v>
      </c>
      <c r="P77" s="221">
        <v>2.678542614644851E-3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1194.45</v>
      </c>
      <c r="F78" s="217">
        <v>1199.8166666666666</v>
      </c>
      <c r="G78" s="219">
        <v>1186.6333333333332</v>
      </c>
      <c r="H78" s="219">
        <v>1178.8166666666666</v>
      </c>
      <c r="I78" s="219">
        <v>1165.6333333333332</v>
      </c>
      <c r="J78" s="219">
        <v>1207.6333333333332</v>
      </c>
      <c r="K78" s="219">
        <v>1220.8166666666666</v>
      </c>
      <c r="L78" s="219">
        <v>1228.6333333333332</v>
      </c>
      <c r="M78" s="220">
        <v>1213</v>
      </c>
      <c r="N78" s="220">
        <v>1192</v>
      </c>
      <c r="O78" s="220">
        <v>9678025</v>
      </c>
      <c r="P78" s="221">
        <v>-7.5830793249572525E-3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91.25</v>
      </c>
      <c r="F79" s="217">
        <v>90.866666666666674</v>
      </c>
      <c r="G79" s="219">
        <v>88.133333333333354</v>
      </c>
      <c r="H79" s="219">
        <v>85.01666666666668</v>
      </c>
      <c r="I79" s="219">
        <v>82.28333333333336</v>
      </c>
      <c r="J79" s="219">
        <v>93.983333333333348</v>
      </c>
      <c r="K79" s="219">
        <v>96.716666666666669</v>
      </c>
      <c r="L79" s="219">
        <v>99.833333333333343</v>
      </c>
      <c r="M79" s="220">
        <v>93.6</v>
      </c>
      <c r="N79" s="220">
        <v>87.75</v>
      </c>
      <c r="O79" s="220">
        <v>280181250</v>
      </c>
      <c r="P79" s="221">
        <v>0.19545912734603754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684.85</v>
      </c>
      <c r="F80" s="217">
        <v>681.06666666666672</v>
      </c>
      <c r="G80" s="219">
        <v>670.33333333333348</v>
      </c>
      <c r="H80" s="219">
        <v>655.81666666666672</v>
      </c>
      <c r="I80" s="219">
        <v>645.08333333333348</v>
      </c>
      <c r="J80" s="219">
        <v>695.58333333333348</v>
      </c>
      <c r="K80" s="219">
        <v>706.31666666666683</v>
      </c>
      <c r="L80" s="219">
        <v>720.83333333333348</v>
      </c>
      <c r="M80" s="220">
        <v>691.8</v>
      </c>
      <c r="N80" s="220">
        <v>666.55</v>
      </c>
      <c r="O80" s="220">
        <v>7295600</v>
      </c>
      <c r="P80" s="221">
        <v>1.2488849241748439E-3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1432.15</v>
      </c>
      <c r="F81" s="217">
        <v>1432.2666666666667</v>
      </c>
      <c r="G81" s="219">
        <v>1418.6333333333332</v>
      </c>
      <c r="H81" s="219">
        <v>1405.1166666666666</v>
      </c>
      <c r="I81" s="219">
        <v>1391.4833333333331</v>
      </c>
      <c r="J81" s="219">
        <v>1445.7833333333333</v>
      </c>
      <c r="K81" s="219">
        <v>1459.416666666667</v>
      </c>
      <c r="L81" s="219">
        <v>1472.9333333333334</v>
      </c>
      <c r="M81" s="220">
        <v>1445.9</v>
      </c>
      <c r="N81" s="220">
        <v>1418.75</v>
      </c>
      <c r="O81" s="220">
        <v>5920500</v>
      </c>
      <c r="P81" s="221">
        <v>-2.0028138707274684E-2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2868.7</v>
      </c>
      <c r="F82" s="217">
        <v>2879.4666666666667</v>
      </c>
      <c r="G82" s="219">
        <v>2840.9333333333334</v>
      </c>
      <c r="H82" s="219">
        <v>2813.1666666666665</v>
      </c>
      <c r="I82" s="219">
        <v>2774.6333333333332</v>
      </c>
      <c r="J82" s="219">
        <v>2907.2333333333336</v>
      </c>
      <c r="K82" s="219">
        <v>2945.7666666666673</v>
      </c>
      <c r="L82" s="219">
        <v>2973.5333333333338</v>
      </c>
      <c r="M82" s="220">
        <v>2918</v>
      </c>
      <c r="N82" s="220">
        <v>2851.7</v>
      </c>
      <c r="O82" s="220">
        <v>3544225</v>
      </c>
      <c r="P82" s="221">
        <v>4.1668503578303873E-2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475.7</v>
      </c>
      <c r="F83" s="217">
        <v>477.26666666666665</v>
      </c>
      <c r="G83" s="219">
        <v>468.48333333333329</v>
      </c>
      <c r="H83" s="219">
        <v>461.26666666666665</v>
      </c>
      <c r="I83" s="219">
        <v>452.48333333333329</v>
      </c>
      <c r="J83" s="219">
        <v>484.48333333333329</v>
      </c>
      <c r="K83" s="219">
        <v>493.26666666666659</v>
      </c>
      <c r="L83" s="219">
        <v>500.48333333333329</v>
      </c>
      <c r="M83" s="220">
        <v>486.05</v>
      </c>
      <c r="N83" s="220">
        <v>470.05</v>
      </c>
      <c r="O83" s="220">
        <v>8868000</v>
      </c>
      <c r="P83" s="221">
        <v>3.8650737877723121E-2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2457.75</v>
      </c>
      <c r="F84" s="217">
        <v>2459.1</v>
      </c>
      <c r="G84" s="219">
        <v>2431.7999999999997</v>
      </c>
      <c r="H84" s="219">
        <v>2405.85</v>
      </c>
      <c r="I84" s="219">
        <v>2378.5499999999997</v>
      </c>
      <c r="J84" s="219">
        <v>2485.0499999999997</v>
      </c>
      <c r="K84" s="219">
        <v>2512.35</v>
      </c>
      <c r="L84" s="219">
        <v>2538.2999999999997</v>
      </c>
      <c r="M84" s="220">
        <v>2486.4</v>
      </c>
      <c r="N84" s="220">
        <v>2433.15</v>
      </c>
      <c r="O84" s="220">
        <v>7433759</v>
      </c>
      <c r="P84" s="221">
        <v>-4.8491415374227144E-3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607</v>
      </c>
      <c r="F85" s="217">
        <v>601.06666666666672</v>
      </c>
      <c r="G85" s="219">
        <v>585.23333333333346</v>
      </c>
      <c r="H85" s="219">
        <v>563.4666666666667</v>
      </c>
      <c r="I85" s="219">
        <v>547.63333333333344</v>
      </c>
      <c r="J85" s="219">
        <v>622.83333333333348</v>
      </c>
      <c r="K85" s="219">
        <v>638.66666666666674</v>
      </c>
      <c r="L85" s="219">
        <v>660.43333333333351</v>
      </c>
      <c r="M85" s="220">
        <v>616.9</v>
      </c>
      <c r="N85" s="220">
        <v>579.29999999999995</v>
      </c>
      <c r="O85" s="220">
        <v>7862500</v>
      </c>
      <c r="P85" s="221">
        <v>-4.9042872963138747E-3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4876.3</v>
      </c>
      <c r="F86" s="217">
        <v>4883.7666666666664</v>
      </c>
      <c r="G86" s="219">
        <v>4827.5333333333328</v>
      </c>
      <c r="H86" s="219">
        <v>4778.7666666666664</v>
      </c>
      <c r="I86" s="219">
        <v>4722.5333333333328</v>
      </c>
      <c r="J86" s="219">
        <v>4932.5333333333328</v>
      </c>
      <c r="K86" s="219">
        <v>4988.7666666666664</v>
      </c>
      <c r="L86" s="219">
        <v>5037.5333333333328</v>
      </c>
      <c r="M86" s="220">
        <v>4940</v>
      </c>
      <c r="N86" s="220">
        <v>4835</v>
      </c>
      <c r="O86" s="220">
        <v>12884700</v>
      </c>
      <c r="P86" s="221">
        <v>2.0723910925208547E-2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1840</v>
      </c>
      <c r="F87" s="217">
        <v>1853.3833333333332</v>
      </c>
      <c r="G87" s="219">
        <v>1819.9166666666665</v>
      </c>
      <c r="H87" s="219">
        <v>1799.8333333333333</v>
      </c>
      <c r="I87" s="219">
        <v>1766.3666666666666</v>
      </c>
      <c r="J87" s="219">
        <v>1873.4666666666665</v>
      </c>
      <c r="K87" s="219">
        <v>1906.9333333333332</v>
      </c>
      <c r="L87" s="219">
        <v>1927.0166666666664</v>
      </c>
      <c r="M87" s="220">
        <v>1886.85</v>
      </c>
      <c r="N87" s="220">
        <v>1833.3</v>
      </c>
      <c r="O87" s="220">
        <v>5896500</v>
      </c>
      <c r="P87" s="221">
        <v>3.6291739894551846E-2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1430.95</v>
      </c>
      <c r="F88" s="217">
        <v>1429</v>
      </c>
      <c r="G88" s="219">
        <v>1418.45</v>
      </c>
      <c r="H88" s="219">
        <v>1405.95</v>
      </c>
      <c r="I88" s="219">
        <v>1395.4</v>
      </c>
      <c r="J88" s="219">
        <v>1441.5</v>
      </c>
      <c r="K88" s="219">
        <v>1452.0500000000002</v>
      </c>
      <c r="L88" s="219">
        <v>1464.55</v>
      </c>
      <c r="M88" s="220">
        <v>1439.55</v>
      </c>
      <c r="N88" s="220">
        <v>1416.5</v>
      </c>
      <c r="O88" s="220">
        <v>21176400</v>
      </c>
      <c r="P88" s="221">
        <v>4.7953699875981809E-4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3762.8</v>
      </c>
      <c r="F89" s="217">
        <v>3744.35</v>
      </c>
      <c r="G89" s="219">
        <v>3694.5</v>
      </c>
      <c r="H89" s="219">
        <v>3626.2000000000003</v>
      </c>
      <c r="I89" s="219">
        <v>3576.3500000000004</v>
      </c>
      <c r="J89" s="219">
        <v>3812.6499999999996</v>
      </c>
      <c r="K89" s="219">
        <v>3862.4999999999991</v>
      </c>
      <c r="L89" s="219">
        <v>3930.7999999999993</v>
      </c>
      <c r="M89" s="220">
        <v>3794.2</v>
      </c>
      <c r="N89" s="220">
        <v>3676.05</v>
      </c>
      <c r="O89" s="220">
        <v>2692650</v>
      </c>
      <c r="P89" s="221">
        <v>-2.6043079594162008E-2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1568.85</v>
      </c>
      <c r="F90" s="217">
        <v>1566.45</v>
      </c>
      <c r="G90" s="219">
        <v>1557.4</v>
      </c>
      <c r="H90" s="219">
        <v>1545.95</v>
      </c>
      <c r="I90" s="219">
        <v>1536.9</v>
      </c>
      <c r="J90" s="219">
        <v>1577.9</v>
      </c>
      <c r="K90" s="219">
        <v>1586.9499999999998</v>
      </c>
      <c r="L90" s="219">
        <v>1598.4</v>
      </c>
      <c r="M90" s="220">
        <v>1575.5</v>
      </c>
      <c r="N90" s="220">
        <v>1555</v>
      </c>
      <c r="O90" s="220">
        <v>180097500</v>
      </c>
      <c r="P90" s="221">
        <v>6.8760027504011006E-4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570.45000000000005</v>
      </c>
      <c r="F91" s="217">
        <v>570.2166666666667</v>
      </c>
      <c r="G91" s="219">
        <v>564.93333333333339</v>
      </c>
      <c r="H91" s="219">
        <v>559.41666666666674</v>
      </c>
      <c r="I91" s="219">
        <v>554.13333333333344</v>
      </c>
      <c r="J91" s="219">
        <v>575.73333333333335</v>
      </c>
      <c r="K91" s="219">
        <v>581.01666666666665</v>
      </c>
      <c r="L91" s="219">
        <v>586.5333333333333</v>
      </c>
      <c r="M91" s="220">
        <v>575.5</v>
      </c>
      <c r="N91" s="220">
        <v>564.70000000000005</v>
      </c>
      <c r="O91" s="220">
        <v>43335600</v>
      </c>
      <c r="P91" s="221">
        <v>-1.1045285671252134E-2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5795.8</v>
      </c>
      <c r="F92" s="217">
        <v>5784.3999999999987</v>
      </c>
      <c r="G92" s="219">
        <v>5719.7999999999975</v>
      </c>
      <c r="H92" s="219">
        <v>5643.7999999999984</v>
      </c>
      <c r="I92" s="219">
        <v>5579.1999999999971</v>
      </c>
      <c r="J92" s="219">
        <v>5860.3999999999978</v>
      </c>
      <c r="K92" s="219">
        <v>5924.9999999999982</v>
      </c>
      <c r="L92" s="219">
        <v>6000.9999999999982</v>
      </c>
      <c r="M92" s="220">
        <v>5849</v>
      </c>
      <c r="N92" s="220">
        <v>5708.4</v>
      </c>
      <c r="O92" s="220">
        <v>3789600</v>
      </c>
      <c r="P92" s="221">
        <v>1.0519579216831327E-2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673.7</v>
      </c>
      <c r="F93" s="217">
        <v>677</v>
      </c>
      <c r="G93" s="219">
        <v>669.6</v>
      </c>
      <c r="H93" s="219">
        <v>665.5</v>
      </c>
      <c r="I93" s="219">
        <v>658.1</v>
      </c>
      <c r="J93" s="219">
        <v>681.1</v>
      </c>
      <c r="K93" s="219">
        <v>688.50000000000011</v>
      </c>
      <c r="L93" s="219">
        <v>692.6</v>
      </c>
      <c r="M93" s="220">
        <v>684.4</v>
      </c>
      <c r="N93" s="220">
        <v>672.9</v>
      </c>
      <c r="O93" s="220">
        <v>42837200</v>
      </c>
      <c r="P93" s="221">
        <v>4.5635116057651266E-3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330</v>
      </c>
      <c r="F94" s="217">
        <v>334.93333333333334</v>
      </c>
      <c r="G94" s="219">
        <v>323.7166666666667</v>
      </c>
      <c r="H94" s="219">
        <v>317.43333333333334</v>
      </c>
      <c r="I94" s="219">
        <v>306.2166666666667</v>
      </c>
      <c r="J94" s="219">
        <v>341.2166666666667</v>
      </c>
      <c r="K94" s="219">
        <v>352.43333333333328</v>
      </c>
      <c r="L94" s="219">
        <v>358.7166666666667</v>
      </c>
      <c r="M94" s="220">
        <v>346.15</v>
      </c>
      <c r="N94" s="220">
        <v>328.65</v>
      </c>
      <c r="O94" s="220">
        <v>38562800</v>
      </c>
      <c r="P94" s="221">
        <v>0.13086726764065901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526.15</v>
      </c>
      <c r="F95" s="217">
        <v>525.9</v>
      </c>
      <c r="G95" s="219">
        <v>517.54999999999995</v>
      </c>
      <c r="H95" s="219">
        <v>508.94999999999993</v>
      </c>
      <c r="I95" s="219">
        <v>500.59999999999991</v>
      </c>
      <c r="J95" s="219">
        <v>534.5</v>
      </c>
      <c r="K95" s="219">
        <v>542.85000000000014</v>
      </c>
      <c r="L95" s="219">
        <v>551.45000000000005</v>
      </c>
      <c r="M95" s="220">
        <v>534.25</v>
      </c>
      <c r="N95" s="220">
        <v>517.29999999999995</v>
      </c>
      <c r="O95" s="220">
        <v>32595750</v>
      </c>
      <c r="P95" s="221">
        <v>1.2878597197751489E-2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2542.85</v>
      </c>
      <c r="F96" s="217">
        <v>2547.25</v>
      </c>
      <c r="G96" s="219">
        <v>2534.5</v>
      </c>
      <c r="H96" s="219">
        <v>2526.15</v>
      </c>
      <c r="I96" s="219">
        <v>2513.4</v>
      </c>
      <c r="J96" s="219">
        <v>2555.6</v>
      </c>
      <c r="K96" s="219">
        <v>2568.35</v>
      </c>
      <c r="L96" s="219">
        <v>2576.6999999999998</v>
      </c>
      <c r="M96" s="220">
        <v>2560</v>
      </c>
      <c r="N96" s="220">
        <v>2538.9</v>
      </c>
      <c r="O96" s="220">
        <v>18978900</v>
      </c>
      <c r="P96" s="221">
        <v>1.3830128205128205E-2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1119.7</v>
      </c>
      <c r="F97" s="217">
        <v>1120.8999999999999</v>
      </c>
      <c r="G97" s="219">
        <v>1113.0999999999997</v>
      </c>
      <c r="H97" s="219">
        <v>1106.4999999999998</v>
      </c>
      <c r="I97" s="219">
        <v>1098.6999999999996</v>
      </c>
      <c r="J97" s="219">
        <v>1127.4999999999998</v>
      </c>
      <c r="K97" s="219">
        <v>1135.3</v>
      </c>
      <c r="L97" s="219">
        <v>1141.8999999999999</v>
      </c>
      <c r="M97" s="220">
        <v>1128.7</v>
      </c>
      <c r="N97" s="220">
        <v>1114.3</v>
      </c>
      <c r="O97" s="220">
        <v>75030200</v>
      </c>
      <c r="P97" s="221">
        <v>6.469665812182503E-3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1647.5</v>
      </c>
      <c r="F98" s="217">
        <v>1657.5333333333335</v>
      </c>
      <c r="G98" s="219">
        <v>1634.0666666666671</v>
      </c>
      <c r="H98" s="219">
        <v>1620.6333333333334</v>
      </c>
      <c r="I98" s="219">
        <v>1597.166666666667</v>
      </c>
      <c r="J98" s="219">
        <v>1670.9666666666672</v>
      </c>
      <c r="K98" s="219">
        <v>1694.4333333333338</v>
      </c>
      <c r="L98" s="219">
        <v>1707.8666666666672</v>
      </c>
      <c r="M98" s="220">
        <v>1681</v>
      </c>
      <c r="N98" s="220">
        <v>1644.1</v>
      </c>
      <c r="O98" s="220">
        <v>3566500</v>
      </c>
      <c r="P98" s="221">
        <v>-1.4234383637368711E-2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581.75</v>
      </c>
      <c r="F99" s="217">
        <v>582.96666666666658</v>
      </c>
      <c r="G99" s="219">
        <v>575.33333333333314</v>
      </c>
      <c r="H99" s="219">
        <v>568.91666666666652</v>
      </c>
      <c r="I99" s="219">
        <v>561.28333333333308</v>
      </c>
      <c r="J99" s="219">
        <v>589.38333333333321</v>
      </c>
      <c r="K99" s="219">
        <v>597.01666666666665</v>
      </c>
      <c r="L99" s="219">
        <v>603.43333333333328</v>
      </c>
      <c r="M99" s="220">
        <v>590.6</v>
      </c>
      <c r="N99" s="220">
        <v>576.54999999999995</v>
      </c>
      <c r="O99" s="220">
        <v>11922000</v>
      </c>
      <c r="P99" s="221">
        <v>-3.2501521606816797E-2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16.3</v>
      </c>
      <c r="F100" s="217">
        <v>16.116666666666667</v>
      </c>
      <c r="G100" s="219">
        <v>15.833333333333336</v>
      </c>
      <c r="H100" s="219">
        <v>15.366666666666669</v>
      </c>
      <c r="I100" s="219">
        <v>15.083333333333337</v>
      </c>
      <c r="J100" s="219">
        <v>16.583333333333336</v>
      </c>
      <c r="K100" s="219">
        <v>16.866666666666667</v>
      </c>
      <c r="L100" s="219">
        <v>17.333333333333332</v>
      </c>
      <c r="M100" s="220">
        <v>16.399999999999999</v>
      </c>
      <c r="N100" s="220">
        <v>15.65</v>
      </c>
      <c r="O100" s="220">
        <v>3756080000</v>
      </c>
      <c r="P100" s="221">
        <v>4.5702576894808347E-2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114.7</v>
      </c>
      <c r="F101" s="217">
        <v>114.8</v>
      </c>
      <c r="G101" s="219">
        <v>114.1</v>
      </c>
      <c r="H101" s="219">
        <v>113.5</v>
      </c>
      <c r="I101" s="219">
        <v>112.8</v>
      </c>
      <c r="J101" s="219">
        <v>115.39999999999999</v>
      </c>
      <c r="K101" s="219">
        <v>116.10000000000001</v>
      </c>
      <c r="L101" s="219">
        <v>116.69999999999999</v>
      </c>
      <c r="M101" s="220">
        <v>115.5</v>
      </c>
      <c r="N101" s="220">
        <v>114.2</v>
      </c>
      <c r="O101" s="220">
        <v>92985000</v>
      </c>
      <c r="P101" s="221">
        <v>2.8083365581292499E-2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77.849999999999994</v>
      </c>
      <c r="F102" s="217">
        <v>77.766666666666666</v>
      </c>
      <c r="G102" s="219">
        <v>77.333333333333329</v>
      </c>
      <c r="H102" s="219">
        <v>76.816666666666663</v>
      </c>
      <c r="I102" s="219">
        <v>76.383333333333326</v>
      </c>
      <c r="J102" s="219">
        <v>78.283333333333331</v>
      </c>
      <c r="K102" s="219">
        <v>78.716666666666669</v>
      </c>
      <c r="L102" s="219">
        <v>79.233333333333334</v>
      </c>
      <c r="M102" s="220">
        <v>78.2</v>
      </c>
      <c r="N102" s="220">
        <v>77.25</v>
      </c>
      <c r="O102" s="220">
        <v>358920000</v>
      </c>
      <c r="P102" s="221">
        <v>-1.9187453074163677E-3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169.45</v>
      </c>
      <c r="F103" s="217">
        <v>169.13333333333333</v>
      </c>
      <c r="G103" s="219">
        <v>165.66666666666666</v>
      </c>
      <c r="H103" s="219">
        <v>161.88333333333333</v>
      </c>
      <c r="I103" s="219">
        <v>158.41666666666666</v>
      </c>
      <c r="J103" s="219">
        <v>172.91666666666666</v>
      </c>
      <c r="K103" s="219">
        <v>176.38333333333335</v>
      </c>
      <c r="L103" s="219">
        <v>180.16666666666666</v>
      </c>
      <c r="M103" s="220">
        <v>172.6</v>
      </c>
      <c r="N103" s="220">
        <v>165.35</v>
      </c>
      <c r="O103" s="220">
        <v>67218750</v>
      </c>
      <c r="P103" s="221">
        <v>4.1606136324016503E-2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473.25</v>
      </c>
      <c r="F104" s="217">
        <v>472.23333333333335</v>
      </c>
      <c r="G104" s="219">
        <v>466.36666666666667</v>
      </c>
      <c r="H104" s="219">
        <v>459.48333333333335</v>
      </c>
      <c r="I104" s="219">
        <v>453.61666666666667</v>
      </c>
      <c r="J104" s="219">
        <v>479.11666666666667</v>
      </c>
      <c r="K104" s="219">
        <v>484.98333333333335</v>
      </c>
      <c r="L104" s="219">
        <v>491.86666666666667</v>
      </c>
      <c r="M104" s="220">
        <v>478.1</v>
      </c>
      <c r="N104" s="220">
        <v>465.35</v>
      </c>
      <c r="O104" s="220">
        <v>17719625</v>
      </c>
      <c r="P104" s="221">
        <v>4.6776331176424726E-3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582.70000000000005</v>
      </c>
      <c r="F105" s="217">
        <v>582.76666666666665</v>
      </c>
      <c r="G105" s="219">
        <v>578.63333333333333</v>
      </c>
      <c r="H105" s="219">
        <v>574.56666666666672</v>
      </c>
      <c r="I105" s="219">
        <v>570.43333333333339</v>
      </c>
      <c r="J105" s="219">
        <v>586.83333333333326</v>
      </c>
      <c r="K105" s="219">
        <v>590.96666666666647</v>
      </c>
      <c r="L105" s="219">
        <v>595.03333333333319</v>
      </c>
      <c r="M105" s="220">
        <v>586.9</v>
      </c>
      <c r="N105" s="220">
        <v>578.70000000000005</v>
      </c>
      <c r="O105" s="220">
        <v>18339000</v>
      </c>
      <c r="P105" s="221">
        <v>9.3565964004623265E-3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216.4</v>
      </c>
      <c r="F106" s="217">
        <v>217.2166666666667</v>
      </c>
      <c r="G106" s="219">
        <v>214.88333333333338</v>
      </c>
      <c r="H106" s="219">
        <v>213.36666666666667</v>
      </c>
      <c r="I106" s="219">
        <v>211.03333333333336</v>
      </c>
      <c r="J106" s="219">
        <v>218.73333333333341</v>
      </c>
      <c r="K106" s="219">
        <v>221.06666666666672</v>
      </c>
      <c r="L106" s="219">
        <v>222.58333333333343</v>
      </c>
      <c r="M106" s="220">
        <v>219.55</v>
      </c>
      <c r="N106" s="220">
        <v>215.7</v>
      </c>
      <c r="O106" s="220">
        <v>28889800</v>
      </c>
      <c r="P106" s="221">
        <v>-4.0639445300462249E-2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2556.6</v>
      </c>
      <c r="F107" s="217">
        <v>2567.2166666666667</v>
      </c>
      <c r="G107" s="219">
        <v>2535.5333333333333</v>
      </c>
      <c r="H107" s="219">
        <v>2514.4666666666667</v>
      </c>
      <c r="I107" s="219">
        <v>2482.7833333333333</v>
      </c>
      <c r="J107" s="219">
        <v>2588.2833333333333</v>
      </c>
      <c r="K107" s="219">
        <v>2619.9666666666667</v>
      </c>
      <c r="L107" s="219">
        <v>2641.0333333333333</v>
      </c>
      <c r="M107" s="220">
        <v>2598.9</v>
      </c>
      <c r="N107" s="220">
        <v>2546.15</v>
      </c>
      <c r="O107" s="220">
        <v>1091100</v>
      </c>
      <c r="P107" s="221">
        <v>-1.3025780189959294E-2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4376.05</v>
      </c>
      <c r="F108" s="217">
        <v>4410.0166666666664</v>
      </c>
      <c r="G108" s="219">
        <v>4333.0333333333328</v>
      </c>
      <c r="H108" s="219">
        <v>4290.0166666666664</v>
      </c>
      <c r="I108" s="219">
        <v>4213.0333333333328</v>
      </c>
      <c r="J108" s="219">
        <v>4453.0333333333328</v>
      </c>
      <c r="K108" s="219">
        <v>4530.0166666666664</v>
      </c>
      <c r="L108" s="219">
        <v>4573.0333333333328</v>
      </c>
      <c r="M108" s="220">
        <v>4487</v>
      </c>
      <c r="N108" s="220">
        <v>4367</v>
      </c>
      <c r="O108" s="220">
        <v>8277000</v>
      </c>
      <c r="P108" s="221">
        <v>0.51693424235759844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1487.15</v>
      </c>
      <c r="F109" s="217">
        <v>1488.2666666666667</v>
      </c>
      <c r="G109" s="219">
        <v>1479.3833333333332</v>
      </c>
      <c r="H109" s="219">
        <v>1471.6166666666666</v>
      </c>
      <c r="I109" s="219">
        <v>1462.7333333333331</v>
      </c>
      <c r="J109" s="219">
        <v>1496.0333333333333</v>
      </c>
      <c r="K109" s="219">
        <v>1504.916666666667</v>
      </c>
      <c r="L109" s="219">
        <v>1512.6833333333334</v>
      </c>
      <c r="M109" s="220">
        <v>1497.15</v>
      </c>
      <c r="N109" s="220">
        <v>1480.5</v>
      </c>
      <c r="O109" s="220">
        <v>22569000</v>
      </c>
      <c r="P109" s="221">
        <v>1.4884432053242198E-2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348.75</v>
      </c>
      <c r="F110" s="217">
        <v>348.58333333333331</v>
      </c>
      <c r="G110" s="219">
        <v>342.46666666666664</v>
      </c>
      <c r="H110" s="219">
        <v>336.18333333333334</v>
      </c>
      <c r="I110" s="219">
        <v>330.06666666666666</v>
      </c>
      <c r="J110" s="219">
        <v>354.86666666666662</v>
      </c>
      <c r="K110" s="219">
        <v>360.98333333333329</v>
      </c>
      <c r="L110" s="219">
        <v>367.26666666666659</v>
      </c>
      <c r="M110" s="220">
        <v>354.7</v>
      </c>
      <c r="N110" s="220">
        <v>342.3</v>
      </c>
      <c r="O110" s="220">
        <v>73331200</v>
      </c>
      <c r="P110" s="221">
        <v>2.5289979083475946E-2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1501.6</v>
      </c>
      <c r="F111" s="217">
        <v>1504.1166666666668</v>
      </c>
      <c r="G111" s="219">
        <v>1497.2833333333335</v>
      </c>
      <c r="H111" s="219">
        <v>1492.9666666666667</v>
      </c>
      <c r="I111" s="219">
        <v>1486.1333333333334</v>
      </c>
      <c r="J111" s="219">
        <v>1508.4333333333336</v>
      </c>
      <c r="K111" s="219">
        <v>1515.2666666666667</v>
      </c>
      <c r="L111" s="219">
        <v>1519.5833333333337</v>
      </c>
      <c r="M111" s="220">
        <v>1510.95</v>
      </c>
      <c r="N111" s="220">
        <v>1499.8</v>
      </c>
      <c r="O111" s="220">
        <v>44210800</v>
      </c>
      <c r="P111" s="221">
        <v>1.6452390148798027E-2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168.3</v>
      </c>
      <c r="F112" s="217">
        <v>167.45000000000002</v>
      </c>
      <c r="G112" s="219">
        <v>165.25000000000003</v>
      </c>
      <c r="H112" s="219">
        <v>162.20000000000002</v>
      </c>
      <c r="I112" s="219">
        <v>160.00000000000003</v>
      </c>
      <c r="J112" s="219">
        <v>170.50000000000003</v>
      </c>
      <c r="K112" s="219">
        <v>172.70000000000002</v>
      </c>
      <c r="L112" s="219">
        <v>175.75000000000003</v>
      </c>
      <c r="M112" s="220">
        <v>169.65</v>
      </c>
      <c r="N112" s="220">
        <v>164.4</v>
      </c>
      <c r="O112" s="220">
        <v>151510125</v>
      </c>
      <c r="P112" s="221">
        <v>1.7648984937786511E-2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1171.0999999999999</v>
      </c>
      <c r="F113" s="217">
        <v>1173.25</v>
      </c>
      <c r="G113" s="219">
        <v>1161.5</v>
      </c>
      <c r="H113" s="219">
        <v>1151.9000000000001</v>
      </c>
      <c r="I113" s="219">
        <v>1140.1500000000001</v>
      </c>
      <c r="J113" s="219">
        <v>1182.8499999999999</v>
      </c>
      <c r="K113" s="219">
        <v>1194.5999999999999</v>
      </c>
      <c r="L113" s="219">
        <v>1204.1999999999998</v>
      </c>
      <c r="M113" s="220">
        <v>1185</v>
      </c>
      <c r="N113" s="220">
        <v>1163.6500000000001</v>
      </c>
      <c r="O113" s="220">
        <v>2665000</v>
      </c>
      <c r="P113" s="221">
        <v>5.479804476459995E-2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1023.7</v>
      </c>
      <c r="F114" s="217">
        <v>1017.0500000000002</v>
      </c>
      <c r="G114" s="219">
        <v>993.70000000000027</v>
      </c>
      <c r="H114" s="219">
        <v>963.7</v>
      </c>
      <c r="I114" s="219">
        <v>940.35000000000014</v>
      </c>
      <c r="J114" s="219">
        <v>1047.0500000000004</v>
      </c>
      <c r="K114" s="219">
        <v>1070.4000000000003</v>
      </c>
      <c r="L114" s="219">
        <v>1100.4000000000005</v>
      </c>
      <c r="M114" s="220">
        <v>1040.4000000000001</v>
      </c>
      <c r="N114" s="220">
        <v>987.05</v>
      </c>
      <c r="O114" s="220">
        <v>17380125</v>
      </c>
      <c r="P114" s="221">
        <v>1.9870609981515713E-2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433.8</v>
      </c>
      <c r="F115" s="217">
        <v>434.88333333333338</v>
      </c>
      <c r="G115" s="219">
        <v>431.56666666666678</v>
      </c>
      <c r="H115" s="219">
        <v>429.33333333333337</v>
      </c>
      <c r="I115" s="219">
        <v>426.01666666666677</v>
      </c>
      <c r="J115" s="219">
        <v>437.11666666666679</v>
      </c>
      <c r="K115" s="219">
        <v>440.43333333333339</v>
      </c>
      <c r="L115" s="219">
        <v>442.6666666666668</v>
      </c>
      <c r="M115" s="220">
        <v>438.2</v>
      </c>
      <c r="N115" s="220">
        <v>432.65</v>
      </c>
      <c r="O115" s="220">
        <v>101582400</v>
      </c>
      <c r="P115" s="221">
        <v>-7.2401038797513181E-4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1011.15</v>
      </c>
      <c r="F116" s="217">
        <v>1012.3833333333333</v>
      </c>
      <c r="G116" s="219">
        <v>1001.7666666666667</v>
      </c>
      <c r="H116" s="219">
        <v>992.38333333333333</v>
      </c>
      <c r="I116" s="219">
        <v>981.76666666666665</v>
      </c>
      <c r="J116" s="219">
        <v>1021.7666666666667</v>
      </c>
      <c r="K116" s="219">
        <v>1032.3833333333332</v>
      </c>
      <c r="L116" s="219">
        <v>1041.7666666666667</v>
      </c>
      <c r="M116" s="220">
        <v>1023</v>
      </c>
      <c r="N116" s="220">
        <v>1003</v>
      </c>
      <c r="O116" s="220">
        <v>11371875</v>
      </c>
      <c r="P116" s="221">
        <v>2.115837916713436E-2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4221.45</v>
      </c>
      <c r="F117" s="217">
        <v>4242.95</v>
      </c>
      <c r="G117" s="219">
        <v>4191.45</v>
      </c>
      <c r="H117" s="219">
        <v>4161.45</v>
      </c>
      <c r="I117" s="219">
        <v>4109.95</v>
      </c>
      <c r="J117" s="219">
        <v>4272.95</v>
      </c>
      <c r="K117" s="219">
        <v>4324.45</v>
      </c>
      <c r="L117" s="219">
        <v>4354.45</v>
      </c>
      <c r="M117" s="220">
        <v>4294.45</v>
      </c>
      <c r="N117" s="220">
        <v>4212.95</v>
      </c>
      <c r="O117" s="220">
        <v>477000</v>
      </c>
      <c r="P117" s="221">
        <v>2.3056300268096516E-2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913.9</v>
      </c>
      <c r="F118" s="217">
        <v>914.71666666666658</v>
      </c>
      <c r="G118" s="219">
        <v>906.98333333333312</v>
      </c>
      <c r="H118" s="219">
        <v>900.06666666666649</v>
      </c>
      <c r="I118" s="219">
        <v>892.33333333333303</v>
      </c>
      <c r="J118" s="219">
        <v>921.63333333333321</v>
      </c>
      <c r="K118" s="219">
        <v>929.36666666666656</v>
      </c>
      <c r="L118" s="219">
        <v>936.2833333333333</v>
      </c>
      <c r="M118" s="220">
        <v>922.45</v>
      </c>
      <c r="N118" s="220">
        <v>907.8</v>
      </c>
      <c r="O118" s="220">
        <v>14561100</v>
      </c>
      <c r="P118" s="221">
        <v>1.6492319291301481E-2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527.15</v>
      </c>
      <c r="F119" s="217">
        <v>526.74999999999989</v>
      </c>
      <c r="G119" s="219">
        <v>521.69999999999982</v>
      </c>
      <c r="H119" s="219">
        <v>516.24999999999989</v>
      </c>
      <c r="I119" s="219">
        <v>511.19999999999982</v>
      </c>
      <c r="J119" s="219">
        <v>532.19999999999982</v>
      </c>
      <c r="K119" s="219">
        <v>537.24999999999977</v>
      </c>
      <c r="L119" s="219">
        <v>542.69999999999982</v>
      </c>
      <c r="M119" s="220">
        <v>531.79999999999995</v>
      </c>
      <c r="N119" s="220">
        <v>521.29999999999995</v>
      </c>
      <c r="O119" s="220">
        <v>22323750</v>
      </c>
      <c r="P119" s="221">
        <v>9.6675712347354132E-3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1726.25</v>
      </c>
      <c r="F120" s="217">
        <v>1732.7333333333333</v>
      </c>
      <c r="G120" s="219">
        <v>1717.5666666666666</v>
      </c>
      <c r="H120" s="219">
        <v>1708.8833333333332</v>
      </c>
      <c r="I120" s="219">
        <v>1693.7166666666665</v>
      </c>
      <c r="J120" s="219">
        <v>1741.4166666666667</v>
      </c>
      <c r="K120" s="219">
        <v>1756.5833333333333</v>
      </c>
      <c r="L120" s="219">
        <v>1765.2666666666669</v>
      </c>
      <c r="M120" s="220">
        <v>1747.9</v>
      </c>
      <c r="N120" s="220">
        <v>1724.05</v>
      </c>
      <c r="O120" s="220">
        <v>40502800</v>
      </c>
      <c r="P120" s="221">
        <v>2.0016117658910045E-2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163.1</v>
      </c>
      <c r="F121" s="217">
        <v>164.35</v>
      </c>
      <c r="G121" s="219">
        <v>161.5</v>
      </c>
      <c r="H121" s="219">
        <v>159.9</v>
      </c>
      <c r="I121" s="219">
        <v>157.05000000000001</v>
      </c>
      <c r="J121" s="219">
        <v>165.95</v>
      </c>
      <c r="K121" s="219">
        <v>168.79999999999995</v>
      </c>
      <c r="L121" s="219">
        <v>170.39999999999998</v>
      </c>
      <c r="M121" s="220">
        <v>167.2</v>
      </c>
      <c r="N121" s="220">
        <v>162.75</v>
      </c>
      <c r="O121" s="220">
        <v>55641140</v>
      </c>
      <c r="P121" s="221">
        <v>1.4233428222854819E-2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2809</v>
      </c>
      <c r="F122" s="217">
        <v>2807.1666666666665</v>
      </c>
      <c r="G122" s="219">
        <v>2782.4333333333329</v>
      </c>
      <c r="H122" s="219">
        <v>2755.8666666666663</v>
      </c>
      <c r="I122" s="219">
        <v>2731.1333333333328</v>
      </c>
      <c r="J122" s="219">
        <v>2833.7333333333331</v>
      </c>
      <c r="K122" s="219">
        <v>2858.4666666666667</v>
      </c>
      <c r="L122" s="219">
        <v>2885.0333333333333</v>
      </c>
      <c r="M122" s="220">
        <v>2831.9</v>
      </c>
      <c r="N122" s="220">
        <v>2780.6</v>
      </c>
      <c r="O122" s="220">
        <v>1460400</v>
      </c>
      <c r="P122" s="221">
        <v>1.6920827240442866E-2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442.25</v>
      </c>
      <c r="F123" s="217">
        <v>443.68333333333334</v>
      </c>
      <c r="G123" s="219">
        <v>439.11666666666667</v>
      </c>
      <c r="H123" s="219">
        <v>435.98333333333335</v>
      </c>
      <c r="I123" s="219">
        <v>431.41666666666669</v>
      </c>
      <c r="J123" s="219">
        <v>446.81666666666666</v>
      </c>
      <c r="K123" s="219">
        <v>451.38333333333338</v>
      </c>
      <c r="L123" s="219">
        <v>454.51666666666665</v>
      </c>
      <c r="M123" s="220">
        <v>448.25</v>
      </c>
      <c r="N123" s="220">
        <v>440.55</v>
      </c>
      <c r="O123" s="220">
        <v>15483600</v>
      </c>
      <c r="P123" s="221">
        <v>2.9152542372881354E-2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683</v>
      </c>
      <c r="F124" s="217">
        <v>681.76666666666677</v>
      </c>
      <c r="G124" s="219">
        <v>674.63333333333355</v>
      </c>
      <c r="H124" s="219">
        <v>666.26666666666677</v>
      </c>
      <c r="I124" s="219">
        <v>659.13333333333355</v>
      </c>
      <c r="J124" s="219">
        <v>690.13333333333355</v>
      </c>
      <c r="K124" s="219">
        <v>697.26666666666677</v>
      </c>
      <c r="L124" s="219">
        <v>705.63333333333355</v>
      </c>
      <c r="M124" s="220">
        <v>688.9</v>
      </c>
      <c r="N124" s="220">
        <v>673.4</v>
      </c>
      <c r="O124" s="220">
        <v>26750000</v>
      </c>
      <c r="P124" s="221">
        <v>1.676232467976738E-2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3584.5</v>
      </c>
      <c r="F125" s="217">
        <v>3578.0333333333333</v>
      </c>
      <c r="G125" s="219">
        <v>3536.0666666666666</v>
      </c>
      <c r="H125" s="219">
        <v>3487.6333333333332</v>
      </c>
      <c r="I125" s="219">
        <v>3445.6666666666665</v>
      </c>
      <c r="J125" s="219">
        <v>3626.4666666666667</v>
      </c>
      <c r="K125" s="219">
        <v>3668.4333333333329</v>
      </c>
      <c r="L125" s="219">
        <v>3716.8666666666668</v>
      </c>
      <c r="M125" s="220">
        <v>3620</v>
      </c>
      <c r="N125" s="220">
        <v>3529.6</v>
      </c>
      <c r="O125" s="220">
        <v>15423450</v>
      </c>
      <c r="P125" s="221">
        <v>-7.4999999999999997E-3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4878.1000000000004</v>
      </c>
      <c r="F126" s="217">
        <v>4887.1333333333341</v>
      </c>
      <c r="G126" s="219">
        <v>4855.2666666666682</v>
      </c>
      <c r="H126" s="219">
        <v>4832.4333333333343</v>
      </c>
      <c r="I126" s="219">
        <v>4800.5666666666684</v>
      </c>
      <c r="J126" s="219">
        <v>4909.9666666666681</v>
      </c>
      <c r="K126" s="219">
        <v>4941.8333333333348</v>
      </c>
      <c r="L126" s="219">
        <v>4964.6666666666679</v>
      </c>
      <c r="M126" s="220">
        <v>4919</v>
      </c>
      <c r="N126" s="220">
        <v>4864.3</v>
      </c>
      <c r="O126" s="220">
        <v>3820650</v>
      </c>
      <c r="P126" s="221">
        <v>1.0513369832579545E-2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4848.3999999999996</v>
      </c>
      <c r="F127" s="217">
        <v>4839.583333333333</v>
      </c>
      <c r="G127" s="219">
        <v>4799.1666666666661</v>
      </c>
      <c r="H127" s="219">
        <v>4749.9333333333334</v>
      </c>
      <c r="I127" s="219">
        <v>4709.5166666666664</v>
      </c>
      <c r="J127" s="219">
        <v>4888.8166666666657</v>
      </c>
      <c r="K127" s="219">
        <v>4929.2333333333318</v>
      </c>
      <c r="L127" s="219">
        <v>4978.4666666666653</v>
      </c>
      <c r="M127" s="220">
        <v>4880</v>
      </c>
      <c r="N127" s="220">
        <v>4790.3500000000004</v>
      </c>
      <c r="O127" s="220">
        <v>1470800</v>
      </c>
      <c r="P127" s="221">
        <v>-8.2934394174364514E-3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1620.35</v>
      </c>
      <c r="F128" s="217">
        <v>1626.1000000000001</v>
      </c>
      <c r="G128" s="219">
        <v>1612.2500000000002</v>
      </c>
      <c r="H128" s="219">
        <v>1604.15</v>
      </c>
      <c r="I128" s="219">
        <v>1590.3000000000002</v>
      </c>
      <c r="J128" s="219">
        <v>1634.2000000000003</v>
      </c>
      <c r="K128" s="219">
        <v>1648.0500000000002</v>
      </c>
      <c r="L128" s="219">
        <v>1656.1500000000003</v>
      </c>
      <c r="M128" s="220">
        <v>1639.95</v>
      </c>
      <c r="N128" s="220">
        <v>1618</v>
      </c>
      <c r="O128" s="220">
        <v>7105575</v>
      </c>
      <c r="P128" s="221">
        <v>4.4415292353823091E-2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2843.2</v>
      </c>
      <c r="F129" s="217">
        <v>2841.3333333333335</v>
      </c>
      <c r="G129" s="219">
        <v>2820.4666666666672</v>
      </c>
      <c r="H129" s="219">
        <v>2797.7333333333336</v>
      </c>
      <c r="I129" s="219">
        <v>2776.8666666666672</v>
      </c>
      <c r="J129" s="219">
        <v>2864.0666666666671</v>
      </c>
      <c r="K129" s="219">
        <v>2884.9333333333329</v>
      </c>
      <c r="L129" s="219">
        <v>2907.666666666667</v>
      </c>
      <c r="M129" s="220">
        <v>2862.2</v>
      </c>
      <c r="N129" s="220">
        <v>2818.6</v>
      </c>
      <c r="O129" s="220">
        <v>15135400</v>
      </c>
      <c r="P129" s="221">
        <v>-6.593002687739772E-3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288.14999999999998</v>
      </c>
      <c r="F130" s="217">
        <v>287.51666666666665</v>
      </c>
      <c r="G130" s="219">
        <v>284.13333333333333</v>
      </c>
      <c r="H130" s="219">
        <v>280.11666666666667</v>
      </c>
      <c r="I130" s="219">
        <v>276.73333333333335</v>
      </c>
      <c r="J130" s="219">
        <v>291.5333333333333</v>
      </c>
      <c r="K130" s="219">
        <v>294.91666666666663</v>
      </c>
      <c r="L130" s="219">
        <v>298.93333333333328</v>
      </c>
      <c r="M130" s="220">
        <v>290.89999999999998</v>
      </c>
      <c r="N130" s="220">
        <v>283.5</v>
      </c>
      <c r="O130" s="220">
        <v>30586000</v>
      </c>
      <c r="P130" s="221">
        <v>2.2122710867531079E-2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181.65</v>
      </c>
      <c r="F131" s="217">
        <v>181.35000000000002</v>
      </c>
      <c r="G131" s="219">
        <v>177.90000000000003</v>
      </c>
      <c r="H131" s="219">
        <v>174.15</v>
      </c>
      <c r="I131" s="219">
        <v>170.70000000000002</v>
      </c>
      <c r="J131" s="219">
        <v>185.10000000000005</v>
      </c>
      <c r="K131" s="219">
        <v>188.55000000000004</v>
      </c>
      <c r="L131" s="219">
        <v>192.30000000000007</v>
      </c>
      <c r="M131" s="220">
        <v>184.8</v>
      </c>
      <c r="N131" s="220">
        <v>177.6</v>
      </c>
      <c r="O131" s="220">
        <v>48339000</v>
      </c>
      <c r="P131" s="221">
        <v>2.56524506683641E-2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650.4</v>
      </c>
      <c r="F132" s="217">
        <v>654.06666666666661</v>
      </c>
      <c r="G132" s="219">
        <v>644.93333333333317</v>
      </c>
      <c r="H132" s="219">
        <v>639.46666666666658</v>
      </c>
      <c r="I132" s="219">
        <v>630.33333333333314</v>
      </c>
      <c r="J132" s="219">
        <v>659.53333333333319</v>
      </c>
      <c r="K132" s="219">
        <v>668.66666666666663</v>
      </c>
      <c r="L132" s="219">
        <v>674.13333333333321</v>
      </c>
      <c r="M132" s="220">
        <v>663.2</v>
      </c>
      <c r="N132" s="220">
        <v>648.6</v>
      </c>
      <c r="O132" s="220">
        <v>13262400</v>
      </c>
      <c r="P132" s="221">
        <v>2.5327024770386862E-2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12907.4</v>
      </c>
      <c r="F133" s="217">
        <v>12859.383333333333</v>
      </c>
      <c r="G133" s="219">
        <v>12740.166666666666</v>
      </c>
      <c r="H133" s="219">
        <v>12572.933333333332</v>
      </c>
      <c r="I133" s="219">
        <v>12453.716666666665</v>
      </c>
      <c r="J133" s="219">
        <v>13026.616666666667</v>
      </c>
      <c r="K133" s="219">
        <v>13145.833333333334</v>
      </c>
      <c r="L133" s="219">
        <v>13313.066666666668</v>
      </c>
      <c r="M133" s="220">
        <v>12978.6</v>
      </c>
      <c r="N133" s="220">
        <v>12692.15</v>
      </c>
      <c r="O133" s="220">
        <v>2374200</v>
      </c>
      <c r="P133" s="221">
        <v>4.8235060376608754E-2</v>
      </c>
    </row>
    <row r="134" spans="1:16" ht="12.75" customHeight="1">
      <c r="A134" s="213">
        <v>124</v>
      </c>
      <c r="B134" s="225" t="s">
        <v>57</v>
      </c>
      <c r="C134" s="217" t="s">
        <v>1029</v>
      </c>
      <c r="D134" s="218">
        <v>45470</v>
      </c>
      <c r="E134" s="217">
        <v>1322.5</v>
      </c>
      <c r="F134" s="217">
        <v>1325.8500000000001</v>
      </c>
      <c r="G134" s="219">
        <v>1310.7000000000003</v>
      </c>
      <c r="H134" s="219">
        <v>1298.9000000000001</v>
      </c>
      <c r="I134" s="219">
        <v>1283.7500000000002</v>
      </c>
      <c r="J134" s="219">
        <v>1337.6500000000003</v>
      </c>
      <c r="K134" s="219">
        <v>1352.8000000000004</v>
      </c>
      <c r="L134" s="219">
        <v>1364.6000000000004</v>
      </c>
      <c r="M134" s="220">
        <v>1341</v>
      </c>
      <c r="N134" s="220">
        <v>1314.05</v>
      </c>
      <c r="O134" s="220">
        <v>8451100</v>
      </c>
      <c r="P134" s="221">
        <v>-6.5827367728132974E-3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3713.2</v>
      </c>
      <c r="F135" s="217">
        <v>3706.0833333333335</v>
      </c>
      <c r="G135" s="219">
        <v>3653.2166666666672</v>
      </c>
      <c r="H135" s="219">
        <v>3593.2333333333336</v>
      </c>
      <c r="I135" s="219">
        <v>3540.3666666666672</v>
      </c>
      <c r="J135" s="219">
        <v>3766.0666666666671</v>
      </c>
      <c r="K135" s="219">
        <v>3818.9333333333329</v>
      </c>
      <c r="L135" s="219">
        <v>3878.916666666667</v>
      </c>
      <c r="M135" s="220">
        <v>3758.95</v>
      </c>
      <c r="N135" s="220">
        <v>3646.1</v>
      </c>
      <c r="O135" s="220">
        <v>2695800</v>
      </c>
      <c r="P135" s="221">
        <v>2.0981669444023632E-2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2005.75</v>
      </c>
      <c r="F136" s="217">
        <v>2016.9166666666667</v>
      </c>
      <c r="G136" s="219">
        <v>1987.8333333333335</v>
      </c>
      <c r="H136" s="219">
        <v>1969.9166666666667</v>
      </c>
      <c r="I136" s="219">
        <v>1940.8333333333335</v>
      </c>
      <c r="J136" s="219">
        <v>2034.8333333333335</v>
      </c>
      <c r="K136" s="219">
        <v>2063.916666666667</v>
      </c>
      <c r="L136" s="219">
        <v>2081.8333333333335</v>
      </c>
      <c r="M136" s="220">
        <v>2046</v>
      </c>
      <c r="N136" s="220">
        <v>1999</v>
      </c>
      <c r="O136" s="220">
        <v>1724800</v>
      </c>
      <c r="P136" s="221">
        <v>2.7890345649582836E-2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954.75</v>
      </c>
      <c r="F137" s="217">
        <v>956.16666666666663</v>
      </c>
      <c r="G137" s="219">
        <v>945.83333333333326</v>
      </c>
      <c r="H137" s="219">
        <v>936.91666666666663</v>
      </c>
      <c r="I137" s="219">
        <v>926.58333333333326</v>
      </c>
      <c r="J137" s="219">
        <v>965.08333333333326</v>
      </c>
      <c r="K137" s="219">
        <v>975.41666666666652</v>
      </c>
      <c r="L137" s="219">
        <v>984.33333333333326</v>
      </c>
      <c r="M137" s="220">
        <v>966.5</v>
      </c>
      <c r="N137" s="220">
        <v>947.25</v>
      </c>
      <c r="O137" s="220">
        <v>5270400</v>
      </c>
      <c r="P137" s="221">
        <v>-3.5573122529644272E-2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1424</v>
      </c>
      <c r="F138" s="217">
        <v>1420.3500000000001</v>
      </c>
      <c r="G138" s="219">
        <v>1395.8500000000004</v>
      </c>
      <c r="H138" s="219">
        <v>1367.7000000000003</v>
      </c>
      <c r="I138" s="219">
        <v>1343.2000000000005</v>
      </c>
      <c r="J138" s="219">
        <v>1448.5000000000002</v>
      </c>
      <c r="K138" s="219">
        <v>1472.9999999999998</v>
      </c>
      <c r="L138" s="219">
        <v>1501.15</v>
      </c>
      <c r="M138" s="220">
        <v>1444.85</v>
      </c>
      <c r="N138" s="220">
        <v>1392.2</v>
      </c>
      <c r="O138" s="220">
        <v>2085200</v>
      </c>
      <c r="P138" s="221">
        <v>-6.9439485897893616E-2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163.15</v>
      </c>
      <c r="F139" s="217">
        <v>164.23333333333335</v>
      </c>
      <c r="G139" s="219">
        <v>161.01666666666671</v>
      </c>
      <c r="H139" s="219">
        <v>158.88333333333335</v>
      </c>
      <c r="I139" s="219">
        <v>155.66666666666671</v>
      </c>
      <c r="J139" s="219">
        <v>166.3666666666667</v>
      </c>
      <c r="K139" s="219">
        <v>169.58333333333334</v>
      </c>
      <c r="L139" s="219">
        <v>171.7166666666667</v>
      </c>
      <c r="M139" s="220">
        <v>167.45</v>
      </c>
      <c r="N139" s="220">
        <v>162.1</v>
      </c>
      <c r="O139" s="220">
        <v>107650200</v>
      </c>
      <c r="P139" s="221">
        <v>-1.1281382458428432E-2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2401.85</v>
      </c>
      <c r="F140" s="217">
        <v>2403.3833333333337</v>
      </c>
      <c r="G140" s="219">
        <v>2387.0166666666673</v>
      </c>
      <c r="H140" s="219">
        <v>2372.1833333333338</v>
      </c>
      <c r="I140" s="219">
        <v>2355.8166666666675</v>
      </c>
      <c r="J140" s="219">
        <v>2418.2166666666672</v>
      </c>
      <c r="K140" s="219">
        <v>2434.583333333333</v>
      </c>
      <c r="L140" s="219">
        <v>2449.416666666667</v>
      </c>
      <c r="M140" s="220">
        <v>2419.75</v>
      </c>
      <c r="N140" s="220">
        <v>2388.5500000000002</v>
      </c>
      <c r="O140" s="220">
        <v>4819375</v>
      </c>
      <c r="P140" s="221">
        <v>6.9524247299471388E-3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126831.8</v>
      </c>
      <c r="F141" s="217">
        <v>127135.58333333333</v>
      </c>
      <c r="G141" s="219">
        <v>126371.26666666666</v>
      </c>
      <c r="H141" s="219">
        <v>125910.73333333334</v>
      </c>
      <c r="I141" s="219">
        <v>125146.41666666667</v>
      </c>
      <c r="J141" s="219">
        <v>127596.11666666665</v>
      </c>
      <c r="K141" s="219">
        <v>128360.43333333333</v>
      </c>
      <c r="L141" s="219">
        <v>128820.96666666665</v>
      </c>
      <c r="M141" s="220">
        <v>127899.9</v>
      </c>
      <c r="N141" s="220">
        <v>126675.05</v>
      </c>
      <c r="O141" s="220">
        <v>51600</v>
      </c>
      <c r="P141" s="221">
        <v>1.956135151155898E-2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1757.75</v>
      </c>
      <c r="F142" s="217">
        <v>1750.75</v>
      </c>
      <c r="G142" s="219">
        <v>1736.75</v>
      </c>
      <c r="H142" s="219">
        <v>1715.75</v>
      </c>
      <c r="I142" s="219">
        <v>1701.75</v>
      </c>
      <c r="J142" s="219">
        <v>1771.75</v>
      </c>
      <c r="K142" s="219">
        <v>1785.75</v>
      </c>
      <c r="L142" s="219">
        <v>1806.75</v>
      </c>
      <c r="M142" s="220">
        <v>1764.75</v>
      </c>
      <c r="N142" s="220">
        <v>1729.75</v>
      </c>
      <c r="O142" s="220">
        <v>3720750</v>
      </c>
      <c r="P142" s="221">
        <v>-3.0941125913192952E-2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183.75</v>
      </c>
      <c r="F143" s="217">
        <v>184.08333333333334</v>
      </c>
      <c r="G143" s="219">
        <v>180.86666666666667</v>
      </c>
      <c r="H143" s="219">
        <v>177.98333333333332</v>
      </c>
      <c r="I143" s="219">
        <v>174.76666666666665</v>
      </c>
      <c r="J143" s="219">
        <v>186.9666666666667</v>
      </c>
      <c r="K143" s="219">
        <v>190.18333333333334</v>
      </c>
      <c r="L143" s="219">
        <v>193.06666666666672</v>
      </c>
      <c r="M143" s="220">
        <v>187.3</v>
      </c>
      <c r="N143" s="220">
        <v>181.2</v>
      </c>
      <c r="O143" s="220">
        <v>73905000</v>
      </c>
      <c r="P143" s="221">
        <v>-6.1522945032778621E-3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6246.3</v>
      </c>
      <c r="F144" s="217">
        <v>6265.6333333333341</v>
      </c>
      <c r="G144" s="219">
        <v>6188.8666666666686</v>
      </c>
      <c r="H144" s="219">
        <v>6131.4333333333343</v>
      </c>
      <c r="I144" s="219">
        <v>6054.6666666666688</v>
      </c>
      <c r="J144" s="219">
        <v>6323.0666666666684</v>
      </c>
      <c r="K144" s="219">
        <v>6399.833333333333</v>
      </c>
      <c r="L144" s="219">
        <v>6457.2666666666682</v>
      </c>
      <c r="M144" s="220">
        <v>6342.4</v>
      </c>
      <c r="N144" s="220">
        <v>6208.2</v>
      </c>
      <c r="O144" s="220">
        <v>1323300</v>
      </c>
      <c r="P144" s="221">
        <v>-1.7375807529516597E-2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3483.45</v>
      </c>
      <c r="F145" s="217">
        <v>3488.15</v>
      </c>
      <c r="G145" s="219">
        <v>3422.5</v>
      </c>
      <c r="H145" s="219">
        <v>3361.5499999999997</v>
      </c>
      <c r="I145" s="219">
        <v>3295.8999999999996</v>
      </c>
      <c r="J145" s="219">
        <v>3549.1000000000004</v>
      </c>
      <c r="K145" s="219">
        <v>3614.7500000000009</v>
      </c>
      <c r="L145" s="219">
        <v>3675.7000000000007</v>
      </c>
      <c r="M145" s="220">
        <v>3553.8</v>
      </c>
      <c r="N145" s="220">
        <v>3427.2</v>
      </c>
      <c r="O145" s="220">
        <v>1344500</v>
      </c>
      <c r="P145" s="221">
        <v>9.5549173096056012E-3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2551.15</v>
      </c>
      <c r="F146" s="217">
        <v>2556.65</v>
      </c>
      <c r="G146" s="219">
        <v>2534.5</v>
      </c>
      <c r="H146" s="219">
        <v>2517.85</v>
      </c>
      <c r="I146" s="219">
        <v>2495.6999999999998</v>
      </c>
      <c r="J146" s="219">
        <v>2573.3000000000002</v>
      </c>
      <c r="K146" s="219">
        <v>2595.4500000000007</v>
      </c>
      <c r="L146" s="219">
        <v>2612.1000000000004</v>
      </c>
      <c r="M146" s="220">
        <v>2578.8000000000002</v>
      </c>
      <c r="N146" s="220">
        <v>2540</v>
      </c>
      <c r="O146" s="220">
        <v>5656000</v>
      </c>
      <c r="P146" s="221">
        <v>-1.0427601651620128E-2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256.14999999999998</v>
      </c>
      <c r="F147" s="217">
        <v>257.25</v>
      </c>
      <c r="G147" s="219">
        <v>252.2</v>
      </c>
      <c r="H147" s="219">
        <v>248.25</v>
      </c>
      <c r="I147" s="219">
        <v>243.2</v>
      </c>
      <c r="J147" s="219">
        <v>261.2</v>
      </c>
      <c r="K147" s="219">
        <v>266.24999999999994</v>
      </c>
      <c r="L147" s="219">
        <v>270.2</v>
      </c>
      <c r="M147" s="220">
        <v>262.3</v>
      </c>
      <c r="N147" s="220">
        <v>253.3</v>
      </c>
      <c r="O147" s="220">
        <v>78606000</v>
      </c>
      <c r="P147" s="221">
        <v>4.4986838956688202E-2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368.6</v>
      </c>
      <c r="F148" s="217">
        <v>368.65000000000003</v>
      </c>
      <c r="G148" s="219">
        <v>365.15000000000009</v>
      </c>
      <c r="H148" s="219">
        <v>361.70000000000005</v>
      </c>
      <c r="I148" s="219">
        <v>358.2000000000001</v>
      </c>
      <c r="J148" s="219">
        <v>372.10000000000008</v>
      </c>
      <c r="K148" s="219">
        <v>375.59999999999997</v>
      </c>
      <c r="L148" s="219">
        <v>379.05000000000007</v>
      </c>
      <c r="M148" s="220">
        <v>372.15</v>
      </c>
      <c r="N148" s="220">
        <v>365.2</v>
      </c>
      <c r="O148" s="220">
        <v>95748000</v>
      </c>
      <c r="P148" s="221">
        <v>4.2004247620545899E-3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1936.2</v>
      </c>
      <c r="F149" s="217">
        <v>1932.9833333333333</v>
      </c>
      <c r="G149" s="219">
        <v>1910.9666666666667</v>
      </c>
      <c r="H149" s="219">
        <v>1885.7333333333333</v>
      </c>
      <c r="I149" s="219">
        <v>1863.7166666666667</v>
      </c>
      <c r="J149" s="219">
        <v>1958.2166666666667</v>
      </c>
      <c r="K149" s="219">
        <v>1980.2333333333336</v>
      </c>
      <c r="L149" s="219">
        <v>2005.4666666666667</v>
      </c>
      <c r="M149" s="220">
        <v>1955</v>
      </c>
      <c r="N149" s="220">
        <v>1907.75</v>
      </c>
      <c r="O149" s="220">
        <v>5860400</v>
      </c>
      <c r="P149" s="221">
        <v>8.0955455132343451E-2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8445.7999999999993</v>
      </c>
      <c r="F150" s="217">
        <v>8465.9</v>
      </c>
      <c r="G150" s="219">
        <v>8357.8499999999985</v>
      </c>
      <c r="H150" s="219">
        <v>8269.9</v>
      </c>
      <c r="I150" s="219">
        <v>8161.8499999999985</v>
      </c>
      <c r="J150" s="219">
        <v>8553.8499999999985</v>
      </c>
      <c r="K150" s="219">
        <v>8661.8999999999978</v>
      </c>
      <c r="L150" s="219">
        <v>8749.8499999999985</v>
      </c>
      <c r="M150" s="220">
        <v>8573.9500000000007</v>
      </c>
      <c r="N150" s="220">
        <v>8377.9500000000007</v>
      </c>
      <c r="O150" s="220">
        <v>749800</v>
      </c>
      <c r="P150" s="221">
        <v>3.4492273730684329E-2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274.3</v>
      </c>
      <c r="F151" s="217">
        <v>271.93333333333334</v>
      </c>
      <c r="G151" s="219">
        <v>267.66666666666669</v>
      </c>
      <c r="H151" s="219">
        <v>261.03333333333336</v>
      </c>
      <c r="I151" s="219">
        <v>256.76666666666671</v>
      </c>
      <c r="J151" s="219">
        <v>278.56666666666666</v>
      </c>
      <c r="K151" s="219">
        <v>282.83333333333331</v>
      </c>
      <c r="L151" s="219">
        <v>289.46666666666664</v>
      </c>
      <c r="M151" s="220">
        <v>276.2</v>
      </c>
      <c r="N151" s="220">
        <v>265.3</v>
      </c>
      <c r="O151" s="220">
        <v>81845225</v>
      </c>
      <c r="P151" s="221">
        <v>4.9336097536897182E-2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38904.300000000003</v>
      </c>
      <c r="F152" s="217">
        <v>38785.950000000004</v>
      </c>
      <c r="G152" s="219">
        <v>38456.850000000006</v>
      </c>
      <c r="H152" s="219">
        <v>38009.4</v>
      </c>
      <c r="I152" s="219">
        <v>37680.300000000003</v>
      </c>
      <c r="J152" s="219">
        <v>39233.400000000009</v>
      </c>
      <c r="K152" s="219">
        <v>39562.5</v>
      </c>
      <c r="L152" s="219">
        <v>40009.950000000012</v>
      </c>
      <c r="M152" s="220">
        <v>39115.050000000003</v>
      </c>
      <c r="N152" s="220">
        <v>38338.5</v>
      </c>
      <c r="O152" s="220">
        <v>204105</v>
      </c>
      <c r="P152" s="221">
        <v>5.9884666568091084E-3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841.55</v>
      </c>
      <c r="F153" s="217">
        <v>841.01666666666677</v>
      </c>
      <c r="G153" s="219">
        <v>823.03333333333353</v>
      </c>
      <c r="H153" s="219">
        <v>804.51666666666677</v>
      </c>
      <c r="I153" s="219">
        <v>786.53333333333353</v>
      </c>
      <c r="J153" s="219">
        <v>859.53333333333353</v>
      </c>
      <c r="K153" s="219">
        <v>877.51666666666688</v>
      </c>
      <c r="L153" s="219">
        <v>896.03333333333353</v>
      </c>
      <c r="M153" s="220">
        <v>859</v>
      </c>
      <c r="N153" s="220">
        <v>822.5</v>
      </c>
      <c r="O153" s="220">
        <v>12744000</v>
      </c>
      <c r="P153" s="221">
        <v>1.3298348142405629E-2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3747.6</v>
      </c>
      <c r="F154" s="217">
        <v>3762.35</v>
      </c>
      <c r="G154" s="219">
        <v>3724.7</v>
      </c>
      <c r="H154" s="219">
        <v>3701.7999999999997</v>
      </c>
      <c r="I154" s="219">
        <v>3664.1499999999996</v>
      </c>
      <c r="J154" s="219">
        <v>3785.25</v>
      </c>
      <c r="K154" s="219">
        <v>3822.9000000000005</v>
      </c>
      <c r="L154" s="219">
        <v>3845.8</v>
      </c>
      <c r="M154" s="220">
        <v>3800</v>
      </c>
      <c r="N154" s="220">
        <v>3739.45</v>
      </c>
      <c r="O154" s="220">
        <v>2398600</v>
      </c>
      <c r="P154" s="221">
        <v>7.1380584481021163E-3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316.35000000000002</v>
      </c>
      <c r="F155" s="217">
        <v>313.05</v>
      </c>
      <c r="G155" s="219">
        <v>308.60000000000002</v>
      </c>
      <c r="H155" s="219">
        <v>300.85000000000002</v>
      </c>
      <c r="I155" s="219">
        <v>296.40000000000003</v>
      </c>
      <c r="J155" s="219">
        <v>320.8</v>
      </c>
      <c r="K155" s="219">
        <v>325.24999999999994</v>
      </c>
      <c r="L155" s="219">
        <v>333</v>
      </c>
      <c r="M155" s="220">
        <v>317.5</v>
      </c>
      <c r="N155" s="220">
        <v>305.3</v>
      </c>
      <c r="O155" s="220">
        <v>42135000</v>
      </c>
      <c r="P155" s="221">
        <v>4.276486747345757E-2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487</v>
      </c>
      <c r="F156" s="217">
        <v>484.66666666666669</v>
      </c>
      <c r="G156" s="219">
        <v>479.43333333333339</v>
      </c>
      <c r="H156" s="219">
        <v>471.86666666666673</v>
      </c>
      <c r="I156" s="219">
        <v>466.63333333333344</v>
      </c>
      <c r="J156" s="219">
        <v>492.23333333333335</v>
      </c>
      <c r="K156" s="219">
        <v>497.46666666666658</v>
      </c>
      <c r="L156" s="219">
        <v>505.0333333333333</v>
      </c>
      <c r="M156" s="220">
        <v>489.9</v>
      </c>
      <c r="N156" s="220">
        <v>477.1</v>
      </c>
      <c r="O156" s="220">
        <v>65440025</v>
      </c>
      <c r="P156" s="221">
        <v>-1.9569278850331554E-2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3178.35</v>
      </c>
      <c r="F157" s="217">
        <v>3185.8333333333335</v>
      </c>
      <c r="G157" s="219">
        <v>3164.666666666667</v>
      </c>
      <c r="H157" s="219">
        <v>3150.9833333333336</v>
      </c>
      <c r="I157" s="219">
        <v>3129.8166666666671</v>
      </c>
      <c r="J157" s="219">
        <v>3199.5166666666669</v>
      </c>
      <c r="K157" s="219">
        <v>3220.6833333333338</v>
      </c>
      <c r="L157" s="219">
        <v>3234.3666666666668</v>
      </c>
      <c r="M157" s="220">
        <v>3207</v>
      </c>
      <c r="N157" s="220">
        <v>3172.15</v>
      </c>
      <c r="O157" s="220">
        <v>2043000</v>
      </c>
      <c r="P157" s="221">
        <v>7.3964497041420114E-3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3619.35</v>
      </c>
      <c r="F158" s="217">
        <v>3636.0666666666671</v>
      </c>
      <c r="G158" s="219">
        <v>3593.3333333333339</v>
      </c>
      <c r="H158" s="219">
        <v>3567.3166666666671</v>
      </c>
      <c r="I158" s="219">
        <v>3524.5833333333339</v>
      </c>
      <c r="J158" s="219">
        <v>3662.0833333333339</v>
      </c>
      <c r="K158" s="219">
        <v>3704.8166666666666</v>
      </c>
      <c r="L158" s="219">
        <v>3730.8333333333339</v>
      </c>
      <c r="M158" s="220">
        <v>3678.8</v>
      </c>
      <c r="N158" s="220">
        <v>3610.05</v>
      </c>
      <c r="O158" s="220">
        <v>1694750</v>
      </c>
      <c r="P158" s="221">
        <v>0.10263500325309044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125.05</v>
      </c>
      <c r="F159" s="217">
        <v>125.18333333333334</v>
      </c>
      <c r="G159" s="219">
        <v>124.16666666666667</v>
      </c>
      <c r="H159" s="219">
        <v>123.28333333333333</v>
      </c>
      <c r="I159" s="219">
        <v>122.26666666666667</v>
      </c>
      <c r="J159" s="219">
        <v>126.06666666666668</v>
      </c>
      <c r="K159" s="219">
        <v>127.08333333333333</v>
      </c>
      <c r="L159" s="219">
        <v>127.96666666666668</v>
      </c>
      <c r="M159" s="220">
        <v>126.2</v>
      </c>
      <c r="N159" s="220">
        <v>124.3</v>
      </c>
      <c r="O159" s="220">
        <v>287936000</v>
      </c>
      <c r="P159" s="221">
        <v>5.8969844330790085E-3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7024.1</v>
      </c>
      <c r="F160" s="217">
        <v>6962.0333333333338</v>
      </c>
      <c r="G160" s="219">
        <v>6858.0166666666673</v>
      </c>
      <c r="H160" s="219">
        <v>6691.9333333333334</v>
      </c>
      <c r="I160" s="219">
        <v>6587.916666666667</v>
      </c>
      <c r="J160" s="219">
        <v>7128.1166666666677</v>
      </c>
      <c r="K160" s="219">
        <v>7232.1333333333341</v>
      </c>
      <c r="L160" s="219">
        <v>7398.2166666666681</v>
      </c>
      <c r="M160" s="220">
        <v>7066.05</v>
      </c>
      <c r="N160" s="220">
        <v>6795.95</v>
      </c>
      <c r="O160" s="220">
        <v>1612500</v>
      </c>
      <c r="P160" s="221">
        <v>3.1241006619128323E-2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317.8</v>
      </c>
      <c r="F161" s="217">
        <v>317.93333333333334</v>
      </c>
      <c r="G161" s="219">
        <v>315.4666666666667</v>
      </c>
      <c r="H161" s="219">
        <v>313.13333333333338</v>
      </c>
      <c r="I161" s="219">
        <v>310.66666666666674</v>
      </c>
      <c r="J161" s="219">
        <v>320.26666666666665</v>
      </c>
      <c r="K161" s="219">
        <v>322.73333333333323</v>
      </c>
      <c r="L161" s="219">
        <v>325.06666666666661</v>
      </c>
      <c r="M161" s="220">
        <v>320.39999999999998</v>
      </c>
      <c r="N161" s="220">
        <v>315.60000000000002</v>
      </c>
      <c r="O161" s="220">
        <v>69026400</v>
      </c>
      <c r="P161" s="221">
        <v>1.8287266837347825E-3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1382.9</v>
      </c>
      <c r="F162" s="217">
        <v>1373.95</v>
      </c>
      <c r="G162" s="219">
        <v>1360.95</v>
      </c>
      <c r="H162" s="219">
        <v>1339</v>
      </c>
      <c r="I162" s="219">
        <v>1326</v>
      </c>
      <c r="J162" s="219">
        <v>1395.9</v>
      </c>
      <c r="K162" s="219">
        <v>1408.9</v>
      </c>
      <c r="L162" s="219">
        <v>1430.8500000000001</v>
      </c>
      <c r="M162" s="220">
        <v>1386.95</v>
      </c>
      <c r="N162" s="220">
        <v>1352</v>
      </c>
      <c r="O162" s="220">
        <v>4465604</v>
      </c>
      <c r="P162" s="221">
        <v>-4.8312949952294217E-2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858.45</v>
      </c>
      <c r="F163" s="217">
        <v>865.15</v>
      </c>
      <c r="G163" s="219">
        <v>840.4</v>
      </c>
      <c r="H163" s="219">
        <v>822.35</v>
      </c>
      <c r="I163" s="219">
        <v>797.6</v>
      </c>
      <c r="J163" s="219">
        <v>883.19999999999993</v>
      </c>
      <c r="K163" s="219">
        <v>907.94999999999993</v>
      </c>
      <c r="L163" s="219">
        <v>925.99999999999989</v>
      </c>
      <c r="M163" s="220">
        <v>889.9</v>
      </c>
      <c r="N163" s="220">
        <v>847.1</v>
      </c>
      <c r="O163" s="220">
        <v>10213600</v>
      </c>
      <c r="P163" s="221">
        <v>-0.10194319880418536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253.8</v>
      </c>
      <c r="F164" s="217">
        <v>254.36666666666667</v>
      </c>
      <c r="G164" s="219">
        <v>251.33333333333337</v>
      </c>
      <c r="H164" s="219">
        <v>248.8666666666667</v>
      </c>
      <c r="I164" s="219">
        <v>245.8333333333334</v>
      </c>
      <c r="J164" s="219">
        <v>256.83333333333337</v>
      </c>
      <c r="K164" s="219">
        <v>259.86666666666667</v>
      </c>
      <c r="L164" s="219">
        <v>262.33333333333331</v>
      </c>
      <c r="M164" s="220">
        <v>257.39999999999998</v>
      </c>
      <c r="N164" s="220">
        <v>251.9</v>
      </c>
      <c r="O164" s="220">
        <v>53945000</v>
      </c>
      <c r="P164" s="221">
        <v>-2.2656864105053869E-3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511.5</v>
      </c>
      <c r="F165" s="217">
        <v>511.75</v>
      </c>
      <c r="G165" s="219">
        <v>504.75</v>
      </c>
      <c r="H165" s="219">
        <v>498</v>
      </c>
      <c r="I165" s="219">
        <v>491</v>
      </c>
      <c r="J165" s="219">
        <v>518.5</v>
      </c>
      <c r="K165" s="219">
        <v>525.5</v>
      </c>
      <c r="L165" s="219">
        <v>532.25</v>
      </c>
      <c r="M165" s="220">
        <v>518.75</v>
      </c>
      <c r="N165" s="220">
        <v>505</v>
      </c>
      <c r="O165" s="220">
        <v>61394000</v>
      </c>
      <c r="P165" s="221">
        <v>-1.4637954589811983E-3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2925.45</v>
      </c>
      <c r="F166" s="217">
        <v>2934.0666666666671</v>
      </c>
      <c r="G166" s="219">
        <v>2912.0833333333339</v>
      </c>
      <c r="H166" s="219">
        <v>2898.7166666666667</v>
      </c>
      <c r="I166" s="219">
        <v>2876.7333333333336</v>
      </c>
      <c r="J166" s="219">
        <v>2947.4333333333343</v>
      </c>
      <c r="K166" s="219">
        <v>2969.416666666667</v>
      </c>
      <c r="L166" s="219">
        <v>2982.7833333333347</v>
      </c>
      <c r="M166" s="220">
        <v>2956.05</v>
      </c>
      <c r="N166" s="220">
        <v>2920.7</v>
      </c>
      <c r="O166" s="220">
        <v>39786000</v>
      </c>
      <c r="P166" s="221">
        <v>3.234343984742926E-2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151.1</v>
      </c>
      <c r="F167" s="217">
        <v>151.33333333333334</v>
      </c>
      <c r="G167" s="219">
        <v>149.51666666666668</v>
      </c>
      <c r="H167" s="219">
        <v>147.93333333333334</v>
      </c>
      <c r="I167" s="219">
        <v>146.11666666666667</v>
      </c>
      <c r="J167" s="219">
        <v>152.91666666666669</v>
      </c>
      <c r="K167" s="219">
        <v>154.73333333333335</v>
      </c>
      <c r="L167" s="219">
        <v>156.31666666666669</v>
      </c>
      <c r="M167" s="220">
        <v>153.15</v>
      </c>
      <c r="N167" s="220">
        <v>149.75</v>
      </c>
      <c r="O167" s="220">
        <v>177940000</v>
      </c>
      <c r="P167" s="221">
        <v>-1.5143129137240143E-2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713.6</v>
      </c>
      <c r="F168" s="217">
        <v>714.68333333333339</v>
      </c>
      <c r="G168" s="219">
        <v>711.01666666666677</v>
      </c>
      <c r="H168" s="219">
        <v>708.43333333333339</v>
      </c>
      <c r="I168" s="219">
        <v>704.76666666666677</v>
      </c>
      <c r="J168" s="219">
        <v>717.26666666666677</v>
      </c>
      <c r="K168" s="219">
        <v>720.93333333333328</v>
      </c>
      <c r="L168" s="219">
        <v>723.51666666666677</v>
      </c>
      <c r="M168" s="220">
        <v>718.35</v>
      </c>
      <c r="N168" s="220">
        <v>712.1</v>
      </c>
      <c r="O168" s="220">
        <v>17686400</v>
      </c>
      <c r="P168" s="221">
        <v>7.9328895778243824E-3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1430.15</v>
      </c>
      <c r="F169" s="217">
        <v>1433.3333333333333</v>
      </c>
      <c r="G169" s="219">
        <v>1422.9166666666665</v>
      </c>
      <c r="H169" s="219">
        <v>1415.6833333333332</v>
      </c>
      <c r="I169" s="219">
        <v>1405.2666666666664</v>
      </c>
      <c r="J169" s="219">
        <v>1440.5666666666666</v>
      </c>
      <c r="K169" s="219">
        <v>1450.9833333333331</v>
      </c>
      <c r="L169" s="219">
        <v>1458.2166666666667</v>
      </c>
      <c r="M169" s="220">
        <v>1443.75</v>
      </c>
      <c r="N169" s="220">
        <v>1426.1</v>
      </c>
      <c r="O169" s="220">
        <v>9266625</v>
      </c>
      <c r="P169" s="221">
        <v>-1.0412078010492171E-2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836.55</v>
      </c>
      <c r="F170" s="217">
        <v>836.48333333333323</v>
      </c>
      <c r="G170" s="219">
        <v>830.41666666666652</v>
      </c>
      <c r="H170" s="219">
        <v>824.2833333333333</v>
      </c>
      <c r="I170" s="219">
        <v>818.21666666666658</v>
      </c>
      <c r="J170" s="219">
        <v>842.61666666666645</v>
      </c>
      <c r="K170" s="219">
        <v>848.68333333333328</v>
      </c>
      <c r="L170" s="219">
        <v>854.81666666666638</v>
      </c>
      <c r="M170" s="220">
        <v>842.55</v>
      </c>
      <c r="N170" s="220">
        <v>830.35</v>
      </c>
      <c r="O170" s="220">
        <v>90821250</v>
      </c>
      <c r="P170" s="221">
        <v>-9.8609169180955188E-3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27133.45</v>
      </c>
      <c r="F171" s="217">
        <v>27139.883333333331</v>
      </c>
      <c r="G171" s="219">
        <v>26908.016666666663</v>
      </c>
      <c r="H171" s="219">
        <v>26682.583333333332</v>
      </c>
      <c r="I171" s="219">
        <v>26450.716666666664</v>
      </c>
      <c r="J171" s="219">
        <v>27365.316666666662</v>
      </c>
      <c r="K171" s="219">
        <v>27597.183333333331</v>
      </c>
      <c r="L171" s="219">
        <v>27822.616666666661</v>
      </c>
      <c r="M171" s="220">
        <v>27371.75</v>
      </c>
      <c r="N171" s="220">
        <v>26914.45</v>
      </c>
      <c r="O171" s="220">
        <v>267900</v>
      </c>
      <c r="P171" s="221">
        <v>-6.8582020389249309E-3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6932.5</v>
      </c>
      <c r="F172" s="217">
        <v>6966.3499999999995</v>
      </c>
      <c r="G172" s="219">
        <v>6869.9499999999989</v>
      </c>
      <c r="H172" s="219">
        <v>6807.4</v>
      </c>
      <c r="I172" s="219">
        <v>6710.9999999999991</v>
      </c>
      <c r="J172" s="219">
        <v>7028.8999999999987</v>
      </c>
      <c r="K172" s="219">
        <v>7125.2999999999984</v>
      </c>
      <c r="L172" s="219">
        <v>7187.8499999999985</v>
      </c>
      <c r="M172" s="220">
        <v>7062.75</v>
      </c>
      <c r="N172" s="220">
        <v>6903.8</v>
      </c>
      <c r="O172" s="220">
        <v>1645200</v>
      </c>
      <c r="P172" s="221">
        <v>1.0039244318700374E-3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2337.5500000000002</v>
      </c>
      <c r="F173" s="217">
        <v>2349.6833333333334</v>
      </c>
      <c r="G173" s="219">
        <v>2322.3666666666668</v>
      </c>
      <c r="H173" s="219">
        <v>2307.1833333333334</v>
      </c>
      <c r="I173" s="219">
        <v>2279.8666666666668</v>
      </c>
      <c r="J173" s="219">
        <v>2364.8666666666668</v>
      </c>
      <c r="K173" s="219">
        <v>2392.1833333333334</v>
      </c>
      <c r="L173" s="219">
        <v>2407.3666666666668</v>
      </c>
      <c r="M173" s="220">
        <v>2377</v>
      </c>
      <c r="N173" s="220">
        <v>2334.5</v>
      </c>
      <c r="O173" s="220">
        <v>4425375</v>
      </c>
      <c r="P173" s="221">
        <v>2.9746727859935409E-3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2538.6</v>
      </c>
      <c r="F174" s="217">
        <v>2529.3833333333332</v>
      </c>
      <c r="G174" s="219">
        <v>2499.8166666666666</v>
      </c>
      <c r="H174" s="219">
        <v>2461.0333333333333</v>
      </c>
      <c r="I174" s="219">
        <v>2431.4666666666667</v>
      </c>
      <c r="J174" s="219">
        <v>2568.1666666666665</v>
      </c>
      <c r="K174" s="219">
        <v>2597.7333333333331</v>
      </c>
      <c r="L174" s="219">
        <v>2636.5166666666664</v>
      </c>
      <c r="M174" s="220">
        <v>2558.9499999999998</v>
      </c>
      <c r="N174" s="220">
        <v>2490.6</v>
      </c>
      <c r="O174" s="220">
        <v>6128700</v>
      </c>
      <c r="P174" s="221">
        <v>6.7018183610111862E-3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1505.85</v>
      </c>
      <c r="F175" s="217">
        <v>1512.1000000000001</v>
      </c>
      <c r="G175" s="219">
        <v>1497.4500000000003</v>
      </c>
      <c r="H175" s="219">
        <v>1489.0500000000002</v>
      </c>
      <c r="I175" s="219">
        <v>1474.4000000000003</v>
      </c>
      <c r="J175" s="219">
        <v>1520.5000000000002</v>
      </c>
      <c r="K175" s="219">
        <v>1535.1500000000003</v>
      </c>
      <c r="L175" s="219">
        <v>1543.5500000000002</v>
      </c>
      <c r="M175" s="220">
        <v>1526.75</v>
      </c>
      <c r="N175" s="220">
        <v>1503.7</v>
      </c>
      <c r="O175" s="220">
        <v>16790200</v>
      </c>
      <c r="P175" s="221">
        <v>5.2597388990172043E-3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754.05</v>
      </c>
      <c r="F176" s="217">
        <v>746.9</v>
      </c>
      <c r="G176" s="219">
        <v>734.34999999999991</v>
      </c>
      <c r="H176" s="219">
        <v>714.65</v>
      </c>
      <c r="I176" s="219">
        <v>702.09999999999991</v>
      </c>
      <c r="J176" s="219">
        <v>766.59999999999991</v>
      </c>
      <c r="K176" s="219">
        <v>779.14999999999986</v>
      </c>
      <c r="L176" s="219">
        <v>798.84999999999991</v>
      </c>
      <c r="M176" s="220">
        <v>759.45</v>
      </c>
      <c r="N176" s="220">
        <v>727.2</v>
      </c>
      <c r="O176" s="220">
        <v>6433500</v>
      </c>
      <c r="P176" s="221">
        <v>0.23637936004612281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703.2</v>
      </c>
      <c r="F177" s="217">
        <v>707.29999999999984</v>
      </c>
      <c r="G177" s="219">
        <v>698.1999999999997</v>
      </c>
      <c r="H177" s="219">
        <v>693.19999999999982</v>
      </c>
      <c r="I177" s="219">
        <v>684.09999999999968</v>
      </c>
      <c r="J177" s="219">
        <v>712.29999999999973</v>
      </c>
      <c r="K177" s="219">
        <v>721.39999999999986</v>
      </c>
      <c r="L177" s="219">
        <v>726.39999999999975</v>
      </c>
      <c r="M177" s="220">
        <v>716.4</v>
      </c>
      <c r="N177" s="220">
        <v>702.3</v>
      </c>
      <c r="O177" s="220">
        <v>5103000</v>
      </c>
      <c r="P177" s="221">
        <v>3.3205102247418503E-2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1100.55</v>
      </c>
      <c r="F178" s="217">
        <v>1090.2333333333333</v>
      </c>
      <c r="G178" s="219">
        <v>1070.4666666666667</v>
      </c>
      <c r="H178" s="219">
        <v>1040.3833333333334</v>
      </c>
      <c r="I178" s="219">
        <v>1020.6166666666668</v>
      </c>
      <c r="J178" s="219">
        <v>1120.3166666666666</v>
      </c>
      <c r="K178" s="219">
        <v>1140.0833333333335</v>
      </c>
      <c r="L178" s="219">
        <v>1170.1666666666665</v>
      </c>
      <c r="M178" s="220">
        <v>1110</v>
      </c>
      <c r="N178" s="220">
        <v>1060.1500000000001</v>
      </c>
      <c r="O178" s="220">
        <v>8589900</v>
      </c>
      <c r="P178" s="221">
        <v>-6.0514918190567854E-2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1886.6</v>
      </c>
      <c r="F179" s="217">
        <v>1887.8166666666666</v>
      </c>
      <c r="G179" s="219">
        <v>1858.6333333333332</v>
      </c>
      <c r="H179" s="219">
        <v>1830.6666666666665</v>
      </c>
      <c r="I179" s="219">
        <v>1801.4833333333331</v>
      </c>
      <c r="J179" s="219">
        <v>1915.7833333333333</v>
      </c>
      <c r="K179" s="219">
        <v>1944.9666666666667</v>
      </c>
      <c r="L179" s="219">
        <v>1972.9333333333334</v>
      </c>
      <c r="M179" s="220">
        <v>1917</v>
      </c>
      <c r="N179" s="220">
        <v>1859.85</v>
      </c>
      <c r="O179" s="220">
        <v>6531500</v>
      </c>
      <c r="P179" s="221">
        <v>2.5433707512363606E-2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1137.5</v>
      </c>
      <c r="F180" s="217">
        <v>1137.6166666666666</v>
      </c>
      <c r="G180" s="219">
        <v>1127.1333333333332</v>
      </c>
      <c r="H180" s="219">
        <v>1116.7666666666667</v>
      </c>
      <c r="I180" s="219">
        <v>1106.2833333333333</v>
      </c>
      <c r="J180" s="219">
        <v>1147.9833333333331</v>
      </c>
      <c r="K180" s="219">
        <v>1158.4666666666662</v>
      </c>
      <c r="L180" s="219">
        <v>1168.833333333333</v>
      </c>
      <c r="M180" s="220">
        <v>1148.0999999999999</v>
      </c>
      <c r="N180" s="220">
        <v>1127.25</v>
      </c>
      <c r="O180" s="220">
        <v>10536750</v>
      </c>
      <c r="P180" s="221">
        <v>6.923540036122818E-3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991.05</v>
      </c>
      <c r="F181" s="217">
        <v>985.26666666666677</v>
      </c>
      <c r="G181" s="219">
        <v>973.78333333333353</v>
      </c>
      <c r="H181" s="219">
        <v>956.51666666666677</v>
      </c>
      <c r="I181" s="219">
        <v>945.03333333333353</v>
      </c>
      <c r="J181" s="219">
        <v>1002.5333333333335</v>
      </c>
      <c r="K181" s="219">
        <v>1014.0166666666669</v>
      </c>
      <c r="L181" s="219">
        <v>1031.2833333333335</v>
      </c>
      <c r="M181" s="220">
        <v>996.75</v>
      </c>
      <c r="N181" s="220">
        <v>968</v>
      </c>
      <c r="O181" s="220">
        <v>73483500</v>
      </c>
      <c r="P181" s="221">
        <v>8.9521917546534196E-4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450.5</v>
      </c>
      <c r="F182" s="217">
        <v>451.16666666666669</v>
      </c>
      <c r="G182" s="219">
        <v>447.73333333333335</v>
      </c>
      <c r="H182" s="219">
        <v>444.96666666666664</v>
      </c>
      <c r="I182" s="219">
        <v>441.5333333333333</v>
      </c>
      <c r="J182" s="219">
        <v>453.93333333333339</v>
      </c>
      <c r="K182" s="219">
        <v>457.36666666666667</v>
      </c>
      <c r="L182" s="219">
        <v>460.13333333333344</v>
      </c>
      <c r="M182" s="220">
        <v>454.6</v>
      </c>
      <c r="N182" s="220">
        <v>448.4</v>
      </c>
      <c r="O182" s="220">
        <v>83066850</v>
      </c>
      <c r="P182" s="221">
        <v>9.1764184906062661E-3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181.6</v>
      </c>
      <c r="F183" s="217">
        <v>182.15</v>
      </c>
      <c r="G183" s="219">
        <v>180.3</v>
      </c>
      <c r="H183" s="219">
        <v>179</v>
      </c>
      <c r="I183" s="219">
        <v>177.15</v>
      </c>
      <c r="J183" s="219">
        <v>183.45000000000002</v>
      </c>
      <c r="K183" s="219">
        <v>185.29999999999998</v>
      </c>
      <c r="L183" s="219">
        <v>186.60000000000002</v>
      </c>
      <c r="M183" s="220">
        <v>184</v>
      </c>
      <c r="N183" s="220">
        <v>180.85</v>
      </c>
      <c r="O183" s="220">
        <v>204330500</v>
      </c>
      <c r="P183" s="221">
        <v>2.7531107452292911E-3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3865.95</v>
      </c>
      <c r="F184" s="217">
        <v>3867.2666666666664</v>
      </c>
      <c r="G184" s="219">
        <v>3839.8833333333328</v>
      </c>
      <c r="H184" s="219">
        <v>3813.8166666666662</v>
      </c>
      <c r="I184" s="219">
        <v>3786.4333333333325</v>
      </c>
      <c r="J184" s="219">
        <v>3893.333333333333</v>
      </c>
      <c r="K184" s="219">
        <v>3920.7166666666662</v>
      </c>
      <c r="L184" s="219">
        <v>3946.7833333333333</v>
      </c>
      <c r="M184" s="220">
        <v>3894.65</v>
      </c>
      <c r="N184" s="220">
        <v>3841.2</v>
      </c>
      <c r="O184" s="220">
        <v>18450250</v>
      </c>
      <c r="P184" s="221">
        <v>1.2961059175065574E-2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1352.7</v>
      </c>
      <c r="F185" s="217">
        <v>1352.9833333333333</v>
      </c>
      <c r="G185" s="219">
        <v>1342.7166666666667</v>
      </c>
      <c r="H185" s="219">
        <v>1332.7333333333333</v>
      </c>
      <c r="I185" s="219">
        <v>1322.4666666666667</v>
      </c>
      <c r="J185" s="219">
        <v>1362.9666666666667</v>
      </c>
      <c r="K185" s="219">
        <v>1373.2333333333336</v>
      </c>
      <c r="L185" s="219">
        <v>1383.2166666666667</v>
      </c>
      <c r="M185" s="220">
        <v>1363.25</v>
      </c>
      <c r="N185" s="220">
        <v>1343</v>
      </c>
      <c r="O185" s="220">
        <v>16638600</v>
      </c>
      <c r="P185" s="221">
        <v>-1.246394359175243E-2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3413.2</v>
      </c>
      <c r="F186" s="217">
        <v>3419.0166666666664</v>
      </c>
      <c r="G186" s="219">
        <v>3398.1833333333329</v>
      </c>
      <c r="H186" s="219">
        <v>3383.1666666666665</v>
      </c>
      <c r="I186" s="219">
        <v>3362.333333333333</v>
      </c>
      <c r="J186" s="219">
        <v>3434.0333333333328</v>
      </c>
      <c r="K186" s="219">
        <v>3454.8666666666668</v>
      </c>
      <c r="L186" s="219">
        <v>3469.8833333333328</v>
      </c>
      <c r="M186" s="220">
        <v>3439.85</v>
      </c>
      <c r="N186" s="220">
        <v>3404</v>
      </c>
      <c r="O186" s="220">
        <v>8013075</v>
      </c>
      <c r="P186" s="221">
        <v>1.7239464154799725E-2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2856.45</v>
      </c>
      <c r="F187" s="217">
        <v>2870.1999999999994</v>
      </c>
      <c r="G187" s="219">
        <v>2838.5499999999988</v>
      </c>
      <c r="H187" s="219">
        <v>2820.6499999999996</v>
      </c>
      <c r="I187" s="219">
        <v>2788.9999999999991</v>
      </c>
      <c r="J187" s="219">
        <v>2888.0999999999985</v>
      </c>
      <c r="K187" s="219">
        <v>2919.7499999999991</v>
      </c>
      <c r="L187" s="219">
        <v>2937.6499999999983</v>
      </c>
      <c r="M187" s="220">
        <v>2901.85</v>
      </c>
      <c r="N187" s="220">
        <v>2852.3</v>
      </c>
      <c r="O187" s="220">
        <v>1365750</v>
      </c>
      <c r="P187" s="221">
        <v>-2.4290051794963387E-2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4927.1000000000004</v>
      </c>
      <c r="F188" s="217">
        <v>4950.4000000000005</v>
      </c>
      <c r="G188" s="219">
        <v>4882.8000000000011</v>
      </c>
      <c r="H188" s="219">
        <v>4838.5000000000009</v>
      </c>
      <c r="I188" s="219">
        <v>4770.9000000000015</v>
      </c>
      <c r="J188" s="219">
        <v>4994.7000000000007</v>
      </c>
      <c r="K188" s="219">
        <v>5062.3000000000011</v>
      </c>
      <c r="L188" s="219">
        <v>5106.6000000000004</v>
      </c>
      <c r="M188" s="220">
        <v>5018</v>
      </c>
      <c r="N188" s="220">
        <v>4906.1000000000004</v>
      </c>
      <c r="O188" s="220">
        <v>2995600</v>
      </c>
      <c r="P188" s="221">
        <v>9.8435814455231935E-3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2446.25</v>
      </c>
      <c r="F189" s="217">
        <v>2442.15</v>
      </c>
      <c r="G189" s="219">
        <v>2427.3000000000002</v>
      </c>
      <c r="H189" s="219">
        <v>2408.35</v>
      </c>
      <c r="I189" s="219">
        <v>2393.5</v>
      </c>
      <c r="J189" s="219">
        <v>2461.1000000000004</v>
      </c>
      <c r="K189" s="219">
        <v>2475.9499999999998</v>
      </c>
      <c r="L189" s="219">
        <v>2494.9000000000005</v>
      </c>
      <c r="M189" s="220">
        <v>2457</v>
      </c>
      <c r="N189" s="220">
        <v>2423.1999999999998</v>
      </c>
      <c r="O189" s="220">
        <v>7192850</v>
      </c>
      <c r="P189" s="221">
        <v>2.781301844442276E-3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2146.6999999999998</v>
      </c>
      <c r="F190" s="217">
        <v>2155.2333333333331</v>
      </c>
      <c r="G190" s="219">
        <v>2133.5166666666664</v>
      </c>
      <c r="H190" s="219">
        <v>2120.3333333333335</v>
      </c>
      <c r="I190" s="219">
        <v>2098.6166666666668</v>
      </c>
      <c r="J190" s="219">
        <v>2168.4166666666661</v>
      </c>
      <c r="K190" s="219">
        <v>2190.1333333333323</v>
      </c>
      <c r="L190" s="219">
        <v>2203.3166666666657</v>
      </c>
      <c r="M190" s="220">
        <v>2176.9499999999998</v>
      </c>
      <c r="N190" s="220">
        <v>2142.0500000000002</v>
      </c>
      <c r="O190" s="220">
        <v>1846400</v>
      </c>
      <c r="P190" s="221">
        <v>-2.3688663282571912E-2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10933.65</v>
      </c>
      <c r="F191" s="217">
        <v>10912.949999999999</v>
      </c>
      <c r="G191" s="219">
        <v>10826.949999999997</v>
      </c>
      <c r="H191" s="219">
        <v>10720.249999999998</v>
      </c>
      <c r="I191" s="219">
        <v>10634.249999999996</v>
      </c>
      <c r="J191" s="219">
        <v>11019.649999999998</v>
      </c>
      <c r="K191" s="219">
        <v>11105.650000000001</v>
      </c>
      <c r="L191" s="219">
        <v>11212.349999999999</v>
      </c>
      <c r="M191" s="220">
        <v>10998.95</v>
      </c>
      <c r="N191" s="220">
        <v>10806.25</v>
      </c>
      <c r="O191" s="220">
        <v>2031000</v>
      </c>
      <c r="P191" s="221">
        <v>-1.5224980605120248E-2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555.95000000000005</v>
      </c>
      <c r="F192" s="217">
        <v>553.18333333333339</v>
      </c>
      <c r="G192" s="219">
        <v>546.86666666666679</v>
      </c>
      <c r="H192" s="219">
        <v>537.78333333333342</v>
      </c>
      <c r="I192" s="219">
        <v>531.46666666666681</v>
      </c>
      <c r="J192" s="219">
        <v>562.26666666666677</v>
      </c>
      <c r="K192" s="219">
        <v>568.58333333333337</v>
      </c>
      <c r="L192" s="219">
        <v>577.66666666666674</v>
      </c>
      <c r="M192" s="220">
        <v>559.5</v>
      </c>
      <c r="N192" s="220">
        <v>544.1</v>
      </c>
      <c r="O192" s="220">
        <v>37789700</v>
      </c>
      <c r="P192" s="221">
        <v>4.7682548835868234E-2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444.4</v>
      </c>
      <c r="F193" s="217">
        <v>447.76666666666671</v>
      </c>
      <c r="G193" s="219">
        <v>438.23333333333341</v>
      </c>
      <c r="H193" s="219">
        <v>432.06666666666672</v>
      </c>
      <c r="I193" s="219">
        <v>422.53333333333342</v>
      </c>
      <c r="J193" s="219">
        <v>453.93333333333339</v>
      </c>
      <c r="K193" s="219">
        <v>463.4666666666667</v>
      </c>
      <c r="L193" s="219">
        <v>469.63333333333338</v>
      </c>
      <c r="M193" s="220">
        <v>457.3</v>
      </c>
      <c r="N193" s="220">
        <v>441.6</v>
      </c>
      <c r="O193" s="220">
        <v>81187700</v>
      </c>
      <c r="P193" s="221">
        <v>1.0535054822364089E-2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1457.25</v>
      </c>
      <c r="F194" s="217">
        <v>1458.75</v>
      </c>
      <c r="G194" s="219">
        <v>1442.5</v>
      </c>
      <c r="H194" s="219">
        <v>1427.75</v>
      </c>
      <c r="I194" s="219">
        <v>1411.5</v>
      </c>
      <c r="J194" s="219">
        <v>1473.5</v>
      </c>
      <c r="K194" s="219">
        <v>1489.75</v>
      </c>
      <c r="L194" s="219">
        <v>1504.5</v>
      </c>
      <c r="M194" s="220">
        <v>1475</v>
      </c>
      <c r="N194" s="220">
        <v>1444</v>
      </c>
      <c r="O194" s="220">
        <v>6953400</v>
      </c>
      <c r="P194" s="221">
        <v>1.444327731092437E-2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475.85</v>
      </c>
      <c r="F195" s="217">
        <v>476.55</v>
      </c>
      <c r="G195" s="219">
        <v>473.75</v>
      </c>
      <c r="H195" s="219">
        <v>471.65</v>
      </c>
      <c r="I195" s="219">
        <v>468.84999999999997</v>
      </c>
      <c r="J195" s="219">
        <v>478.65000000000003</v>
      </c>
      <c r="K195" s="219">
        <v>481.4500000000001</v>
      </c>
      <c r="L195" s="219">
        <v>483.55000000000007</v>
      </c>
      <c r="M195" s="220">
        <v>479.35</v>
      </c>
      <c r="N195" s="220">
        <v>474.45</v>
      </c>
      <c r="O195" s="220">
        <v>58564500</v>
      </c>
      <c r="P195" s="221">
        <v>2.0065316786414107E-2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166.1</v>
      </c>
      <c r="F196" s="217">
        <v>166.26666666666665</v>
      </c>
      <c r="G196" s="219">
        <v>163.93333333333331</v>
      </c>
      <c r="H196" s="219">
        <v>161.76666666666665</v>
      </c>
      <c r="I196" s="219">
        <v>159.43333333333331</v>
      </c>
      <c r="J196" s="219">
        <v>168.43333333333331</v>
      </c>
      <c r="K196" s="219">
        <v>170.76666666666668</v>
      </c>
      <c r="L196" s="219">
        <v>172.93333333333331</v>
      </c>
      <c r="M196" s="220">
        <v>168.6</v>
      </c>
      <c r="N196" s="220">
        <v>164.1</v>
      </c>
      <c r="O196" s="220">
        <v>125040000</v>
      </c>
      <c r="P196" s="221">
        <v>-1.9317192536646197E-2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1086.5</v>
      </c>
      <c r="F197" s="217">
        <v>1088.5166666666667</v>
      </c>
      <c r="G197" s="219">
        <v>1082.0333333333333</v>
      </c>
      <c r="H197" s="219">
        <v>1077.5666666666666</v>
      </c>
      <c r="I197" s="219">
        <v>1071.0833333333333</v>
      </c>
      <c r="J197" s="219">
        <v>1092.9833333333333</v>
      </c>
      <c r="K197" s="219">
        <v>1099.4666666666665</v>
      </c>
      <c r="L197" s="219">
        <v>1103.9333333333334</v>
      </c>
      <c r="M197" s="220">
        <v>1095</v>
      </c>
      <c r="N197" s="220">
        <v>1084.05</v>
      </c>
      <c r="O197" s="220">
        <v>11045700</v>
      </c>
      <c r="P197" s="221">
        <v>-1.3741562198649951E-2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5" t="s">
        <v>16</v>
      </c>
      <c r="B8" s="347"/>
      <c r="C8" s="350" t="s">
        <v>20</v>
      </c>
      <c r="D8" s="350" t="s">
        <v>21</v>
      </c>
      <c r="E8" s="342" t="s">
        <v>22</v>
      </c>
      <c r="F8" s="343"/>
      <c r="G8" s="344"/>
      <c r="H8" s="342" t="s">
        <v>23</v>
      </c>
      <c r="I8" s="343"/>
      <c r="J8" s="344"/>
      <c r="K8" s="26"/>
      <c r="L8" s="48"/>
      <c r="M8" s="48"/>
      <c r="N8" s="1"/>
      <c r="O8" s="1"/>
    </row>
    <row r="9" spans="1:15" ht="36" customHeight="1">
      <c r="A9" s="346"/>
      <c r="B9" s="349"/>
      <c r="C9" s="349"/>
      <c r="D9" s="34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23264.85</v>
      </c>
      <c r="D10" s="34">
        <v>23286.983333333337</v>
      </c>
      <c r="E10" s="34">
        <v>23184.516666666674</v>
      </c>
      <c r="F10" s="34">
        <v>23104.183333333338</v>
      </c>
      <c r="G10" s="34">
        <v>23001.716666666674</v>
      </c>
      <c r="H10" s="34">
        <v>23367.316666666673</v>
      </c>
      <c r="I10" s="34">
        <v>23469.783333333333</v>
      </c>
      <c r="J10" s="34">
        <v>23550.116666666672</v>
      </c>
      <c r="K10" s="34">
        <v>23389.45</v>
      </c>
      <c r="L10" s="34">
        <v>23206.65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49705.75</v>
      </c>
      <c r="D11" s="34">
        <v>49735.5</v>
      </c>
      <c r="E11" s="34">
        <v>49500.7</v>
      </c>
      <c r="F11" s="34">
        <v>49295.649999999994</v>
      </c>
      <c r="G11" s="34">
        <v>49060.849999999991</v>
      </c>
      <c r="H11" s="34">
        <v>49940.55</v>
      </c>
      <c r="I11" s="34">
        <v>50175.350000000006</v>
      </c>
      <c r="J11" s="34">
        <v>50380.400000000009</v>
      </c>
      <c r="K11" s="34">
        <v>49970.3</v>
      </c>
      <c r="L11" s="34">
        <v>49530.45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6602.3</v>
      </c>
      <c r="D12" s="36">
        <v>6597.3499999999995</v>
      </c>
      <c r="E12" s="36">
        <v>6545.6999999999989</v>
      </c>
      <c r="F12" s="36">
        <v>6489.0999999999995</v>
      </c>
      <c r="G12" s="36">
        <v>6437.4499999999989</v>
      </c>
      <c r="H12" s="36">
        <v>6653.9499999999989</v>
      </c>
      <c r="I12" s="36">
        <v>6705.5999999999985</v>
      </c>
      <c r="J12" s="36">
        <v>6762.1999999999989</v>
      </c>
      <c r="K12" s="36">
        <v>6649</v>
      </c>
      <c r="L12" s="36">
        <v>6540.75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8856.2999999999993</v>
      </c>
      <c r="D13" s="36">
        <v>8854.2833333333328</v>
      </c>
      <c r="E13" s="36">
        <v>8802.866666666665</v>
      </c>
      <c r="F13" s="36">
        <v>8749.4333333333325</v>
      </c>
      <c r="G13" s="36">
        <v>8698.0166666666646</v>
      </c>
      <c r="H13" s="36">
        <v>8907.7166666666653</v>
      </c>
      <c r="I13" s="36">
        <v>8959.1333333333332</v>
      </c>
      <c r="J13" s="36">
        <v>9012.5666666666657</v>
      </c>
      <c r="K13" s="36">
        <v>8905.7000000000007</v>
      </c>
      <c r="L13" s="36">
        <v>8800.85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34531.449999999997</v>
      </c>
      <c r="D14" s="36">
        <v>34588.716666666667</v>
      </c>
      <c r="E14" s="36">
        <v>34426.133333333331</v>
      </c>
      <c r="F14" s="36">
        <v>34320.816666666666</v>
      </c>
      <c r="G14" s="36">
        <v>34158.23333333333</v>
      </c>
      <c r="H14" s="36">
        <v>34694.033333333333</v>
      </c>
      <c r="I14" s="36">
        <v>34856.616666666661</v>
      </c>
      <c r="J14" s="36">
        <v>34961.933333333334</v>
      </c>
      <c r="K14" s="36">
        <v>34751.300000000003</v>
      </c>
      <c r="L14" s="36">
        <v>34483.4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10476.6</v>
      </c>
      <c r="D15" s="36">
        <v>10457.033333333333</v>
      </c>
      <c r="E15" s="36">
        <v>10386.966666666665</v>
      </c>
      <c r="F15" s="36">
        <v>10297.333333333332</v>
      </c>
      <c r="G15" s="36">
        <v>10227.266666666665</v>
      </c>
      <c r="H15" s="36">
        <v>10546.666666666666</v>
      </c>
      <c r="I15" s="36">
        <v>10616.733333333332</v>
      </c>
      <c r="J15" s="36">
        <v>10706.366666666667</v>
      </c>
      <c r="K15" s="36">
        <v>10527.1</v>
      </c>
      <c r="L15" s="36">
        <v>10367.4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15031.9</v>
      </c>
      <c r="D16" s="36">
        <v>15010.666666666666</v>
      </c>
      <c r="E16" s="36">
        <v>14927.883333333331</v>
      </c>
      <c r="F16" s="36">
        <v>14823.866666666665</v>
      </c>
      <c r="G16" s="36">
        <v>14741.08333333333</v>
      </c>
      <c r="H16" s="36">
        <v>15114.683333333332</v>
      </c>
      <c r="I16" s="36">
        <v>15197.466666666669</v>
      </c>
      <c r="J16" s="36">
        <v>15301.483333333334</v>
      </c>
      <c r="K16" s="36">
        <v>15093.45</v>
      </c>
      <c r="L16" s="36">
        <v>14906.65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8095.25</v>
      </c>
      <c r="D17" s="36">
        <v>8167.25</v>
      </c>
      <c r="E17" s="36">
        <v>8000.1</v>
      </c>
      <c r="F17" s="36">
        <v>7904.9500000000007</v>
      </c>
      <c r="G17" s="36">
        <v>7737.8000000000011</v>
      </c>
      <c r="H17" s="36">
        <v>8262.4</v>
      </c>
      <c r="I17" s="36">
        <v>8429.5500000000011</v>
      </c>
      <c r="J17" s="36">
        <v>8524.6999999999989</v>
      </c>
      <c r="K17" s="31">
        <v>8334.4</v>
      </c>
      <c r="L17" s="31">
        <v>8072.1</v>
      </c>
      <c r="M17" s="31">
        <v>4.3429000000000002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2563.6</v>
      </c>
      <c r="D18" s="36">
        <v>2561.2333333333336</v>
      </c>
      <c r="E18" s="36">
        <v>2547.4666666666672</v>
      </c>
      <c r="F18" s="36">
        <v>2531.3333333333335</v>
      </c>
      <c r="G18" s="36">
        <v>2517.5666666666671</v>
      </c>
      <c r="H18" s="36">
        <v>2577.3666666666672</v>
      </c>
      <c r="I18" s="36">
        <v>2591.1333333333337</v>
      </c>
      <c r="J18" s="36">
        <v>2607.2666666666673</v>
      </c>
      <c r="K18" s="31">
        <v>2575</v>
      </c>
      <c r="L18" s="31">
        <v>2545.1</v>
      </c>
      <c r="M18" s="31">
        <v>5.1627400000000003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1632.75</v>
      </c>
      <c r="D19" s="36">
        <v>1633.9833333333333</v>
      </c>
      <c r="E19" s="36">
        <v>1618.9666666666667</v>
      </c>
      <c r="F19" s="36">
        <v>1605.1833333333334</v>
      </c>
      <c r="G19" s="36">
        <v>1590.1666666666667</v>
      </c>
      <c r="H19" s="36">
        <v>1647.7666666666667</v>
      </c>
      <c r="I19" s="36">
        <v>1662.7833333333335</v>
      </c>
      <c r="J19" s="36">
        <v>1676.5666666666666</v>
      </c>
      <c r="K19" s="31">
        <v>1649</v>
      </c>
      <c r="L19" s="31">
        <v>1620.2</v>
      </c>
      <c r="M19" s="31">
        <v>2.9167700000000001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671.6</v>
      </c>
      <c r="D20" s="36">
        <v>670.55</v>
      </c>
      <c r="E20" s="36">
        <v>664.09999999999991</v>
      </c>
      <c r="F20" s="36">
        <v>656.59999999999991</v>
      </c>
      <c r="G20" s="36">
        <v>650.14999999999986</v>
      </c>
      <c r="H20" s="36">
        <v>678.05</v>
      </c>
      <c r="I20" s="36">
        <v>684.5</v>
      </c>
      <c r="J20" s="36">
        <v>692</v>
      </c>
      <c r="K20" s="31">
        <v>677</v>
      </c>
      <c r="L20" s="31">
        <v>663.05</v>
      </c>
      <c r="M20" s="31">
        <v>19.366599999999998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1017.85</v>
      </c>
      <c r="D21" s="36">
        <v>1021.6166666666667</v>
      </c>
      <c r="E21" s="36">
        <v>1011.2333333333333</v>
      </c>
      <c r="F21" s="36">
        <v>1004.6166666666667</v>
      </c>
      <c r="G21" s="36">
        <v>994.23333333333335</v>
      </c>
      <c r="H21" s="36">
        <v>1028.2333333333333</v>
      </c>
      <c r="I21" s="36">
        <v>1038.6166666666668</v>
      </c>
      <c r="J21" s="36">
        <v>1045.2333333333333</v>
      </c>
      <c r="K21" s="31">
        <v>1032</v>
      </c>
      <c r="L21" s="31">
        <v>1015</v>
      </c>
      <c r="M21" s="31">
        <v>11.132250000000001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3221.25</v>
      </c>
      <c r="D22" s="36">
        <v>3227.1</v>
      </c>
      <c r="E22" s="36">
        <v>3189.2</v>
      </c>
      <c r="F22" s="36">
        <v>3157.15</v>
      </c>
      <c r="G22" s="36">
        <v>3119.25</v>
      </c>
      <c r="H22" s="36">
        <v>3259.1499999999996</v>
      </c>
      <c r="I22" s="36">
        <v>3297.05</v>
      </c>
      <c r="J22" s="36">
        <v>3329.0999999999995</v>
      </c>
      <c r="K22" s="31">
        <v>3265</v>
      </c>
      <c r="L22" s="31">
        <v>3195.05</v>
      </c>
      <c r="M22" s="31">
        <v>41.736919999999998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1855.7</v>
      </c>
      <c r="D23" s="36">
        <v>1864.5666666666666</v>
      </c>
      <c r="E23" s="36">
        <v>1831.1333333333332</v>
      </c>
      <c r="F23" s="36">
        <v>1806.5666666666666</v>
      </c>
      <c r="G23" s="36">
        <v>1773.1333333333332</v>
      </c>
      <c r="H23" s="36">
        <v>1889.1333333333332</v>
      </c>
      <c r="I23" s="36">
        <v>1922.5666666666666</v>
      </c>
      <c r="J23" s="36">
        <v>1947.1333333333332</v>
      </c>
      <c r="K23" s="31">
        <v>1898</v>
      </c>
      <c r="L23" s="31">
        <v>1840</v>
      </c>
      <c r="M23" s="31">
        <v>6.6636800000000003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1403.45</v>
      </c>
      <c r="D24" s="36">
        <v>1402.1000000000001</v>
      </c>
      <c r="E24" s="36">
        <v>1385.4000000000003</v>
      </c>
      <c r="F24" s="36">
        <v>1367.3500000000001</v>
      </c>
      <c r="G24" s="36">
        <v>1350.6500000000003</v>
      </c>
      <c r="H24" s="36">
        <v>1420.1500000000003</v>
      </c>
      <c r="I24" s="36">
        <v>1436.8500000000001</v>
      </c>
      <c r="J24" s="36">
        <v>1454.9000000000003</v>
      </c>
      <c r="K24" s="31">
        <v>1418.8</v>
      </c>
      <c r="L24" s="31">
        <v>1384.05</v>
      </c>
      <c r="M24" s="31">
        <v>41.22878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762.85</v>
      </c>
      <c r="D25" s="36">
        <v>767.51666666666677</v>
      </c>
      <c r="E25" s="36">
        <v>755.33333333333348</v>
      </c>
      <c r="F25" s="36">
        <v>747.81666666666672</v>
      </c>
      <c r="G25" s="36">
        <v>735.63333333333344</v>
      </c>
      <c r="H25" s="36">
        <v>775.03333333333353</v>
      </c>
      <c r="I25" s="36">
        <v>787.2166666666667</v>
      </c>
      <c r="J25" s="36">
        <v>794.73333333333358</v>
      </c>
      <c r="K25" s="31">
        <v>779.7</v>
      </c>
      <c r="L25" s="31">
        <v>760</v>
      </c>
      <c r="M25" s="31">
        <v>37.513590000000001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956.85</v>
      </c>
      <c r="D26" s="36">
        <v>963.25</v>
      </c>
      <c r="E26" s="36">
        <v>948.6</v>
      </c>
      <c r="F26" s="36">
        <v>940.35</v>
      </c>
      <c r="G26" s="36">
        <v>925.7</v>
      </c>
      <c r="H26" s="36">
        <v>971.5</v>
      </c>
      <c r="I26" s="36">
        <v>986.15000000000009</v>
      </c>
      <c r="J26" s="36">
        <v>994.4</v>
      </c>
      <c r="K26" s="31">
        <v>977.9</v>
      </c>
      <c r="L26" s="31">
        <v>955</v>
      </c>
      <c r="M26" s="31">
        <v>17.045680000000001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343.9</v>
      </c>
      <c r="D27" s="36">
        <v>345.04999999999995</v>
      </c>
      <c r="E27" s="36">
        <v>342.14999999999992</v>
      </c>
      <c r="F27" s="36">
        <v>340.4</v>
      </c>
      <c r="G27" s="36">
        <v>337.49999999999994</v>
      </c>
      <c r="H27" s="36">
        <v>346.7999999999999</v>
      </c>
      <c r="I27" s="36">
        <v>349.7</v>
      </c>
      <c r="J27" s="36">
        <v>351.44999999999987</v>
      </c>
      <c r="K27" s="31">
        <v>347.95</v>
      </c>
      <c r="L27" s="31">
        <v>343.3</v>
      </c>
      <c r="M27" s="31">
        <v>10.04598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234.11</v>
      </c>
      <c r="D28" s="36">
        <v>234.56333333333336</v>
      </c>
      <c r="E28" s="36">
        <v>230.69666666666672</v>
      </c>
      <c r="F28" s="36">
        <v>227.28333333333336</v>
      </c>
      <c r="G28" s="36">
        <v>223.41666666666671</v>
      </c>
      <c r="H28" s="36">
        <v>237.97666666666672</v>
      </c>
      <c r="I28" s="36">
        <v>241.84333333333333</v>
      </c>
      <c r="J28" s="36">
        <v>245.25666666666672</v>
      </c>
      <c r="K28" s="31">
        <v>238.43</v>
      </c>
      <c r="L28" s="31">
        <v>231.15</v>
      </c>
      <c r="M28" s="31">
        <v>86.004779999999997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323.45</v>
      </c>
      <c r="D29" s="36">
        <v>325.7833333333333</v>
      </c>
      <c r="E29" s="36">
        <v>319.91666666666663</v>
      </c>
      <c r="F29" s="36">
        <v>316.38333333333333</v>
      </c>
      <c r="G29" s="36">
        <v>310.51666666666665</v>
      </c>
      <c r="H29" s="36">
        <v>329.31666666666661</v>
      </c>
      <c r="I29" s="36">
        <v>335.18333333333328</v>
      </c>
      <c r="J29" s="36">
        <v>338.71666666666658</v>
      </c>
      <c r="K29" s="31">
        <v>331.65</v>
      </c>
      <c r="L29" s="31">
        <v>322.25</v>
      </c>
      <c r="M29" s="31">
        <v>42.136609999999997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5066.8500000000004</v>
      </c>
      <c r="D30" s="36">
        <v>5049.0166666666664</v>
      </c>
      <c r="E30" s="36">
        <v>4999.0333333333328</v>
      </c>
      <c r="F30" s="36">
        <v>4931.2166666666662</v>
      </c>
      <c r="G30" s="36">
        <v>4881.2333333333327</v>
      </c>
      <c r="H30" s="36">
        <v>5116.833333333333</v>
      </c>
      <c r="I30" s="36">
        <v>5166.8166666666666</v>
      </c>
      <c r="J30" s="36">
        <v>5234.6333333333332</v>
      </c>
      <c r="K30" s="31">
        <v>5099</v>
      </c>
      <c r="L30" s="31">
        <v>4981.2</v>
      </c>
      <c r="M30" s="31">
        <v>1.3326899999999999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639.75</v>
      </c>
      <c r="D31" s="36">
        <v>642.44999999999993</v>
      </c>
      <c r="E31" s="36">
        <v>634.89999999999986</v>
      </c>
      <c r="F31" s="36">
        <v>630.04999999999995</v>
      </c>
      <c r="G31" s="36">
        <v>622.49999999999989</v>
      </c>
      <c r="H31" s="36">
        <v>647.29999999999984</v>
      </c>
      <c r="I31" s="36">
        <v>654.8499999999998</v>
      </c>
      <c r="J31" s="36">
        <v>659.69999999999982</v>
      </c>
      <c r="K31" s="31">
        <v>650</v>
      </c>
      <c r="L31" s="31">
        <v>637.6</v>
      </c>
      <c r="M31" s="31">
        <v>27.06589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6107.95</v>
      </c>
      <c r="D32" s="36">
        <v>6111.4666666666672</v>
      </c>
      <c r="E32" s="36">
        <v>6055.6833333333343</v>
      </c>
      <c r="F32" s="36">
        <v>6003.416666666667</v>
      </c>
      <c r="G32" s="36">
        <v>5947.6333333333341</v>
      </c>
      <c r="H32" s="36">
        <v>6163.7333333333345</v>
      </c>
      <c r="I32" s="36">
        <v>6219.5166666666673</v>
      </c>
      <c r="J32" s="36">
        <v>6271.7833333333347</v>
      </c>
      <c r="K32" s="31">
        <v>6167.25</v>
      </c>
      <c r="L32" s="31">
        <v>6059.2</v>
      </c>
      <c r="M32" s="31">
        <v>5.2134799999999997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481.35</v>
      </c>
      <c r="D33" s="36">
        <v>483.25</v>
      </c>
      <c r="E33" s="36">
        <v>478.5</v>
      </c>
      <c r="F33" s="36">
        <v>475.65</v>
      </c>
      <c r="G33" s="36">
        <v>470.9</v>
      </c>
      <c r="H33" s="36">
        <v>486.1</v>
      </c>
      <c r="I33" s="36">
        <v>490.85</v>
      </c>
      <c r="J33" s="36">
        <v>493.70000000000005</v>
      </c>
      <c r="K33" s="31">
        <v>488</v>
      </c>
      <c r="L33" s="31">
        <v>480.4</v>
      </c>
      <c r="M33" s="31">
        <v>21.865749999999998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237.96</v>
      </c>
      <c r="D34" s="36">
        <v>235.63666666666666</v>
      </c>
      <c r="E34" s="36">
        <v>232.42333333333332</v>
      </c>
      <c r="F34" s="36">
        <v>226.88666666666666</v>
      </c>
      <c r="G34" s="36">
        <v>223.67333333333332</v>
      </c>
      <c r="H34" s="36">
        <v>241.17333333333332</v>
      </c>
      <c r="I34" s="36">
        <v>244.38666666666668</v>
      </c>
      <c r="J34" s="36">
        <v>249.92333333333332</v>
      </c>
      <c r="K34" s="31">
        <v>238.85</v>
      </c>
      <c r="L34" s="31">
        <v>230.1</v>
      </c>
      <c r="M34" s="31">
        <v>135.53181000000001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2902.45</v>
      </c>
      <c r="D35" s="36">
        <v>2905.9333333333329</v>
      </c>
      <c r="E35" s="36">
        <v>2891.516666666666</v>
      </c>
      <c r="F35" s="36">
        <v>2880.583333333333</v>
      </c>
      <c r="G35" s="36">
        <v>2866.1666666666661</v>
      </c>
      <c r="H35" s="36">
        <v>2916.8666666666659</v>
      </c>
      <c r="I35" s="36">
        <v>2931.2833333333328</v>
      </c>
      <c r="J35" s="36">
        <v>2942.2166666666658</v>
      </c>
      <c r="K35" s="31">
        <v>2920.35</v>
      </c>
      <c r="L35" s="31">
        <v>2895</v>
      </c>
      <c r="M35" s="31">
        <v>8.5542999999999996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2194.85</v>
      </c>
      <c r="D36" s="36">
        <v>2191.4666666666667</v>
      </c>
      <c r="E36" s="36">
        <v>2153.3833333333332</v>
      </c>
      <c r="F36" s="36">
        <v>2111.9166666666665</v>
      </c>
      <c r="G36" s="36">
        <v>2073.833333333333</v>
      </c>
      <c r="H36" s="36">
        <v>2232.9333333333334</v>
      </c>
      <c r="I36" s="36">
        <v>2271.0166666666664</v>
      </c>
      <c r="J36" s="36">
        <v>2312.4833333333336</v>
      </c>
      <c r="K36" s="31">
        <v>2229.5500000000002</v>
      </c>
      <c r="L36" s="31">
        <v>2150</v>
      </c>
      <c r="M36" s="31">
        <v>6.6466000000000003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1257</v>
      </c>
      <c r="D37" s="36">
        <v>1254.6833333333334</v>
      </c>
      <c r="E37" s="36">
        <v>1242.3166666666668</v>
      </c>
      <c r="F37" s="36">
        <v>1227.6333333333334</v>
      </c>
      <c r="G37" s="36">
        <v>1215.2666666666669</v>
      </c>
      <c r="H37" s="36">
        <v>1269.3666666666668</v>
      </c>
      <c r="I37" s="36">
        <v>1281.7333333333336</v>
      </c>
      <c r="J37" s="36">
        <v>1296.4166666666667</v>
      </c>
      <c r="K37" s="31">
        <v>1267.05</v>
      </c>
      <c r="L37" s="31">
        <v>1240</v>
      </c>
      <c r="M37" s="31">
        <v>6.5953799999999996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4701.45</v>
      </c>
      <c r="D38" s="36">
        <v>4735.7833333333328</v>
      </c>
      <c r="E38" s="36">
        <v>4641.6666666666661</v>
      </c>
      <c r="F38" s="36">
        <v>4581.8833333333332</v>
      </c>
      <c r="G38" s="36">
        <v>4487.7666666666664</v>
      </c>
      <c r="H38" s="36">
        <v>4795.5666666666657</v>
      </c>
      <c r="I38" s="36">
        <v>4889.6833333333325</v>
      </c>
      <c r="J38" s="36">
        <v>4949.4666666666653</v>
      </c>
      <c r="K38" s="31">
        <v>4829.8999999999996</v>
      </c>
      <c r="L38" s="31">
        <v>4676</v>
      </c>
      <c r="M38" s="31">
        <v>2.6680600000000001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1194.5999999999999</v>
      </c>
      <c r="D39" s="36">
        <v>1198.1333333333332</v>
      </c>
      <c r="E39" s="36">
        <v>1186.9166666666665</v>
      </c>
      <c r="F39" s="36">
        <v>1179.2333333333333</v>
      </c>
      <c r="G39" s="36">
        <v>1168.0166666666667</v>
      </c>
      <c r="H39" s="36">
        <v>1205.8166666666664</v>
      </c>
      <c r="I39" s="36">
        <v>1217.0333333333331</v>
      </c>
      <c r="J39" s="36">
        <v>1224.7166666666662</v>
      </c>
      <c r="K39" s="31">
        <v>1209.3499999999999</v>
      </c>
      <c r="L39" s="31">
        <v>1190.45</v>
      </c>
      <c r="M39" s="31">
        <v>93.902119999999996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9812.7000000000007</v>
      </c>
      <c r="D40" s="36">
        <v>9804.2666666666682</v>
      </c>
      <c r="E40" s="36">
        <v>9708.5333333333365</v>
      </c>
      <c r="F40" s="36">
        <v>9604.3666666666686</v>
      </c>
      <c r="G40" s="36">
        <v>9508.6333333333369</v>
      </c>
      <c r="H40" s="36">
        <v>9908.4333333333361</v>
      </c>
      <c r="I40" s="36">
        <v>10004.16666666667</v>
      </c>
      <c r="J40" s="36">
        <v>10108.333333333336</v>
      </c>
      <c r="K40" s="31">
        <v>9900</v>
      </c>
      <c r="L40" s="31">
        <v>9700.1</v>
      </c>
      <c r="M40" s="31">
        <v>4.5744199999999999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7138.1</v>
      </c>
      <c r="D41" s="36">
        <v>7119.3666666666659</v>
      </c>
      <c r="E41" s="36">
        <v>7069.7333333333318</v>
      </c>
      <c r="F41" s="36">
        <v>7001.3666666666659</v>
      </c>
      <c r="G41" s="36">
        <v>6951.7333333333318</v>
      </c>
      <c r="H41" s="36">
        <v>7187.7333333333318</v>
      </c>
      <c r="I41" s="36">
        <v>7237.366666666665</v>
      </c>
      <c r="J41" s="36">
        <v>7305.7333333333318</v>
      </c>
      <c r="K41" s="31">
        <v>7169</v>
      </c>
      <c r="L41" s="31">
        <v>7051</v>
      </c>
      <c r="M41" s="31">
        <v>12.05213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1568.25</v>
      </c>
      <c r="D42" s="36">
        <v>1567.8833333333332</v>
      </c>
      <c r="E42" s="36">
        <v>1558.3666666666663</v>
      </c>
      <c r="F42" s="36">
        <v>1548.4833333333331</v>
      </c>
      <c r="G42" s="36">
        <v>1538.9666666666662</v>
      </c>
      <c r="H42" s="36">
        <v>1577.7666666666664</v>
      </c>
      <c r="I42" s="36">
        <v>1587.2833333333333</v>
      </c>
      <c r="J42" s="36">
        <v>1597.1666666666665</v>
      </c>
      <c r="K42" s="31">
        <v>1577.4</v>
      </c>
      <c r="L42" s="31">
        <v>1558</v>
      </c>
      <c r="M42" s="31">
        <v>11.844250000000001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8382.4</v>
      </c>
      <c r="D43" s="36">
        <v>8451.5666666666657</v>
      </c>
      <c r="E43" s="36">
        <v>8280.3333333333321</v>
      </c>
      <c r="F43" s="36">
        <v>8178.2666666666664</v>
      </c>
      <c r="G43" s="36">
        <v>8007.0333333333328</v>
      </c>
      <c r="H43" s="36">
        <v>8553.6333333333314</v>
      </c>
      <c r="I43" s="36">
        <v>8724.866666666665</v>
      </c>
      <c r="J43" s="36">
        <v>8826.9333333333307</v>
      </c>
      <c r="K43" s="31">
        <v>8622.7999999999993</v>
      </c>
      <c r="L43" s="31">
        <v>8349.5</v>
      </c>
      <c r="M43" s="31">
        <v>0.35518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3213.35</v>
      </c>
      <c r="D44" s="36">
        <v>3232.6166666666668</v>
      </c>
      <c r="E44" s="36">
        <v>3181.7333333333336</v>
      </c>
      <c r="F44" s="36">
        <v>3150.1166666666668</v>
      </c>
      <c r="G44" s="36">
        <v>3099.2333333333336</v>
      </c>
      <c r="H44" s="36">
        <v>3264.2333333333336</v>
      </c>
      <c r="I44" s="36">
        <v>3315.1166666666668</v>
      </c>
      <c r="J44" s="36">
        <v>3346.7333333333336</v>
      </c>
      <c r="K44" s="31">
        <v>3283.5</v>
      </c>
      <c r="L44" s="31">
        <v>3201</v>
      </c>
      <c r="M44" s="31">
        <v>3.4154599999999999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198.45</v>
      </c>
      <c r="D45" s="36">
        <v>198.81666666666669</v>
      </c>
      <c r="E45" s="36">
        <v>196.63333333333338</v>
      </c>
      <c r="F45" s="36">
        <v>194.81666666666669</v>
      </c>
      <c r="G45" s="36">
        <v>192.63333333333338</v>
      </c>
      <c r="H45" s="36">
        <v>200.63333333333338</v>
      </c>
      <c r="I45" s="36">
        <v>202.81666666666672</v>
      </c>
      <c r="J45" s="36">
        <v>204.63333333333338</v>
      </c>
      <c r="K45" s="31">
        <v>201</v>
      </c>
      <c r="L45" s="31">
        <v>197</v>
      </c>
      <c r="M45" s="31">
        <v>79.754379999999998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274.8</v>
      </c>
      <c r="D46" s="36">
        <v>276.03333333333336</v>
      </c>
      <c r="E46" s="36">
        <v>272.76666666666671</v>
      </c>
      <c r="F46" s="36">
        <v>270.73333333333335</v>
      </c>
      <c r="G46" s="36">
        <v>267.4666666666667</v>
      </c>
      <c r="H46" s="36">
        <v>278.06666666666672</v>
      </c>
      <c r="I46" s="36">
        <v>281.33333333333337</v>
      </c>
      <c r="J46" s="36">
        <v>283.36666666666673</v>
      </c>
      <c r="K46" s="31">
        <v>279.3</v>
      </c>
      <c r="L46" s="31">
        <v>274</v>
      </c>
      <c r="M46" s="31">
        <v>130.94039000000001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123.01</v>
      </c>
      <c r="D47" s="36">
        <v>123.24666666666667</v>
      </c>
      <c r="E47" s="36">
        <v>122.16333333333334</v>
      </c>
      <c r="F47" s="36">
        <v>121.31666666666668</v>
      </c>
      <c r="G47" s="36">
        <v>120.23333333333335</v>
      </c>
      <c r="H47" s="36">
        <v>124.09333333333333</v>
      </c>
      <c r="I47" s="36">
        <v>125.17666666666665</v>
      </c>
      <c r="J47" s="36">
        <v>126.02333333333333</v>
      </c>
      <c r="K47" s="31">
        <v>124.33</v>
      </c>
      <c r="L47" s="31">
        <v>122.4</v>
      </c>
      <c r="M47" s="31">
        <v>111.82411999999999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1474.45</v>
      </c>
      <c r="D48" s="36">
        <v>1483.3833333333332</v>
      </c>
      <c r="E48" s="36">
        <v>1461.6666666666665</v>
      </c>
      <c r="F48" s="36">
        <v>1448.8833333333332</v>
      </c>
      <c r="G48" s="36">
        <v>1427.1666666666665</v>
      </c>
      <c r="H48" s="36">
        <v>1496.1666666666665</v>
      </c>
      <c r="I48" s="36">
        <v>1517.8833333333332</v>
      </c>
      <c r="J48" s="36">
        <v>1530.6666666666665</v>
      </c>
      <c r="K48" s="31">
        <v>1505.1</v>
      </c>
      <c r="L48" s="31">
        <v>1470.6</v>
      </c>
      <c r="M48" s="31">
        <v>3.8369900000000001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493.1</v>
      </c>
      <c r="D49" s="36">
        <v>492.90000000000003</v>
      </c>
      <c r="E49" s="36">
        <v>489.20000000000005</v>
      </c>
      <c r="F49" s="36">
        <v>485.3</v>
      </c>
      <c r="G49" s="36">
        <v>481.6</v>
      </c>
      <c r="H49" s="36">
        <v>496.80000000000007</v>
      </c>
      <c r="I49" s="36">
        <v>500.5</v>
      </c>
      <c r="J49" s="36">
        <v>504.40000000000009</v>
      </c>
      <c r="K49" s="31">
        <v>496.6</v>
      </c>
      <c r="L49" s="31">
        <v>489</v>
      </c>
      <c r="M49" s="31">
        <v>25.436710000000001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1422.7</v>
      </c>
      <c r="D50" s="36">
        <v>1432.5</v>
      </c>
      <c r="E50" s="36">
        <v>1406.2</v>
      </c>
      <c r="F50" s="36">
        <v>1389.7</v>
      </c>
      <c r="G50" s="36">
        <v>1363.4</v>
      </c>
      <c r="H50" s="36">
        <v>1449</v>
      </c>
      <c r="I50" s="36">
        <v>1475.3000000000002</v>
      </c>
      <c r="J50" s="36">
        <v>1491.8</v>
      </c>
      <c r="K50" s="31">
        <v>1458.8</v>
      </c>
      <c r="L50" s="31">
        <v>1416</v>
      </c>
      <c r="M50" s="31">
        <v>16.057099999999998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286.2</v>
      </c>
      <c r="D51" s="36">
        <v>287.35000000000002</v>
      </c>
      <c r="E51" s="36">
        <v>284.20000000000005</v>
      </c>
      <c r="F51" s="36">
        <v>282.20000000000005</v>
      </c>
      <c r="G51" s="36">
        <v>279.05000000000007</v>
      </c>
      <c r="H51" s="36">
        <v>289.35000000000002</v>
      </c>
      <c r="I51" s="36">
        <v>292.5</v>
      </c>
      <c r="J51" s="36">
        <v>294.5</v>
      </c>
      <c r="K51" s="31">
        <v>290.5</v>
      </c>
      <c r="L51" s="31">
        <v>285.35000000000002</v>
      </c>
      <c r="M51" s="31">
        <v>322.69277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1602.6</v>
      </c>
      <c r="D52" s="36">
        <v>1602.0166666666667</v>
      </c>
      <c r="E52" s="36">
        <v>1584.5833333333333</v>
      </c>
      <c r="F52" s="36">
        <v>1566.5666666666666</v>
      </c>
      <c r="G52" s="36">
        <v>1549.1333333333332</v>
      </c>
      <c r="H52" s="36">
        <v>1620.0333333333333</v>
      </c>
      <c r="I52" s="36">
        <v>1637.4666666666667</v>
      </c>
      <c r="J52" s="36">
        <v>1655.4833333333333</v>
      </c>
      <c r="K52" s="31">
        <v>1619.45</v>
      </c>
      <c r="L52" s="31">
        <v>1584</v>
      </c>
      <c r="M52" s="31">
        <v>7.8857799999999996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295.2</v>
      </c>
      <c r="D53" s="36">
        <v>292.2833333333333</v>
      </c>
      <c r="E53" s="36">
        <v>288.21666666666658</v>
      </c>
      <c r="F53" s="36">
        <v>281.23333333333329</v>
      </c>
      <c r="G53" s="36">
        <v>277.16666666666657</v>
      </c>
      <c r="H53" s="36">
        <v>299.26666666666659</v>
      </c>
      <c r="I53" s="36">
        <v>303.33333333333331</v>
      </c>
      <c r="J53" s="36">
        <v>310.31666666666661</v>
      </c>
      <c r="K53" s="31">
        <v>296.35000000000002</v>
      </c>
      <c r="L53" s="31">
        <v>285.3</v>
      </c>
      <c r="M53" s="31">
        <v>290.60221000000001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607.20000000000005</v>
      </c>
      <c r="D54" s="36">
        <v>604.5</v>
      </c>
      <c r="E54" s="36">
        <v>596.29999999999995</v>
      </c>
      <c r="F54" s="36">
        <v>585.4</v>
      </c>
      <c r="G54" s="36">
        <v>577.19999999999993</v>
      </c>
      <c r="H54" s="36">
        <v>615.4</v>
      </c>
      <c r="I54" s="36">
        <v>623.6</v>
      </c>
      <c r="J54" s="36">
        <v>634.5</v>
      </c>
      <c r="K54" s="31">
        <v>612.70000000000005</v>
      </c>
      <c r="L54" s="31">
        <v>593.6</v>
      </c>
      <c r="M54" s="31">
        <v>135.13772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1427.25</v>
      </c>
      <c r="D55" s="36">
        <v>1424.95</v>
      </c>
      <c r="E55" s="36">
        <v>1415.3000000000002</v>
      </c>
      <c r="F55" s="36">
        <v>1403.3500000000001</v>
      </c>
      <c r="G55" s="36">
        <v>1393.7000000000003</v>
      </c>
      <c r="H55" s="36">
        <v>1436.9</v>
      </c>
      <c r="I55" s="36">
        <v>1446.5500000000002</v>
      </c>
      <c r="J55" s="36">
        <v>1458.5</v>
      </c>
      <c r="K55" s="31">
        <v>1434.6</v>
      </c>
      <c r="L55" s="31">
        <v>1413</v>
      </c>
      <c r="M55" s="31">
        <v>44.167920000000002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344.45</v>
      </c>
      <c r="D56" s="36">
        <v>343.76666666666665</v>
      </c>
      <c r="E56" s="36">
        <v>338.08333333333331</v>
      </c>
      <c r="F56" s="36">
        <v>331.71666666666664</v>
      </c>
      <c r="G56" s="36">
        <v>326.0333333333333</v>
      </c>
      <c r="H56" s="36">
        <v>350.13333333333333</v>
      </c>
      <c r="I56" s="36">
        <v>355.81666666666672</v>
      </c>
      <c r="J56" s="36">
        <v>362.18333333333334</v>
      </c>
      <c r="K56" s="31">
        <v>349.45</v>
      </c>
      <c r="L56" s="31">
        <v>337.4</v>
      </c>
      <c r="M56" s="31">
        <v>71.008030000000005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31174</v>
      </c>
      <c r="D57" s="36">
        <v>31140.983333333334</v>
      </c>
      <c r="E57" s="36">
        <v>30683.016666666666</v>
      </c>
      <c r="F57" s="36">
        <v>30192.033333333333</v>
      </c>
      <c r="G57" s="36">
        <v>29734.066666666666</v>
      </c>
      <c r="H57" s="36">
        <v>31631.966666666667</v>
      </c>
      <c r="I57" s="36">
        <v>32089.933333333334</v>
      </c>
      <c r="J57" s="36">
        <v>32580.916666666668</v>
      </c>
      <c r="K57" s="31">
        <v>31598.95</v>
      </c>
      <c r="L57" s="31">
        <v>30650</v>
      </c>
      <c r="M57" s="31">
        <v>0.39790999999999999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5517.75</v>
      </c>
      <c r="D58" s="36">
        <v>5541.5</v>
      </c>
      <c r="E58" s="36">
        <v>5476.25</v>
      </c>
      <c r="F58" s="36">
        <v>5434.75</v>
      </c>
      <c r="G58" s="36">
        <v>5369.5</v>
      </c>
      <c r="H58" s="36">
        <v>5583</v>
      </c>
      <c r="I58" s="36">
        <v>5648.25</v>
      </c>
      <c r="J58" s="36">
        <v>5689.75</v>
      </c>
      <c r="K58" s="31">
        <v>5606.75</v>
      </c>
      <c r="L58" s="31">
        <v>5500</v>
      </c>
      <c r="M58" s="31">
        <v>4.7689899999999996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662</v>
      </c>
      <c r="D59" s="36">
        <v>660.93333333333339</v>
      </c>
      <c r="E59" s="36">
        <v>654.46666666666681</v>
      </c>
      <c r="F59" s="36">
        <v>646.93333333333339</v>
      </c>
      <c r="G59" s="36">
        <v>640.46666666666681</v>
      </c>
      <c r="H59" s="36">
        <v>668.46666666666681</v>
      </c>
      <c r="I59" s="36">
        <v>674.93333333333351</v>
      </c>
      <c r="J59" s="36">
        <v>682.46666666666681</v>
      </c>
      <c r="K59" s="31">
        <v>667.4</v>
      </c>
      <c r="L59" s="31">
        <v>653.4</v>
      </c>
      <c r="M59" s="31">
        <v>23.609359999999999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121.23</v>
      </c>
      <c r="D60" s="36">
        <v>121.69</v>
      </c>
      <c r="E60" s="36">
        <v>120.28999999999999</v>
      </c>
      <c r="F60" s="36">
        <v>119.35</v>
      </c>
      <c r="G60" s="36">
        <v>117.94999999999999</v>
      </c>
      <c r="H60" s="36">
        <v>122.63</v>
      </c>
      <c r="I60" s="36">
        <v>124.03</v>
      </c>
      <c r="J60" s="36">
        <v>124.97</v>
      </c>
      <c r="K60" s="31">
        <v>123.09</v>
      </c>
      <c r="L60" s="31">
        <v>120.75</v>
      </c>
      <c r="M60" s="31">
        <v>375.14598999999998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1332.3</v>
      </c>
      <c r="D61" s="36">
        <v>1339.9666666666667</v>
      </c>
      <c r="E61" s="36">
        <v>1318.9833333333333</v>
      </c>
      <c r="F61" s="36">
        <v>1305.6666666666667</v>
      </c>
      <c r="G61" s="36">
        <v>1284.6833333333334</v>
      </c>
      <c r="H61" s="36">
        <v>1353.2833333333333</v>
      </c>
      <c r="I61" s="36">
        <v>1374.2666666666669</v>
      </c>
      <c r="J61" s="36">
        <v>1387.5833333333333</v>
      </c>
      <c r="K61" s="31">
        <v>1360.95</v>
      </c>
      <c r="L61" s="31">
        <v>1326.65</v>
      </c>
      <c r="M61" s="31">
        <v>11.35533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1530.25</v>
      </c>
      <c r="D62" s="36">
        <v>1534.5666666666666</v>
      </c>
      <c r="E62" s="36">
        <v>1522.6833333333332</v>
      </c>
      <c r="F62" s="36">
        <v>1515.1166666666666</v>
      </c>
      <c r="G62" s="36">
        <v>1503.2333333333331</v>
      </c>
      <c r="H62" s="36">
        <v>1542.1333333333332</v>
      </c>
      <c r="I62" s="36">
        <v>1554.0166666666664</v>
      </c>
      <c r="J62" s="36">
        <v>1561.5833333333333</v>
      </c>
      <c r="K62" s="31">
        <v>1546.45</v>
      </c>
      <c r="L62" s="31">
        <v>1527</v>
      </c>
      <c r="M62" s="31">
        <v>16.99446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476.35</v>
      </c>
      <c r="D63" s="36">
        <v>478.34999999999997</v>
      </c>
      <c r="E63" s="36">
        <v>473.19999999999993</v>
      </c>
      <c r="F63" s="36">
        <v>470.04999999999995</v>
      </c>
      <c r="G63" s="36">
        <v>464.89999999999992</v>
      </c>
      <c r="H63" s="36">
        <v>481.49999999999994</v>
      </c>
      <c r="I63" s="36">
        <v>486.64999999999992</v>
      </c>
      <c r="J63" s="36">
        <v>489.79999999999995</v>
      </c>
      <c r="K63" s="31">
        <v>483.5</v>
      </c>
      <c r="L63" s="31">
        <v>475.2</v>
      </c>
      <c r="M63" s="31">
        <v>111.69020999999999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5175.8500000000004</v>
      </c>
      <c r="D64" s="36">
        <v>5199.6166666666668</v>
      </c>
      <c r="E64" s="36">
        <v>5144.2333333333336</v>
      </c>
      <c r="F64" s="36">
        <v>5112.6166666666668</v>
      </c>
      <c r="G64" s="36">
        <v>5057.2333333333336</v>
      </c>
      <c r="H64" s="36">
        <v>5231.2333333333336</v>
      </c>
      <c r="I64" s="36">
        <v>5286.6166666666668</v>
      </c>
      <c r="J64" s="36">
        <v>5318.2333333333336</v>
      </c>
      <c r="K64" s="31">
        <v>5255</v>
      </c>
      <c r="L64" s="31">
        <v>5168</v>
      </c>
      <c r="M64" s="31">
        <v>3.7401499999999999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2951.45</v>
      </c>
      <c r="D65" s="36">
        <v>2967.1666666666665</v>
      </c>
      <c r="E65" s="36">
        <v>2921.6333333333332</v>
      </c>
      <c r="F65" s="36">
        <v>2891.8166666666666</v>
      </c>
      <c r="G65" s="36">
        <v>2846.2833333333333</v>
      </c>
      <c r="H65" s="36">
        <v>2996.9833333333331</v>
      </c>
      <c r="I65" s="36">
        <v>3042.5166666666669</v>
      </c>
      <c r="J65" s="36">
        <v>3072.333333333333</v>
      </c>
      <c r="K65" s="31">
        <v>3012.7</v>
      </c>
      <c r="L65" s="31">
        <v>2937.35</v>
      </c>
      <c r="M65" s="31">
        <v>3.1411199999999999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1087.8</v>
      </c>
      <c r="D66" s="36">
        <v>1078.9833333333333</v>
      </c>
      <c r="E66" s="36">
        <v>1061.4666666666667</v>
      </c>
      <c r="F66" s="36">
        <v>1035.1333333333334</v>
      </c>
      <c r="G66" s="36">
        <v>1017.6166666666668</v>
      </c>
      <c r="H66" s="36">
        <v>1105.3166666666666</v>
      </c>
      <c r="I66" s="36">
        <v>1122.8333333333335</v>
      </c>
      <c r="J66" s="36">
        <v>1149.1666666666665</v>
      </c>
      <c r="K66" s="31">
        <v>1096.5</v>
      </c>
      <c r="L66" s="31">
        <v>1052.6500000000001</v>
      </c>
      <c r="M66" s="31">
        <v>46.6036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1466.35</v>
      </c>
      <c r="D67" s="36">
        <v>1461.6666666666667</v>
      </c>
      <c r="E67" s="36">
        <v>1440.2333333333336</v>
      </c>
      <c r="F67" s="36">
        <v>1414.1166666666668</v>
      </c>
      <c r="G67" s="36">
        <v>1392.6833333333336</v>
      </c>
      <c r="H67" s="36">
        <v>1487.7833333333335</v>
      </c>
      <c r="I67" s="36">
        <v>1509.2166666666665</v>
      </c>
      <c r="J67" s="36">
        <v>1535.3333333333335</v>
      </c>
      <c r="K67" s="31">
        <v>1483.1</v>
      </c>
      <c r="L67" s="31">
        <v>1435.55</v>
      </c>
      <c r="M67" s="31">
        <v>6.3882199999999996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411.2</v>
      </c>
      <c r="D68" s="36">
        <v>413.75</v>
      </c>
      <c r="E68" s="36">
        <v>407.7</v>
      </c>
      <c r="F68" s="36">
        <v>404.2</v>
      </c>
      <c r="G68" s="36">
        <v>398.15</v>
      </c>
      <c r="H68" s="36">
        <v>417.25</v>
      </c>
      <c r="I68" s="36">
        <v>423.29999999999995</v>
      </c>
      <c r="J68" s="36">
        <v>426.8</v>
      </c>
      <c r="K68" s="31">
        <v>419.8</v>
      </c>
      <c r="L68" s="31">
        <v>410.25</v>
      </c>
      <c r="M68" s="31">
        <v>25.71903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3565.6</v>
      </c>
      <c r="D69" s="36">
        <v>3575.6166666666663</v>
      </c>
      <c r="E69" s="36">
        <v>3534.2833333333328</v>
      </c>
      <c r="F69" s="36">
        <v>3502.9666666666667</v>
      </c>
      <c r="G69" s="36">
        <v>3461.6333333333332</v>
      </c>
      <c r="H69" s="36">
        <v>3606.9333333333325</v>
      </c>
      <c r="I69" s="36">
        <v>3648.2666666666655</v>
      </c>
      <c r="J69" s="36">
        <v>3679.5833333333321</v>
      </c>
      <c r="K69" s="31">
        <v>3616.95</v>
      </c>
      <c r="L69" s="31">
        <v>3544.3</v>
      </c>
      <c r="M69" s="31">
        <v>3.9711099999999999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856</v>
      </c>
      <c r="D70" s="36">
        <v>858.2833333333333</v>
      </c>
      <c r="E70" s="36">
        <v>846.96666666666658</v>
      </c>
      <c r="F70" s="36">
        <v>837.93333333333328</v>
      </c>
      <c r="G70" s="36">
        <v>826.61666666666656</v>
      </c>
      <c r="H70" s="36">
        <v>867.31666666666661</v>
      </c>
      <c r="I70" s="36">
        <v>878.63333333333321</v>
      </c>
      <c r="J70" s="36">
        <v>887.66666666666663</v>
      </c>
      <c r="K70" s="31">
        <v>869.6</v>
      </c>
      <c r="L70" s="31">
        <v>849.25</v>
      </c>
      <c r="M70" s="31">
        <v>36.394089999999998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613.45000000000005</v>
      </c>
      <c r="D71" s="36">
        <v>614.80000000000007</v>
      </c>
      <c r="E71" s="36">
        <v>606.65000000000009</v>
      </c>
      <c r="F71" s="36">
        <v>599.85</v>
      </c>
      <c r="G71" s="36">
        <v>591.70000000000005</v>
      </c>
      <c r="H71" s="36">
        <v>621.60000000000014</v>
      </c>
      <c r="I71" s="36">
        <v>629.75</v>
      </c>
      <c r="J71" s="36">
        <v>636.55000000000018</v>
      </c>
      <c r="K71" s="31">
        <v>622.95000000000005</v>
      </c>
      <c r="L71" s="31">
        <v>608</v>
      </c>
      <c r="M71" s="31">
        <v>37.288249999999998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1887.95</v>
      </c>
      <c r="D72" s="36">
        <v>1886.5833333333333</v>
      </c>
      <c r="E72" s="36">
        <v>1872.3666666666666</v>
      </c>
      <c r="F72" s="36">
        <v>1856.7833333333333</v>
      </c>
      <c r="G72" s="36">
        <v>1842.5666666666666</v>
      </c>
      <c r="H72" s="36">
        <v>1902.1666666666665</v>
      </c>
      <c r="I72" s="36">
        <v>1916.3833333333332</v>
      </c>
      <c r="J72" s="36">
        <v>1931.9666666666665</v>
      </c>
      <c r="K72" s="31">
        <v>1900.8</v>
      </c>
      <c r="L72" s="31">
        <v>1871</v>
      </c>
      <c r="M72" s="31">
        <v>4.4852499999999997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2316</v>
      </c>
      <c r="D73" s="36">
        <v>2317.7333333333331</v>
      </c>
      <c r="E73" s="36">
        <v>2298.4666666666662</v>
      </c>
      <c r="F73" s="36">
        <v>2280.9333333333329</v>
      </c>
      <c r="G73" s="36">
        <v>2261.6666666666661</v>
      </c>
      <c r="H73" s="36">
        <v>2335.2666666666664</v>
      </c>
      <c r="I73" s="36">
        <v>2354.5333333333338</v>
      </c>
      <c r="J73" s="36">
        <v>2372.0666666666666</v>
      </c>
      <c r="K73" s="31">
        <v>2337</v>
      </c>
      <c r="L73" s="31">
        <v>2300.1999999999998</v>
      </c>
      <c r="M73" s="31">
        <v>3.4058600000000001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386</v>
      </c>
      <c r="D74" s="36">
        <v>388.36666666666662</v>
      </c>
      <c r="E74" s="36">
        <v>381.83333333333326</v>
      </c>
      <c r="F74" s="36">
        <v>377.66666666666663</v>
      </c>
      <c r="G74" s="36">
        <v>371.13333333333327</v>
      </c>
      <c r="H74" s="36">
        <v>392.53333333333325</v>
      </c>
      <c r="I74" s="36">
        <v>399.06666666666666</v>
      </c>
      <c r="J74" s="36">
        <v>403.23333333333323</v>
      </c>
      <c r="K74" s="31">
        <v>394.9</v>
      </c>
      <c r="L74" s="31">
        <v>384.2</v>
      </c>
      <c r="M74" s="31">
        <v>12.913650000000001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178.53</v>
      </c>
      <c r="D75" s="36">
        <v>178.27666666666667</v>
      </c>
      <c r="E75" s="36">
        <v>177.35333333333335</v>
      </c>
      <c r="F75" s="36">
        <v>176.17666666666668</v>
      </c>
      <c r="G75" s="36">
        <v>175.25333333333336</v>
      </c>
      <c r="H75" s="36">
        <v>179.45333333333335</v>
      </c>
      <c r="I75" s="36">
        <v>180.37666666666669</v>
      </c>
      <c r="J75" s="36">
        <v>181.55333333333334</v>
      </c>
      <c r="K75" s="31">
        <v>179.2</v>
      </c>
      <c r="L75" s="31">
        <v>177.1</v>
      </c>
      <c r="M75" s="31">
        <v>19.871200000000002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4475.45</v>
      </c>
      <c r="D76" s="36">
        <v>4507.583333333333</v>
      </c>
      <c r="E76" s="36">
        <v>4430.1666666666661</v>
      </c>
      <c r="F76" s="36">
        <v>4384.8833333333332</v>
      </c>
      <c r="G76" s="36">
        <v>4307.4666666666662</v>
      </c>
      <c r="H76" s="36">
        <v>4552.8666666666659</v>
      </c>
      <c r="I76" s="36">
        <v>4630.2833333333319</v>
      </c>
      <c r="J76" s="36">
        <v>4675.5666666666657</v>
      </c>
      <c r="K76" s="31">
        <v>4585</v>
      </c>
      <c r="L76" s="31">
        <v>4462.3</v>
      </c>
      <c r="M76" s="31">
        <v>2.6407799999999999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10140.5</v>
      </c>
      <c r="D77" s="36">
        <v>10142.550000000001</v>
      </c>
      <c r="E77" s="36">
        <v>10063.150000000001</v>
      </c>
      <c r="F77" s="36">
        <v>9985.8000000000011</v>
      </c>
      <c r="G77" s="36">
        <v>9906.4000000000015</v>
      </c>
      <c r="H77" s="36">
        <v>10219.900000000001</v>
      </c>
      <c r="I77" s="36">
        <v>10299.299999999999</v>
      </c>
      <c r="J77" s="36">
        <v>10376.650000000001</v>
      </c>
      <c r="K77" s="31">
        <v>10221.950000000001</v>
      </c>
      <c r="L77" s="31">
        <v>10065.200000000001</v>
      </c>
      <c r="M77" s="31">
        <v>2.29467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2802.05</v>
      </c>
      <c r="D78" s="36">
        <v>2798.2166666666667</v>
      </c>
      <c r="E78" s="36">
        <v>2773.8333333333335</v>
      </c>
      <c r="F78" s="36">
        <v>2745.6166666666668</v>
      </c>
      <c r="G78" s="36">
        <v>2721.2333333333336</v>
      </c>
      <c r="H78" s="36">
        <v>2826.4333333333334</v>
      </c>
      <c r="I78" s="36">
        <v>2850.8166666666666</v>
      </c>
      <c r="J78" s="36">
        <v>2879.0333333333333</v>
      </c>
      <c r="K78" s="31">
        <v>2822.6</v>
      </c>
      <c r="L78" s="31">
        <v>2770</v>
      </c>
      <c r="M78" s="31">
        <v>1.5344899999999999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6039.25</v>
      </c>
      <c r="D79" s="36">
        <v>6055.833333333333</v>
      </c>
      <c r="E79" s="36">
        <v>6011.4166666666661</v>
      </c>
      <c r="F79" s="36">
        <v>5983.583333333333</v>
      </c>
      <c r="G79" s="36">
        <v>5939.1666666666661</v>
      </c>
      <c r="H79" s="36">
        <v>6083.6666666666661</v>
      </c>
      <c r="I79" s="36">
        <v>6128.0833333333321</v>
      </c>
      <c r="J79" s="36">
        <v>6155.9166666666661</v>
      </c>
      <c r="K79" s="31">
        <v>6100.25</v>
      </c>
      <c r="L79" s="31">
        <v>6028</v>
      </c>
      <c r="M79" s="31">
        <v>5.1636199999999999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4758.6499999999996</v>
      </c>
      <c r="D80" s="36">
        <v>4771.5499999999993</v>
      </c>
      <c r="E80" s="36">
        <v>4731.1499999999987</v>
      </c>
      <c r="F80" s="36">
        <v>4703.6499999999996</v>
      </c>
      <c r="G80" s="36">
        <v>4663.2499999999991</v>
      </c>
      <c r="H80" s="36">
        <v>4799.0499999999984</v>
      </c>
      <c r="I80" s="36">
        <v>4839.45</v>
      </c>
      <c r="J80" s="36">
        <v>4866.949999999998</v>
      </c>
      <c r="K80" s="31">
        <v>4811.95</v>
      </c>
      <c r="L80" s="31">
        <v>4744.05</v>
      </c>
      <c r="M80" s="31">
        <v>7.3396600000000003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4126.3500000000004</v>
      </c>
      <c r="D81" s="36">
        <v>4117.3</v>
      </c>
      <c r="E81" s="36">
        <v>4065</v>
      </c>
      <c r="F81" s="36">
        <v>4003.6499999999996</v>
      </c>
      <c r="G81" s="36">
        <v>3951.3499999999995</v>
      </c>
      <c r="H81" s="36">
        <v>4178.6500000000005</v>
      </c>
      <c r="I81" s="36">
        <v>4230.9500000000016</v>
      </c>
      <c r="J81" s="36">
        <v>4292.3000000000011</v>
      </c>
      <c r="K81" s="31">
        <v>4169.6000000000004</v>
      </c>
      <c r="L81" s="31">
        <v>4055.95</v>
      </c>
      <c r="M81" s="31">
        <v>3.7203300000000001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172.13</v>
      </c>
      <c r="D82" s="36">
        <v>172.21</v>
      </c>
      <c r="E82" s="36">
        <v>169.42000000000002</v>
      </c>
      <c r="F82" s="36">
        <v>166.71</v>
      </c>
      <c r="G82" s="36">
        <v>163.92000000000002</v>
      </c>
      <c r="H82" s="36">
        <v>174.92000000000002</v>
      </c>
      <c r="I82" s="36">
        <v>177.71000000000004</v>
      </c>
      <c r="J82" s="36">
        <v>180.42000000000002</v>
      </c>
      <c r="K82" s="31">
        <v>175</v>
      </c>
      <c r="L82" s="31">
        <v>169.5</v>
      </c>
      <c r="M82" s="31">
        <v>80.307249999999996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167.59</v>
      </c>
      <c r="D83" s="36">
        <v>166.85999999999999</v>
      </c>
      <c r="E83" s="36">
        <v>165.17999999999998</v>
      </c>
      <c r="F83" s="36">
        <v>162.76999999999998</v>
      </c>
      <c r="G83" s="36">
        <v>161.08999999999997</v>
      </c>
      <c r="H83" s="36">
        <v>169.26999999999998</v>
      </c>
      <c r="I83" s="36">
        <v>170.95</v>
      </c>
      <c r="J83" s="36">
        <v>173.35999999999999</v>
      </c>
      <c r="K83" s="31">
        <v>168.54</v>
      </c>
      <c r="L83" s="31">
        <v>164.45</v>
      </c>
      <c r="M83" s="31">
        <v>119.79407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776</v>
      </c>
      <c r="D84" s="36">
        <v>784</v>
      </c>
      <c r="E84" s="36">
        <v>763</v>
      </c>
      <c r="F84" s="36">
        <v>750</v>
      </c>
      <c r="G84" s="36">
        <v>729</v>
      </c>
      <c r="H84" s="36">
        <v>797</v>
      </c>
      <c r="I84" s="36">
        <v>818</v>
      </c>
      <c r="J84" s="36">
        <v>831</v>
      </c>
      <c r="K84" s="31">
        <v>805</v>
      </c>
      <c r="L84" s="31">
        <v>771</v>
      </c>
      <c r="M84" s="31">
        <v>18.098140000000001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469.35</v>
      </c>
      <c r="D85" s="36">
        <v>468.18333333333334</v>
      </c>
      <c r="E85" s="36">
        <v>462.41666666666669</v>
      </c>
      <c r="F85" s="36">
        <v>455.48333333333335</v>
      </c>
      <c r="G85" s="36">
        <v>449.7166666666667</v>
      </c>
      <c r="H85" s="36">
        <v>475.11666666666667</v>
      </c>
      <c r="I85" s="36">
        <v>480.88333333333333</v>
      </c>
      <c r="J85" s="36">
        <v>487.81666666666666</v>
      </c>
      <c r="K85" s="31">
        <v>473.95</v>
      </c>
      <c r="L85" s="31">
        <v>461.25</v>
      </c>
      <c r="M85" s="31">
        <v>26.651879999999998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212.86</v>
      </c>
      <c r="D86" s="36">
        <v>211.01333333333332</v>
      </c>
      <c r="E86" s="36">
        <v>207.77666666666664</v>
      </c>
      <c r="F86" s="36">
        <v>202.69333333333333</v>
      </c>
      <c r="G86" s="36">
        <v>199.45666666666665</v>
      </c>
      <c r="H86" s="36">
        <v>216.09666666666664</v>
      </c>
      <c r="I86" s="36">
        <v>219.33333333333331</v>
      </c>
      <c r="J86" s="36">
        <v>224.41666666666663</v>
      </c>
      <c r="K86" s="31">
        <v>214.25</v>
      </c>
      <c r="L86" s="31">
        <v>205.93</v>
      </c>
      <c r="M86" s="31">
        <v>584.91134999999997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1875.65</v>
      </c>
      <c r="D87" s="36">
        <v>1884.1333333333332</v>
      </c>
      <c r="E87" s="36">
        <v>1853.5166666666664</v>
      </c>
      <c r="F87" s="36">
        <v>1831.3833333333332</v>
      </c>
      <c r="G87" s="36">
        <v>1800.7666666666664</v>
      </c>
      <c r="H87" s="36">
        <v>1906.2666666666664</v>
      </c>
      <c r="I87" s="36">
        <v>1936.8833333333332</v>
      </c>
      <c r="J87" s="36">
        <v>1959.0166666666664</v>
      </c>
      <c r="K87" s="31">
        <v>1914.75</v>
      </c>
      <c r="L87" s="31">
        <v>1862</v>
      </c>
      <c r="M87" s="31">
        <v>1.7081599999999999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1429.2</v>
      </c>
      <c r="D88" s="36">
        <v>1430.8333333333333</v>
      </c>
      <c r="E88" s="36">
        <v>1418.4166666666665</v>
      </c>
      <c r="F88" s="36">
        <v>1407.6333333333332</v>
      </c>
      <c r="G88" s="36">
        <v>1395.2166666666665</v>
      </c>
      <c r="H88" s="36">
        <v>1441.6166666666666</v>
      </c>
      <c r="I88" s="36">
        <v>1454.0333333333331</v>
      </c>
      <c r="J88" s="36">
        <v>1464.8166666666666</v>
      </c>
      <c r="K88" s="31">
        <v>1443.25</v>
      </c>
      <c r="L88" s="31">
        <v>1420.05</v>
      </c>
      <c r="M88" s="31">
        <v>6.2500799999999996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2855.95</v>
      </c>
      <c r="D89" s="36">
        <v>2866.5833333333335</v>
      </c>
      <c r="E89" s="36">
        <v>2826.8166666666671</v>
      </c>
      <c r="F89" s="36">
        <v>2797.6833333333334</v>
      </c>
      <c r="G89" s="36">
        <v>2757.916666666667</v>
      </c>
      <c r="H89" s="36">
        <v>2895.7166666666672</v>
      </c>
      <c r="I89" s="36">
        <v>2935.4833333333336</v>
      </c>
      <c r="J89" s="36">
        <v>2964.6166666666672</v>
      </c>
      <c r="K89" s="31">
        <v>2906.35</v>
      </c>
      <c r="L89" s="31">
        <v>2837.45</v>
      </c>
      <c r="M89" s="31">
        <v>6.73048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2456.9</v>
      </c>
      <c r="D90" s="36">
        <v>2455.0833333333335</v>
      </c>
      <c r="E90" s="36">
        <v>2428.166666666667</v>
      </c>
      <c r="F90" s="36">
        <v>2399.4333333333334</v>
      </c>
      <c r="G90" s="36">
        <v>2372.5166666666669</v>
      </c>
      <c r="H90" s="36">
        <v>2483.8166666666671</v>
      </c>
      <c r="I90" s="36">
        <v>2510.733333333334</v>
      </c>
      <c r="J90" s="36">
        <v>2539.4666666666672</v>
      </c>
      <c r="K90" s="31">
        <v>2482</v>
      </c>
      <c r="L90" s="31">
        <v>2426.35</v>
      </c>
      <c r="M90" s="31">
        <v>5.3192399999999997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3187.9</v>
      </c>
      <c r="D91" s="36">
        <v>3156.0499999999997</v>
      </c>
      <c r="E91" s="36">
        <v>3079.3499999999995</v>
      </c>
      <c r="F91" s="36">
        <v>2970.7999999999997</v>
      </c>
      <c r="G91" s="36">
        <v>2894.0999999999995</v>
      </c>
      <c r="H91" s="36">
        <v>3264.5999999999995</v>
      </c>
      <c r="I91" s="36">
        <v>3341.2999999999993</v>
      </c>
      <c r="J91" s="36">
        <v>3449.8499999999995</v>
      </c>
      <c r="K91" s="31">
        <v>3232.75</v>
      </c>
      <c r="L91" s="31">
        <v>3047.5</v>
      </c>
      <c r="M91" s="31">
        <v>1.0741499999999999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607.75</v>
      </c>
      <c r="D92" s="36">
        <v>600.91666666666663</v>
      </c>
      <c r="E92" s="36">
        <v>583.83333333333326</v>
      </c>
      <c r="F92" s="36">
        <v>559.91666666666663</v>
      </c>
      <c r="G92" s="36">
        <v>542.83333333333326</v>
      </c>
      <c r="H92" s="36">
        <v>624.83333333333326</v>
      </c>
      <c r="I92" s="36">
        <v>641.91666666666652</v>
      </c>
      <c r="J92" s="36">
        <v>665.83333333333326</v>
      </c>
      <c r="K92" s="31">
        <v>618</v>
      </c>
      <c r="L92" s="31">
        <v>577</v>
      </c>
      <c r="M92" s="31">
        <v>23.511559999999999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1428.8</v>
      </c>
      <c r="D93" s="36">
        <v>1427.3833333333332</v>
      </c>
      <c r="E93" s="36">
        <v>1416.8166666666664</v>
      </c>
      <c r="F93" s="36">
        <v>1404.8333333333333</v>
      </c>
      <c r="G93" s="36">
        <v>1394.2666666666664</v>
      </c>
      <c r="H93" s="36">
        <v>1439.3666666666663</v>
      </c>
      <c r="I93" s="36">
        <v>1449.9333333333329</v>
      </c>
      <c r="J93" s="36">
        <v>1461.9166666666663</v>
      </c>
      <c r="K93" s="31">
        <v>1437.95</v>
      </c>
      <c r="L93" s="31">
        <v>1415.4</v>
      </c>
      <c r="M93" s="31">
        <v>22.690819999999999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3816.85</v>
      </c>
      <c r="D94" s="36">
        <v>3800.5</v>
      </c>
      <c r="E94" s="36">
        <v>3751.35</v>
      </c>
      <c r="F94" s="36">
        <v>3685.85</v>
      </c>
      <c r="G94" s="36">
        <v>3636.7</v>
      </c>
      <c r="H94" s="36">
        <v>3866</v>
      </c>
      <c r="I94" s="36">
        <v>3915.1499999999996</v>
      </c>
      <c r="J94" s="36">
        <v>3980.65</v>
      </c>
      <c r="K94" s="31">
        <v>3849.65</v>
      </c>
      <c r="L94" s="31">
        <v>3735</v>
      </c>
      <c r="M94" s="31">
        <v>5.8698399999999999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1564.8</v>
      </c>
      <c r="D95" s="36">
        <v>1562.6666666666667</v>
      </c>
      <c r="E95" s="36">
        <v>1554.3333333333335</v>
      </c>
      <c r="F95" s="36">
        <v>1543.8666666666668</v>
      </c>
      <c r="G95" s="36">
        <v>1535.5333333333335</v>
      </c>
      <c r="H95" s="36">
        <v>1573.1333333333334</v>
      </c>
      <c r="I95" s="36">
        <v>1581.4666666666669</v>
      </c>
      <c r="J95" s="36">
        <v>1591.9333333333334</v>
      </c>
      <c r="K95" s="31">
        <v>1571</v>
      </c>
      <c r="L95" s="31">
        <v>1552.2</v>
      </c>
      <c r="M95" s="31">
        <v>147.72663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571.70000000000005</v>
      </c>
      <c r="D96" s="36">
        <v>571.6</v>
      </c>
      <c r="E96" s="36">
        <v>566.30000000000007</v>
      </c>
      <c r="F96" s="36">
        <v>560.90000000000009</v>
      </c>
      <c r="G96" s="36">
        <v>555.60000000000014</v>
      </c>
      <c r="H96" s="36">
        <v>577</v>
      </c>
      <c r="I96" s="36">
        <v>582.29999999999995</v>
      </c>
      <c r="J96" s="36">
        <v>587.69999999999993</v>
      </c>
      <c r="K96" s="31">
        <v>576.9</v>
      </c>
      <c r="L96" s="31">
        <v>566.20000000000005</v>
      </c>
      <c r="M96" s="31">
        <v>64.176699999999997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1832.85</v>
      </c>
      <c r="D97" s="36">
        <v>1843.2333333333333</v>
      </c>
      <c r="E97" s="36">
        <v>1815.6166666666668</v>
      </c>
      <c r="F97" s="36">
        <v>1798.3833333333334</v>
      </c>
      <c r="G97" s="36">
        <v>1770.7666666666669</v>
      </c>
      <c r="H97" s="36">
        <v>1860.4666666666667</v>
      </c>
      <c r="I97" s="36">
        <v>1888.083333333333</v>
      </c>
      <c r="J97" s="36">
        <v>1905.3166666666666</v>
      </c>
      <c r="K97" s="31">
        <v>1870.85</v>
      </c>
      <c r="L97" s="31">
        <v>1826</v>
      </c>
      <c r="M97" s="31">
        <v>12.06884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5786.6</v>
      </c>
      <c r="D98" s="36">
        <v>5779.333333333333</v>
      </c>
      <c r="E98" s="36">
        <v>5712.2666666666664</v>
      </c>
      <c r="F98" s="36">
        <v>5637.9333333333334</v>
      </c>
      <c r="G98" s="36">
        <v>5570.8666666666668</v>
      </c>
      <c r="H98" s="36">
        <v>5853.6666666666661</v>
      </c>
      <c r="I98" s="36">
        <v>5920.7333333333336</v>
      </c>
      <c r="J98" s="36">
        <v>5995.0666666666657</v>
      </c>
      <c r="K98" s="31">
        <v>5846.4</v>
      </c>
      <c r="L98" s="31">
        <v>5705</v>
      </c>
      <c r="M98" s="31">
        <v>10.15127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672.95</v>
      </c>
      <c r="D99" s="36">
        <v>675.41666666666663</v>
      </c>
      <c r="E99" s="36">
        <v>669.58333333333326</v>
      </c>
      <c r="F99" s="36">
        <v>666.21666666666658</v>
      </c>
      <c r="G99" s="36">
        <v>660.38333333333321</v>
      </c>
      <c r="H99" s="36">
        <v>678.7833333333333</v>
      </c>
      <c r="I99" s="36">
        <v>684.61666666666656</v>
      </c>
      <c r="J99" s="36">
        <v>687.98333333333335</v>
      </c>
      <c r="K99" s="31">
        <v>681.25</v>
      </c>
      <c r="L99" s="31">
        <v>672.05</v>
      </c>
      <c r="M99" s="31">
        <v>51.579180000000001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4856.6000000000004</v>
      </c>
      <c r="D100" s="36">
        <v>4869.7166666666672</v>
      </c>
      <c r="E100" s="36">
        <v>4816.8833333333341</v>
      </c>
      <c r="F100" s="36">
        <v>4777.166666666667</v>
      </c>
      <c r="G100" s="36">
        <v>4724.3333333333339</v>
      </c>
      <c r="H100" s="36">
        <v>4909.4333333333343</v>
      </c>
      <c r="I100" s="36">
        <v>4962.2666666666664</v>
      </c>
      <c r="J100" s="36">
        <v>5001.9833333333345</v>
      </c>
      <c r="K100" s="31">
        <v>4922.55</v>
      </c>
      <c r="L100" s="31">
        <v>4830</v>
      </c>
      <c r="M100" s="31">
        <v>27.181889999999999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524.04999999999995</v>
      </c>
      <c r="D101" s="36">
        <v>524.26666666666665</v>
      </c>
      <c r="E101" s="36">
        <v>516.0333333333333</v>
      </c>
      <c r="F101" s="36">
        <v>508.01666666666665</v>
      </c>
      <c r="G101" s="36">
        <v>499.7833333333333</v>
      </c>
      <c r="H101" s="36">
        <v>532.2833333333333</v>
      </c>
      <c r="I101" s="36">
        <v>540.51666666666665</v>
      </c>
      <c r="J101" s="36">
        <v>548.5333333333333</v>
      </c>
      <c r="K101" s="31">
        <v>532.5</v>
      </c>
      <c r="L101" s="31">
        <v>516.25</v>
      </c>
      <c r="M101" s="31">
        <v>67.197620000000001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2556.35</v>
      </c>
      <c r="D102" s="36">
        <v>2561.4499999999998</v>
      </c>
      <c r="E102" s="36">
        <v>2546.1999999999998</v>
      </c>
      <c r="F102" s="36">
        <v>2536.0500000000002</v>
      </c>
      <c r="G102" s="36">
        <v>2520.8000000000002</v>
      </c>
      <c r="H102" s="36">
        <v>2571.5999999999995</v>
      </c>
      <c r="I102" s="36">
        <v>2586.8499999999995</v>
      </c>
      <c r="J102" s="36">
        <v>2596.9999999999991</v>
      </c>
      <c r="K102" s="31">
        <v>2576.6999999999998</v>
      </c>
      <c r="L102" s="31">
        <v>2551.3000000000002</v>
      </c>
      <c r="M102" s="31">
        <v>14.024229999999999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1118.2</v>
      </c>
      <c r="D103" s="36">
        <v>1119.4166666666667</v>
      </c>
      <c r="E103" s="36">
        <v>1109.7833333333335</v>
      </c>
      <c r="F103" s="36">
        <v>1101.3666666666668</v>
      </c>
      <c r="G103" s="36">
        <v>1091.7333333333336</v>
      </c>
      <c r="H103" s="36">
        <v>1127.8333333333335</v>
      </c>
      <c r="I103" s="36">
        <v>1137.4666666666667</v>
      </c>
      <c r="J103" s="36">
        <v>1145.8833333333334</v>
      </c>
      <c r="K103" s="31">
        <v>1129.05</v>
      </c>
      <c r="L103" s="31">
        <v>1111</v>
      </c>
      <c r="M103" s="31">
        <v>122.50002000000001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1645.35</v>
      </c>
      <c r="D104" s="36">
        <v>1655.5166666666667</v>
      </c>
      <c r="E104" s="36">
        <v>1630.8333333333333</v>
      </c>
      <c r="F104" s="36">
        <v>1616.3166666666666</v>
      </c>
      <c r="G104" s="36">
        <v>1591.6333333333332</v>
      </c>
      <c r="H104" s="36">
        <v>1670.0333333333333</v>
      </c>
      <c r="I104" s="36">
        <v>1694.7166666666667</v>
      </c>
      <c r="J104" s="36">
        <v>1709.2333333333333</v>
      </c>
      <c r="K104" s="31">
        <v>1680.2</v>
      </c>
      <c r="L104" s="31">
        <v>1641</v>
      </c>
      <c r="M104" s="31">
        <v>6.2201399999999998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581.65</v>
      </c>
      <c r="D105" s="36">
        <v>581.76666666666654</v>
      </c>
      <c r="E105" s="36">
        <v>575.23333333333312</v>
      </c>
      <c r="F105" s="36">
        <v>568.81666666666661</v>
      </c>
      <c r="G105" s="36">
        <v>562.28333333333319</v>
      </c>
      <c r="H105" s="36">
        <v>588.18333333333305</v>
      </c>
      <c r="I105" s="36">
        <v>594.71666666666658</v>
      </c>
      <c r="J105" s="36">
        <v>601.13333333333298</v>
      </c>
      <c r="K105" s="31">
        <v>588.29999999999995</v>
      </c>
      <c r="L105" s="31">
        <v>575.35</v>
      </c>
      <c r="M105" s="31">
        <v>19.928560000000001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77.510000000000005</v>
      </c>
      <c r="D106" s="36">
        <v>77.516666666666666</v>
      </c>
      <c r="E106" s="36">
        <v>77.133333333333326</v>
      </c>
      <c r="F106" s="36">
        <v>76.756666666666661</v>
      </c>
      <c r="G106" s="36">
        <v>76.373333333333321</v>
      </c>
      <c r="H106" s="36">
        <v>77.893333333333331</v>
      </c>
      <c r="I106" s="36">
        <v>78.276666666666685</v>
      </c>
      <c r="J106" s="36">
        <v>78.653333333333336</v>
      </c>
      <c r="K106" s="31">
        <v>77.900000000000006</v>
      </c>
      <c r="L106" s="31">
        <v>77.14</v>
      </c>
      <c r="M106" s="31">
        <v>135.34773999999999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433</v>
      </c>
      <c r="D107" s="36">
        <v>434.34999999999997</v>
      </c>
      <c r="E107" s="36">
        <v>430.89999999999992</v>
      </c>
      <c r="F107" s="36">
        <v>428.79999999999995</v>
      </c>
      <c r="G107" s="36">
        <v>425.34999999999991</v>
      </c>
      <c r="H107" s="36">
        <v>436.44999999999993</v>
      </c>
      <c r="I107" s="36">
        <v>439.9</v>
      </c>
      <c r="J107" s="36">
        <v>441.99999999999994</v>
      </c>
      <c r="K107" s="31">
        <v>437.8</v>
      </c>
      <c r="L107" s="31">
        <v>432.25</v>
      </c>
      <c r="M107" s="31">
        <v>126.70589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538.4</v>
      </c>
      <c r="D108" s="36">
        <v>536.28333333333342</v>
      </c>
      <c r="E108" s="36">
        <v>531.56666666666683</v>
      </c>
      <c r="F108" s="36">
        <v>524.73333333333346</v>
      </c>
      <c r="G108" s="36">
        <v>520.01666666666688</v>
      </c>
      <c r="H108" s="36">
        <v>543.11666666666679</v>
      </c>
      <c r="I108" s="36">
        <v>547.83333333333326</v>
      </c>
      <c r="J108" s="36">
        <v>554.66666666666674</v>
      </c>
      <c r="K108" s="31">
        <v>541</v>
      </c>
      <c r="L108" s="31">
        <v>529.45000000000005</v>
      </c>
      <c r="M108" s="31">
        <v>19.52083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582.04999999999995</v>
      </c>
      <c r="D109" s="36">
        <v>581.98333333333323</v>
      </c>
      <c r="E109" s="36">
        <v>577.91666666666652</v>
      </c>
      <c r="F109" s="36">
        <v>573.7833333333333</v>
      </c>
      <c r="G109" s="36">
        <v>569.71666666666658</v>
      </c>
      <c r="H109" s="36">
        <v>586.11666666666645</v>
      </c>
      <c r="I109" s="36">
        <v>590.18333333333328</v>
      </c>
      <c r="J109" s="36">
        <v>594.31666666666638</v>
      </c>
      <c r="K109" s="31">
        <v>586.04999999999995</v>
      </c>
      <c r="L109" s="31">
        <v>577.85</v>
      </c>
      <c r="M109" s="31">
        <v>36.910890000000002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167.68</v>
      </c>
      <c r="D110" s="36">
        <v>166.99333333333334</v>
      </c>
      <c r="E110" s="36">
        <v>164.98666666666668</v>
      </c>
      <c r="F110" s="36">
        <v>162.29333333333335</v>
      </c>
      <c r="G110" s="36">
        <v>160.28666666666669</v>
      </c>
      <c r="H110" s="36">
        <v>169.68666666666667</v>
      </c>
      <c r="I110" s="36">
        <v>171.69333333333333</v>
      </c>
      <c r="J110" s="36">
        <v>174.38666666666666</v>
      </c>
      <c r="K110" s="31">
        <v>169</v>
      </c>
      <c r="L110" s="31">
        <v>164.3</v>
      </c>
      <c r="M110" s="31">
        <v>285.59865000000002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1020.05</v>
      </c>
      <c r="D111" s="36">
        <v>1012.8833333333333</v>
      </c>
      <c r="E111" s="36">
        <v>989.76666666666665</v>
      </c>
      <c r="F111" s="36">
        <v>959.48333333333335</v>
      </c>
      <c r="G111" s="36">
        <v>936.36666666666667</v>
      </c>
      <c r="H111" s="36">
        <v>1043.1666666666665</v>
      </c>
      <c r="I111" s="36">
        <v>1066.2833333333333</v>
      </c>
      <c r="J111" s="36">
        <v>1096.5666666666666</v>
      </c>
      <c r="K111" s="31">
        <v>1036</v>
      </c>
      <c r="L111" s="31">
        <v>982.6</v>
      </c>
      <c r="M111" s="31">
        <v>86.958340000000007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176.2</v>
      </c>
      <c r="D112" s="36">
        <v>175.95333333333335</v>
      </c>
      <c r="E112" s="36">
        <v>173.90666666666669</v>
      </c>
      <c r="F112" s="36">
        <v>171.61333333333334</v>
      </c>
      <c r="G112" s="36">
        <v>169.56666666666669</v>
      </c>
      <c r="H112" s="36">
        <v>178.2466666666667</v>
      </c>
      <c r="I112" s="36">
        <v>180.29333333333338</v>
      </c>
      <c r="J112" s="36">
        <v>182.5866666666667</v>
      </c>
      <c r="K112" s="31">
        <v>178</v>
      </c>
      <c r="L112" s="31">
        <v>173.66</v>
      </c>
      <c r="M112" s="31">
        <v>666.803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470.6</v>
      </c>
      <c r="D113" s="36">
        <v>469.9666666666667</v>
      </c>
      <c r="E113" s="36">
        <v>463.93333333333339</v>
      </c>
      <c r="F113" s="36">
        <v>457.26666666666671</v>
      </c>
      <c r="G113" s="36">
        <v>451.23333333333341</v>
      </c>
      <c r="H113" s="36">
        <v>476.63333333333338</v>
      </c>
      <c r="I113" s="36">
        <v>482.66666666666669</v>
      </c>
      <c r="J113" s="36">
        <v>489.33333333333337</v>
      </c>
      <c r="K113" s="31">
        <v>476</v>
      </c>
      <c r="L113" s="31">
        <v>463.3</v>
      </c>
      <c r="M113" s="31">
        <v>57.271920000000001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347.95</v>
      </c>
      <c r="D114" s="36">
        <v>347.76666666666665</v>
      </c>
      <c r="E114" s="36">
        <v>342.18333333333328</v>
      </c>
      <c r="F114" s="36">
        <v>336.41666666666663</v>
      </c>
      <c r="G114" s="36">
        <v>330.83333333333326</v>
      </c>
      <c r="H114" s="36">
        <v>353.5333333333333</v>
      </c>
      <c r="I114" s="36">
        <v>359.11666666666667</v>
      </c>
      <c r="J114" s="36">
        <v>364.88333333333333</v>
      </c>
      <c r="K114" s="31">
        <v>353.35</v>
      </c>
      <c r="L114" s="31">
        <v>342</v>
      </c>
      <c r="M114" s="31">
        <v>69.646299999999997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1481.05</v>
      </c>
      <c r="D115" s="36">
        <v>1482.4166666666667</v>
      </c>
      <c r="E115" s="36">
        <v>1473.8333333333335</v>
      </c>
      <c r="F115" s="36">
        <v>1466.6166666666668</v>
      </c>
      <c r="G115" s="36">
        <v>1458.0333333333335</v>
      </c>
      <c r="H115" s="36">
        <v>1489.6333333333334</v>
      </c>
      <c r="I115" s="36">
        <v>1498.2166666666669</v>
      </c>
      <c r="J115" s="36">
        <v>1505.4333333333334</v>
      </c>
      <c r="K115" s="31">
        <v>1491</v>
      </c>
      <c r="L115" s="31">
        <v>1475.2</v>
      </c>
      <c r="M115" s="31">
        <v>17.378730000000001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6221.15</v>
      </c>
      <c r="D116" s="36">
        <v>6249.0333333333328</v>
      </c>
      <c r="E116" s="36">
        <v>6169.1166666666659</v>
      </c>
      <c r="F116" s="36">
        <v>6117.083333333333</v>
      </c>
      <c r="G116" s="36">
        <v>6037.1666666666661</v>
      </c>
      <c r="H116" s="36">
        <v>6301.0666666666657</v>
      </c>
      <c r="I116" s="36">
        <v>6380.9833333333336</v>
      </c>
      <c r="J116" s="36">
        <v>6433.0166666666655</v>
      </c>
      <c r="K116" s="31">
        <v>6328.95</v>
      </c>
      <c r="L116" s="31">
        <v>6197</v>
      </c>
      <c r="M116" s="31">
        <v>2.3805700000000001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1495.75</v>
      </c>
      <c r="D117" s="36">
        <v>1498.7166666666665</v>
      </c>
      <c r="E117" s="36">
        <v>1490.9833333333329</v>
      </c>
      <c r="F117" s="36">
        <v>1486.2166666666665</v>
      </c>
      <c r="G117" s="36">
        <v>1478.4833333333329</v>
      </c>
      <c r="H117" s="36">
        <v>1503.4833333333329</v>
      </c>
      <c r="I117" s="36">
        <v>1511.2166666666665</v>
      </c>
      <c r="J117" s="36">
        <v>1515.9833333333329</v>
      </c>
      <c r="K117" s="31">
        <v>1506.45</v>
      </c>
      <c r="L117" s="31">
        <v>1493.95</v>
      </c>
      <c r="M117" s="31">
        <v>48.530540000000002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4369.5</v>
      </c>
      <c r="D118" s="36">
        <v>4401.5999999999995</v>
      </c>
      <c r="E118" s="36">
        <v>4328.8999999999987</v>
      </c>
      <c r="F118" s="36">
        <v>4288.2999999999993</v>
      </c>
      <c r="G118" s="36">
        <v>4215.5999999999985</v>
      </c>
      <c r="H118" s="36">
        <v>4442.1999999999989</v>
      </c>
      <c r="I118" s="36">
        <v>4514.8999999999996</v>
      </c>
      <c r="J118" s="36">
        <v>4555.4999999999991</v>
      </c>
      <c r="K118" s="31">
        <v>4474.3</v>
      </c>
      <c r="L118" s="31">
        <v>4361</v>
      </c>
      <c r="M118" s="31">
        <v>43.810769999999998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1173.7</v>
      </c>
      <c r="D119" s="36">
        <v>1173.25</v>
      </c>
      <c r="E119" s="36">
        <v>1164.55</v>
      </c>
      <c r="F119" s="36">
        <v>1155.3999999999999</v>
      </c>
      <c r="G119" s="36">
        <v>1146.6999999999998</v>
      </c>
      <c r="H119" s="36">
        <v>1182.4000000000001</v>
      </c>
      <c r="I119" s="36">
        <v>1191.0999999999999</v>
      </c>
      <c r="J119" s="36">
        <v>1200.2500000000002</v>
      </c>
      <c r="K119" s="31">
        <v>1181.95</v>
      </c>
      <c r="L119" s="31">
        <v>1164.0999999999999</v>
      </c>
      <c r="M119" s="31">
        <v>5.4248599999999998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638</v>
      </c>
      <c r="D120" s="36">
        <v>635.01666666666677</v>
      </c>
      <c r="E120" s="36">
        <v>629.13333333333355</v>
      </c>
      <c r="F120" s="36">
        <v>620.26666666666677</v>
      </c>
      <c r="G120" s="36">
        <v>614.38333333333355</v>
      </c>
      <c r="H120" s="36">
        <v>643.88333333333355</v>
      </c>
      <c r="I120" s="36">
        <v>649.76666666666677</v>
      </c>
      <c r="J120" s="36">
        <v>658.63333333333355</v>
      </c>
      <c r="K120" s="31">
        <v>640.9</v>
      </c>
      <c r="L120" s="31">
        <v>626.15</v>
      </c>
      <c r="M120" s="31">
        <v>19.092580000000002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910.1</v>
      </c>
      <c r="D121" s="36">
        <v>911.31666666666661</v>
      </c>
      <c r="E121" s="36">
        <v>903.83333333333326</v>
      </c>
      <c r="F121" s="36">
        <v>897.56666666666661</v>
      </c>
      <c r="G121" s="36">
        <v>890.08333333333326</v>
      </c>
      <c r="H121" s="36">
        <v>917.58333333333326</v>
      </c>
      <c r="I121" s="36">
        <v>925.06666666666661</v>
      </c>
      <c r="J121" s="36">
        <v>931.33333333333326</v>
      </c>
      <c r="K121" s="31">
        <v>918.8</v>
      </c>
      <c r="L121" s="31">
        <v>905.05</v>
      </c>
      <c r="M121" s="31">
        <v>20.03998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1008.9</v>
      </c>
      <c r="D122" s="36">
        <v>1009.8333333333334</v>
      </c>
      <c r="E122" s="36">
        <v>1000.6666666666667</v>
      </c>
      <c r="F122" s="36">
        <v>992.43333333333339</v>
      </c>
      <c r="G122" s="36">
        <v>983.26666666666677</v>
      </c>
      <c r="H122" s="36">
        <v>1018.0666666666667</v>
      </c>
      <c r="I122" s="36">
        <v>1027.2333333333336</v>
      </c>
      <c r="J122" s="36">
        <v>1035.4666666666667</v>
      </c>
      <c r="K122" s="31">
        <v>1019</v>
      </c>
      <c r="L122" s="31">
        <v>1001.6</v>
      </c>
      <c r="M122" s="31">
        <v>12.208320000000001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528.6</v>
      </c>
      <c r="D123" s="36">
        <v>528.2166666666667</v>
      </c>
      <c r="E123" s="36">
        <v>522.63333333333344</v>
      </c>
      <c r="F123" s="36">
        <v>516.66666666666674</v>
      </c>
      <c r="G123" s="36">
        <v>511.08333333333348</v>
      </c>
      <c r="H123" s="36">
        <v>534.18333333333339</v>
      </c>
      <c r="I123" s="36">
        <v>539.76666666666665</v>
      </c>
      <c r="J123" s="36">
        <v>545.73333333333335</v>
      </c>
      <c r="K123" s="31">
        <v>533.79999999999995</v>
      </c>
      <c r="L123" s="31">
        <v>522.25</v>
      </c>
      <c r="M123" s="31">
        <v>29.90672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1478.5</v>
      </c>
      <c r="D124" s="36">
        <v>1483.3999999999999</v>
      </c>
      <c r="E124" s="36">
        <v>1466.7999999999997</v>
      </c>
      <c r="F124" s="36">
        <v>1455.1</v>
      </c>
      <c r="G124" s="36">
        <v>1438.4999999999998</v>
      </c>
      <c r="H124" s="36">
        <v>1495.0999999999997</v>
      </c>
      <c r="I124" s="36">
        <v>1511.6999999999996</v>
      </c>
      <c r="J124" s="36">
        <v>1523.3999999999996</v>
      </c>
      <c r="K124" s="31">
        <v>1500</v>
      </c>
      <c r="L124" s="31">
        <v>1471.7</v>
      </c>
      <c r="M124" s="31">
        <v>8.5652100000000004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1720</v>
      </c>
      <c r="D125" s="36">
        <v>1728.0999999999997</v>
      </c>
      <c r="E125" s="36">
        <v>1708.9999999999993</v>
      </c>
      <c r="F125" s="36">
        <v>1697.9999999999995</v>
      </c>
      <c r="G125" s="36">
        <v>1678.8999999999992</v>
      </c>
      <c r="H125" s="36">
        <v>1739.0999999999995</v>
      </c>
      <c r="I125" s="36">
        <v>1758.1999999999998</v>
      </c>
      <c r="J125" s="36">
        <v>1769.1999999999996</v>
      </c>
      <c r="K125" s="31">
        <v>1747.2</v>
      </c>
      <c r="L125" s="31">
        <v>1717.1</v>
      </c>
      <c r="M125" s="31">
        <v>41.056469999999997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164.9</v>
      </c>
      <c r="D126" s="36">
        <v>166.26333333333332</v>
      </c>
      <c r="E126" s="36">
        <v>163.23666666666665</v>
      </c>
      <c r="F126" s="36">
        <v>161.57333333333332</v>
      </c>
      <c r="G126" s="36">
        <v>158.54666666666665</v>
      </c>
      <c r="H126" s="36">
        <v>167.92666666666665</v>
      </c>
      <c r="I126" s="36">
        <v>170.95333333333329</v>
      </c>
      <c r="J126" s="36">
        <v>172.61666666666665</v>
      </c>
      <c r="K126" s="31">
        <v>169.29</v>
      </c>
      <c r="L126" s="31">
        <v>164.6</v>
      </c>
      <c r="M126" s="31">
        <v>69.867090000000005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4875.8999999999996</v>
      </c>
      <c r="D127" s="36">
        <v>4855.7</v>
      </c>
      <c r="E127" s="36">
        <v>4813.3999999999996</v>
      </c>
      <c r="F127" s="36">
        <v>4750.8999999999996</v>
      </c>
      <c r="G127" s="36">
        <v>4708.5999999999995</v>
      </c>
      <c r="H127" s="36">
        <v>4918.2</v>
      </c>
      <c r="I127" s="36">
        <v>4960.5000000000009</v>
      </c>
      <c r="J127" s="36">
        <v>5023</v>
      </c>
      <c r="K127" s="31">
        <v>4898</v>
      </c>
      <c r="L127" s="31">
        <v>4793.2</v>
      </c>
      <c r="M127" s="31">
        <v>2.0799799999999999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680.1</v>
      </c>
      <c r="D128" s="36">
        <v>680.05</v>
      </c>
      <c r="E128" s="36">
        <v>672.09999999999991</v>
      </c>
      <c r="F128" s="36">
        <v>664.09999999999991</v>
      </c>
      <c r="G128" s="36">
        <v>656.14999999999986</v>
      </c>
      <c r="H128" s="36">
        <v>688.05</v>
      </c>
      <c r="I128" s="36">
        <v>696</v>
      </c>
      <c r="J128" s="36">
        <v>704</v>
      </c>
      <c r="K128" s="31">
        <v>688</v>
      </c>
      <c r="L128" s="31">
        <v>672.05</v>
      </c>
      <c r="M128" s="31">
        <v>43.113750000000003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4903.55</v>
      </c>
      <c r="D129" s="36">
        <v>4913.4000000000005</v>
      </c>
      <c r="E129" s="36">
        <v>4880.4500000000007</v>
      </c>
      <c r="F129" s="36">
        <v>4857.3500000000004</v>
      </c>
      <c r="G129" s="36">
        <v>4824.4000000000005</v>
      </c>
      <c r="H129" s="36">
        <v>4936.5000000000009</v>
      </c>
      <c r="I129" s="36">
        <v>4969.45</v>
      </c>
      <c r="J129" s="36">
        <v>4992.5500000000011</v>
      </c>
      <c r="K129" s="31">
        <v>4946.3500000000004</v>
      </c>
      <c r="L129" s="31">
        <v>4890.3</v>
      </c>
      <c r="M129" s="31">
        <v>2.6867000000000001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3598.7</v>
      </c>
      <c r="D130" s="36">
        <v>3596.2999999999997</v>
      </c>
      <c r="E130" s="36">
        <v>3553.5999999999995</v>
      </c>
      <c r="F130" s="36">
        <v>3508.4999999999995</v>
      </c>
      <c r="G130" s="36">
        <v>3465.7999999999993</v>
      </c>
      <c r="H130" s="36">
        <v>3641.3999999999996</v>
      </c>
      <c r="I130" s="36">
        <v>3684.0999999999995</v>
      </c>
      <c r="J130" s="36">
        <v>3729.2</v>
      </c>
      <c r="K130" s="31">
        <v>3639</v>
      </c>
      <c r="L130" s="31">
        <v>3551.2</v>
      </c>
      <c r="M130" s="31">
        <v>25.481760000000001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442.15</v>
      </c>
      <c r="D131" s="36">
        <v>442.7833333333333</v>
      </c>
      <c r="E131" s="36">
        <v>438.61666666666662</v>
      </c>
      <c r="F131" s="36">
        <v>435.08333333333331</v>
      </c>
      <c r="G131" s="36">
        <v>430.91666666666663</v>
      </c>
      <c r="H131" s="36">
        <v>446.31666666666661</v>
      </c>
      <c r="I131" s="36">
        <v>450.48333333333335</v>
      </c>
      <c r="J131" s="36">
        <v>454.01666666666659</v>
      </c>
      <c r="K131" s="31">
        <v>446.95</v>
      </c>
      <c r="L131" s="31">
        <v>439.25</v>
      </c>
      <c r="M131" s="31">
        <v>15.468360000000001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1006.7</v>
      </c>
      <c r="D132" s="36">
        <v>1006.5833333333334</v>
      </c>
      <c r="E132" s="36">
        <v>992.2166666666667</v>
      </c>
      <c r="F132" s="36">
        <v>977.73333333333335</v>
      </c>
      <c r="G132" s="36">
        <v>963.36666666666667</v>
      </c>
      <c r="H132" s="36">
        <v>1021.0666666666667</v>
      </c>
      <c r="I132" s="36">
        <v>1035.4333333333334</v>
      </c>
      <c r="J132" s="36">
        <v>1049.9166666666667</v>
      </c>
      <c r="K132" s="31">
        <v>1020.95</v>
      </c>
      <c r="L132" s="31">
        <v>992.1</v>
      </c>
      <c r="M132" s="31">
        <v>29.659210000000002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1614.05</v>
      </c>
      <c r="D133" s="36">
        <v>1621.7333333333336</v>
      </c>
      <c r="E133" s="36">
        <v>1603.4666666666672</v>
      </c>
      <c r="F133" s="36">
        <v>1592.8833333333337</v>
      </c>
      <c r="G133" s="36">
        <v>1574.6166666666672</v>
      </c>
      <c r="H133" s="36">
        <v>1632.3166666666671</v>
      </c>
      <c r="I133" s="36">
        <v>1650.5833333333335</v>
      </c>
      <c r="J133" s="36">
        <v>1661.166666666667</v>
      </c>
      <c r="K133" s="31">
        <v>1640</v>
      </c>
      <c r="L133" s="31">
        <v>1611.15</v>
      </c>
      <c r="M133" s="31">
        <v>8.3897600000000008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126258.9</v>
      </c>
      <c r="D134" s="36">
        <v>126604.63333333335</v>
      </c>
      <c r="E134" s="36">
        <v>125709.26666666669</v>
      </c>
      <c r="F134" s="36">
        <v>125159.63333333335</v>
      </c>
      <c r="G134" s="36">
        <v>124264.26666666669</v>
      </c>
      <c r="H134" s="36">
        <v>127154.26666666669</v>
      </c>
      <c r="I134" s="36">
        <v>128049.63333333336</v>
      </c>
      <c r="J134" s="36">
        <v>128599.26666666669</v>
      </c>
      <c r="K134" s="31">
        <v>127500</v>
      </c>
      <c r="L134" s="31">
        <v>126055</v>
      </c>
      <c r="M134" s="31">
        <v>4.5949999999999998E-2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1478.2</v>
      </c>
      <c r="D135" s="36">
        <v>1480.8500000000001</v>
      </c>
      <c r="E135" s="36">
        <v>1464.6500000000003</v>
      </c>
      <c r="F135" s="36">
        <v>1451.1000000000001</v>
      </c>
      <c r="G135" s="36">
        <v>1434.9000000000003</v>
      </c>
      <c r="H135" s="36">
        <v>1494.4000000000003</v>
      </c>
      <c r="I135" s="36">
        <v>1510.6000000000001</v>
      </c>
      <c r="J135" s="36">
        <v>1524.1500000000003</v>
      </c>
      <c r="K135" s="31">
        <v>1497.05</v>
      </c>
      <c r="L135" s="31">
        <v>1467.3</v>
      </c>
      <c r="M135" s="31">
        <v>8.7174499999999995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290.7</v>
      </c>
      <c r="D136" s="36">
        <v>288.95</v>
      </c>
      <c r="E136" s="36">
        <v>285.75</v>
      </c>
      <c r="F136" s="36">
        <v>280.8</v>
      </c>
      <c r="G136" s="36">
        <v>277.60000000000002</v>
      </c>
      <c r="H136" s="36">
        <v>293.89999999999998</v>
      </c>
      <c r="I136" s="36">
        <v>297.09999999999991</v>
      </c>
      <c r="J136" s="36">
        <v>302.04999999999995</v>
      </c>
      <c r="K136" s="31">
        <v>292.14999999999998</v>
      </c>
      <c r="L136" s="31">
        <v>284</v>
      </c>
      <c r="M136" s="31">
        <v>29.81757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2835.55</v>
      </c>
      <c r="D137" s="36">
        <v>2834.65</v>
      </c>
      <c r="E137" s="36">
        <v>2814.3</v>
      </c>
      <c r="F137" s="36">
        <v>2793.05</v>
      </c>
      <c r="G137" s="36">
        <v>2772.7000000000003</v>
      </c>
      <c r="H137" s="36">
        <v>2855.9</v>
      </c>
      <c r="I137" s="36">
        <v>2876.2499999999995</v>
      </c>
      <c r="J137" s="36">
        <v>2897.5</v>
      </c>
      <c r="K137" s="31">
        <v>2855</v>
      </c>
      <c r="L137" s="31">
        <v>2813.4</v>
      </c>
      <c r="M137" s="31">
        <v>22.989740000000001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2167</v>
      </c>
      <c r="D138" s="36">
        <v>2170.9833333333331</v>
      </c>
      <c r="E138" s="36">
        <v>2152.0666666666662</v>
      </c>
      <c r="F138" s="36">
        <v>2137.1333333333332</v>
      </c>
      <c r="G138" s="36">
        <v>2118.2166666666662</v>
      </c>
      <c r="H138" s="36">
        <v>2185.9166666666661</v>
      </c>
      <c r="I138" s="36">
        <v>2204.833333333333</v>
      </c>
      <c r="J138" s="36">
        <v>2219.766666666666</v>
      </c>
      <c r="K138" s="31">
        <v>2189.9</v>
      </c>
      <c r="L138" s="31">
        <v>2156.0500000000002</v>
      </c>
      <c r="M138" s="31">
        <v>3.0066799999999998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647.29999999999995</v>
      </c>
      <c r="D139" s="36">
        <v>651.36666666666667</v>
      </c>
      <c r="E139" s="36">
        <v>641.38333333333333</v>
      </c>
      <c r="F139" s="36">
        <v>635.4666666666667</v>
      </c>
      <c r="G139" s="36">
        <v>625.48333333333335</v>
      </c>
      <c r="H139" s="36">
        <v>657.2833333333333</v>
      </c>
      <c r="I139" s="36">
        <v>667.26666666666665</v>
      </c>
      <c r="J139" s="36">
        <v>673.18333333333328</v>
      </c>
      <c r="K139" s="31">
        <v>661.35</v>
      </c>
      <c r="L139" s="31">
        <v>645.45000000000005</v>
      </c>
      <c r="M139" s="31">
        <v>14.340870000000001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12863.65</v>
      </c>
      <c r="D140" s="36">
        <v>12819.466666666665</v>
      </c>
      <c r="E140" s="36">
        <v>12699.383333333331</v>
      </c>
      <c r="F140" s="36">
        <v>12535.116666666667</v>
      </c>
      <c r="G140" s="36">
        <v>12415.033333333333</v>
      </c>
      <c r="H140" s="36">
        <v>12983.73333333333</v>
      </c>
      <c r="I140" s="36">
        <v>13103.816666666662</v>
      </c>
      <c r="J140" s="36">
        <v>13268.083333333328</v>
      </c>
      <c r="K140" s="31">
        <v>12939.55</v>
      </c>
      <c r="L140" s="31">
        <v>12655.2</v>
      </c>
      <c r="M140" s="31">
        <v>3.5880700000000001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953.6</v>
      </c>
      <c r="D141" s="36">
        <v>955.04999999999984</v>
      </c>
      <c r="E141" s="36">
        <v>944.09999999999968</v>
      </c>
      <c r="F141" s="36">
        <v>934.5999999999998</v>
      </c>
      <c r="G141" s="36">
        <v>923.64999999999964</v>
      </c>
      <c r="H141" s="36">
        <v>964.54999999999973</v>
      </c>
      <c r="I141" s="36">
        <v>975.49999999999977</v>
      </c>
      <c r="J141" s="36">
        <v>984.99999999999977</v>
      </c>
      <c r="K141" s="31">
        <v>966</v>
      </c>
      <c r="L141" s="31">
        <v>945.55</v>
      </c>
      <c r="M141" s="31">
        <v>6.7287499999999998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802.5</v>
      </c>
      <c r="D142" s="36">
        <v>805.68333333333339</v>
      </c>
      <c r="E142" s="36">
        <v>796.01666666666677</v>
      </c>
      <c r="F142" s="36">
        <v>789.53333333333342</v>
      </c>
      <c r="G142" s="36">
        <v>779.86666666666679</v>
      </c>
      <c r="H142" s="36">
        <v>812.16666666666674</v>
      </c>
      <c r="I142" s="36">
        <v>821.83333333333326</v>
      </c>
      <c r="J142" s="36">
        <v>828.31666666666672</v>
      </c>
      <c r="K142" s="31">
        <v>815.35</v>
      </c>
      <c r="L142" s="31">
        <v>799.2</v>
      </c>
      <c r="M142" s="31">
        <v>21.741980000000002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3199.85</v>
      </c>
      <c r="D143" s="36">
        <v>3210.6166666666668</v>
      </c>
      <c r="E143" s="36">
        <v>3127.2333333333336</v>
      </c>
      <c r="F143" s="36">
        <v>3054.6166666666668</v>
      </c>
      <c r="G143" s="36">
        <v>2971.2333333333336</v>
      </c>
      <c r="H143" s="36">
        <v>3283.2333333333336</v>
      </c>
      <c r="I143" s="36">
        <v>3366.6166666666668</v>
      </c>
      <c r="J143" s="36">
        <v>3439.2333333333336</v>
      </c>
      <c r="K143" s="31">
        <v>3294</v>
      </c>
      <c r="L143" s="31">
        <v>3138</v>
      </c>
      <c r="M143" s="31">
        <v>29.704509999999999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68.739999999999995</v>
      </c>
      <c r="D144" s="36">
        <v>68.913333333333327</v>
      </c>
      <c r="E144" s="36">
        <v>68.426666666666648</v>
      </c>
      <c r="F144" s="36">
        <v>68.113333333333316</v>
      </c>
      <c r="G144" s="36">
        <v>67.626666666666637</v>
      </c>
      <c r="H144" s="36">
        <v>69.226666666666659</v>
      </c>
      <c r="I144" s="36">
        <v>69.713333333333338</v>
      </c>
      <c r="J144" s="36">
        <v>70.026666666666671</v>
      </c>
      <c r="K144" s="31">
        <v>69.400000000000006</v>
      </c>
      <c r="L144" s="31">
        <v>68.599999999999994</v>
      </c>
      <c r="M144" s="31">
        <v>51.655500000000004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2391.9</v>
      </c>
      <c r="D145" s="36">
        <v>2396.7333333333336</v>
      </c>
      <c r="E145" s="36">
        <v>2378.666666666667</v>
      </c>
      <c r="F145" s="36">
        <v>2365.4333333333334</v>
      </c>
      <c r="G145" s="36">
        <v>2347.3666666666668</v>
      </c>
      <c r="H145" s="36">
        <v>2409.9666666666672</v>
      </c>
      <c r="I145" s="36">
        <v>2428.0333333333338</v>
      </c>
      <c r="J145" s="36">
        <v>2441.2666666666673</v>
      </c>
      <c r="K145" s="31">
        <v>2414.8000000000002</v>
      </c>
      <c r="L145" s="31">
        <v>2383.5</v>
      </c>
      <c r="M145" s="31">
        <v>7.8381699999999999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1756.8</v>
      </c>
      <c r="D146" s="36">
        <v>1749.6000000000001</v>
      </c>
      <c r="E146" s="36">
        <v>1737.2000000000003</v>
      </c>
      <c r="F146" s="36">
        <v>1717.6000000000001</v>
      </c>
      <c r="G146" s="36">
        <v>1705.2000000000003</v>
      </c>
      <c r="H146" s="36">
        <v>1769.2000000000003</v>
      </c>
      <c r="I146" s="36">
        <v>1781.6000000000004</v>
      </c>
      <c r="J146" s="36">
        <v>1801.2000000000003</v>
      </c>
      <c r="K146" s="31">
        <v>1762</v>
      </c>
      <c r="L146" s="31">
        <v>1730</v>
      </c>
      <c r="M146" s="31">
        <v>6.2263700000000002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102.39</v>
      </c>
      <c r="D147" s="36">
        <v>102.17333333333333</v>
      </c>
      <c r="E147" s="36">
        <v>101.49666666666667</v>
      </c>
      <c r="F147" s="36">
        <v>100.60333333333334</v>
      </c>
      <c r="G147" s="36">
        <v>99.926666666666677</v>
      </c>
      <c r="H147" s="36">
        <v>103.06666666666666</v>
      </c>
      <c r="I147" s="36">
        <v>103.74333333333331</v>
      </c>
      <c r="J147" s="36">
        <v>104.63666666666666</v>
      </c>
      <c r="K147" s="31">
        <v>102.85</v>
      </c>
      <c r="L147" s="31">
        <v>101.28</v>
      </c>
      <c r="M147" s="31">
        <v>682.34397999999999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255.25</v>
      </c>
      <c r="D148" s="36">
        <v>256.40000000000003</v>
      </c>
      <c r="E148" s="36">
        <v>251.35000000000008</v>
      </c>
      <c r="F148" s="36">
        <v>247.45000000000005</v>
      </c>
      <c r="G148" s="36">
        <v>242.40000000000009</v>
      </c>
      <c r="H148" s="36">
        <v>260.30000000000007</v>
      </c>
      <c r="I148" s="36">
        <v>265.35000000000002</v>
      </c>
      <c r="J148" s="36">
        <v>269.25000000000006</v>
      </c>
      <c r="K148" s="31">
        <v>261.45</v>
      </c>
      <c r="L148" s="31">
        <v>252.5</v>
      </c>
      <c r="M148" s="31">
        <v>66.425719999999998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367.4</v>
      </c>
      <c r="D149" s="36">
        <v>368.08333333333331</v>
      </c>
      <c r="E149" s="36">
        <v>364.21666666666664</v>
      </c>
      <c r="F149" s="36">
        <v>361.0333333333333</v>
      </c>
      <c r="G149" s="36">
        <v>357.16666666666663</v>
      </c>
      <c r="H149" s="36">
        <v>371.26666666666665</v>
      </c>
      <c r="I149" s="36">
        <v>375.13333333333333</v>
      </c>
      <c r="J149" s="36">
        <v>378.31666666666666</v>
      </c>
      <c r="K149" s="31">
        <v>371.95</v>
      </c>
      <c r="L149" s="31">
        <v>364.9</v>
      </c>
      <c r="M149" s="31">
        <v>112.35777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3485.05</v>
      </c>
      <c r="D150" s="36">
        <v>3490.85</v>
      </c>
      <c r="E150" s="36">
        <v>3426.7</v>
      </c>
      <c r="F150" s="36">
        <v>3368.35</v>
      </c>
      <c r="G150" s="36">
        <v>3304.2</v>
      </c>
      <c r="H150" s="36">
        <v>3549.2</v>
      </c>
      <c r="I150" s="36">
        <v>3613.3500000000004</v>
      </c>
      <c r="J150" s="36">
        <v>3671.7</v>
      </c>
      <c r="K150" s="31">
        <v>3555</v>
      </c>
      <c r="L150" s="31">
        <v>3432.5</v>
      </c>
      <c r="M150" s="31">
        <v>4.7003199999999996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2541.9499999999998</v>
      </c>
      <c r="D151" s="36">
        <v>2550.3166666666666</v>
      </c>
      <c r="E151" s="36">
        <v>2525.6333333333332</v>
      </c>
      <c r="F151" s="36">
        <v>2509.3166666666666</v>
      </c>
      <c r="G151" s="36">
        <v>2484.6333333333332</v>
      </c>
      <c r="H151" s="36">
        <v>2566.6333333333332</v>
      </c>
      <c r="I151" s="36">
        <v>2591.3166666666666</v>
      </c>
      <c r="J151" s="36">
        <v>2607.6333333333332</v>
      </c>
      <c r="K151" s="31">
        <v>2575</v>
      </c>
      <c r="L151" s="31">
        <v>2534</v>
      </c>
      <c r="M151" s="31">
        <v>5.6941100000000002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1930.75</v>
      </c>
      <c r="D152" s="36">
        <v>1927.9833333333336</v>
      </c>
      <c r="E152" s="36">
        <v>1903.9166666666672</v>
      </c>
      <c r="F152" s="36">
        <v>1877.0833333333337</v>
      </c>
      <c r="G152" s="36">
        <v>1853.0166666666673</v>
      </c>
      <c r="H152" s="36">
        <v>1954.8166666666671</v>
      </c>
      <c r="I152" s="36">
        <v>1978.8833333333337</v>
      </c>
      <c r="J152" s="36">
        <v>2005.7166666666669</v>
      </c>
      <c r="K152" s="31">
        <v>1952.05</v>
      </c>
      <c r="L152" s="31">
        <v>1901.15</v>
      </c>
      <c r="M152" s="31">
        <v>13.522830000000001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273.55</v>
      </c>
      <c r="D153" s="36">
        <v>271.26666666666665</v>
      </c>
      <c r="E153" s="36">
        <v>267.5333333333333</v>
      </c>
      <c r="F153" s="36">
        <v>261.51666666666665</v>
      </c>
      <c r="G153" s="36">
        <v>257.7833333333333</v>
      </c>
      <c r="H153" s="36">
        <v>277.2833333333333</v>
      </c>
      <c r="I153" s="36">
        <v>281.01666666666665</v>
      </c>
      <c r="J153" s="36">
        <v>287.0333333333333</v>
      </c>
      <c r="K153" s="31">
        <v>275</v>
      </c>
      <c r="L153" s="31">
        <v>265.25</v>
      </c>
      <c r="M153" s="31">
        <v>472.70206000000002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648.54999999999995</v>
      </c>
      <c r="D154" s="36">
        <v>638.54999999999995</v>
      </c>
      <c r="E154" s="36">
        <v>618.54999999999995</v>
      </c>
      <c r="F154" s="36">
        <v>588.54999999999995</v>
      </c>
      <c r="G154" s="36">
        <v>568.54999999999995</v>
      </c>
      <c r="H154" s="36">
        <v>668.55</v>
      </c>
      <c r="I154" s="36">
        <v>688.55</v>
      </c>
      <c r="J154" s="36">
        <v>718.55</v>
      </c>
      <c r="K154" s="31">
        <v>658.55</v>
      </c>
      <c r="L154" s="31">
        <v>608.54999999999995</v>
      </c>
      <c r="M154" s="31">
        <v>56.414450000000002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380.55</v>
      </c>
      <c r="D155" s="36">
        <v>384.15000000000003</v>
      </c>
      <c r="E155" s="36">
        <v>374.45000000000005</v>
      </c>
      <c r="F155" s="36">
        <v>368.35</v>
      </c>
      <c r="G155" s="36">
        <v>358.65000000000003</v>
      </c>
      <c r="H155" s="36">
        <v>390.25000000000006</v>
      </c>
      <c r="I155" s="36">
        <v>399.95</v>
      </c>
      <c r="J155" s="36">
        <v>406.05000000000007</v>
      </c>
      <c r="K155" s="31">
        <v>393.85</v>
      </c>
      <c r="L155" s="31">
        <v>378.05</v>
      </c>
      <c r="M155" s="31">
        <v>28.376449999999998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1299.45</v>
      </c>
      <c r="D156" s="36">
        <v>1299.9666666666667</v>
      </c>
      <c r="E156" s="36">
        <v>1282.4833333333333</v>
      </c>
      <c r="F156" s="36">
        <v>1265.5166666666667</v>
      </c>
      <c r="G156" s="36">
        <v>1248.0333333333333</v>
      </c>
      <c r="H156" s="36">
        <v>1316.9333333333334</v>
      </c>
      <c r="I156" s="36">
        <v>1334.416666666667</v>
      </c>
      <c r="J156" s="36">
        <v>1351.3833333333334</v>
      </c>
      <c r="K156" s="31">
        <v>1317.45</v>
      </c>
      <c r="L156" s="31">
        <v>1283</v>
      </c>
      <c r="M156" s="31">
        <v>5.6259300000000003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3607.1</v>
      </c>
      <c r="D157" s="36">
        <v>3621.9833333333336</v>
      </c>
      <c r="E157" s="36">
        <v>3579.7166666666672</v>
      </c>
      <c r="F157" s="36">
        <v>3552.3333333333335</v>
      </c>
      <c r="G157" s="36">
        <v>3510.0666666666671</v>
      </c>
      <c r="H157" s="36">
        <v>3649.3666666666672</v>
      </c>
      <c r="I157" s="36">
        <v>3691.6333333333337</v>
      </c>
      <c r="J157" s="36">
        <v>3719.0166666666673</v>
      </c>
      <c r="K157" s="31">
        <v>3664.25</v>
      </c>
      <c r="L157" s="31">
        <v>3594.6</v>
      </c>
      <c r="M157" s="31">
        <v>5.0287199999999999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38979.550000000003</v>
      </c>
      <c r="D158" s="36">
        <v>38853.216666666667</v>
      </c>
      <c r="E158" s="36">
        <v>38556.483333333337</v>
      </c>
      <c r="F158" s="36">
        <v>38133.416666666672</v>
      </c>
      <c r="G158" s="36">
        <v>37836.683333333342</v>
      </c>
      <c r="H158" s="36">
        <v>39276.283333333333</v>
      </c>
      <c r="I158" s="36">
        <v>39573.016666666656</v>
      </c>
      <c r="J158" s="36">
        <v>39996.083333333328</v>
      </c>
      <c r="K158" s="31">
        <v>39149.949999999997</v>
      </c>
      <c r="L158" s="31">
        <v>38430.15</v>
      </c>
      <c r="M158" s="31">
        <v>0.18651999999999999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1472.9</v>
      </c>
      <c r="D159" s="36">
        <v>1480.4333333333334</v>
      </c>
      <c r="E159" s="36">
        <v>1453.4666666666667</v>
      </c>
      <c r="F159" s="36">
        <v>1434.0333333333333</v>
      </c>
      <c r="G159" s="36">
        <v>1407.0666666666666</v>
      </c>
      <c r="H159" s="36">
        <v>1499.8666666666668</v>
      </c>
      <c r="I159" s="36">
        <v>1526.8333333333335</v>
      </c>
      <c r="J159" s="36">
        <v>1546.2666666666669</v>
      </c>
      <c r="K159" s="31">
        <v>1507.4</v>
      </c>
      <c r="L159" s="31">
        <v>1461</v>
      </c>
      <c r="M159" s="31">
        <v>5.8093300000000001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3733.85</v>
      </c>
      <c r="D160" s="36">
        <v>3750.1833333333329</v>
      </c>
      <c r="E160" s="36">
        <v>3709.1666666666661</v>
      </c>
      <c r="F160" s="36">
        <v>3684.4833333333331</v>
      </c>
      <c r="G160" s="36">
        <v>3643.4666666666662</v>
      </c>
      <c r="H160" s="36">
        <v>3774.8666666666659</v>
      </c>
      <c r="I160" s="36">
        <v>3815.8833333333332</v>
      </c>
      <c r="J160" s="36">
        <v>3840.5666666666657</v>
      </c>
      <c r="K160" s="31">
        <v>3791.2</v>
      </c>
      <c r="L160" s="31">
        <v>3725.5</v>
      </c>
      <c r="M160" s="31">
        <v>5.8663600000000002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315.25</v>
      </c>
      <c r="D161" s="36">
        <v>311.96666666666664</v>
      </c>
      <c r="E161" s="36">
        <v>307.43333333333328</v>
      </c>
      <c r="F161" s="36">
        <v>299.61666666666662</v>
      </c>
      <c r="G161" s="36">
        <v>295.08333333333326</v>
      </c>
      <c r="H161" s="36">
        <v>319.7833333333333</v>
      </c>
      <c r="I161" s="36">
        <v>324.31666666666672</v>
      </c>
      <c r="J161" s="36">
        <v>332.13333333333333</v>
      </c>
      <c r="K161" s="31">
        <v>316.5</v>
      </c>
      <c r="L161" s="31">
        <v>304.14999999999998</v>
      </c>
      <c r="M161" s="31">
        <v>105.40526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3175.4</v>
      </c>
      <c r="D162" s="36">
        <v>3180.2333333333336</v>
      </c>
      <c r="E162" s="36">
        <v>3155.4666666666672</v>
      </c>
      <c r="F162" s="36">
        <v>3135.5333333333338</v>
      </c>
      <c r="G162" s="36">
        <v>3110.7666666666673</v>
      </c>
      <c r="H162" s="36">
        <v>3200.166666666667</v>
      </c>
      <c r="I162" s="36">
        <v>3224.9333333333334</v>
      </c>
      <c r="J162" s="36">
        <v>3244.8666666666668</v>
      </c>
      <c r="K162" s="31">
        <v>3205</v>
      </c>
      <c r="L162" s="31">
        <v>3160.3</v>
      </c>
      <c r="M162" s="31">
        <v>3.2893300000000001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840.4</v>
      </c>
      <c r="D163" s="36">
        <v>838.98333333333323</v>
      </c>
      <c r="E163" s="36">
        <v>821.46666666666647</v>
      </c>
      <c r="F163" s="36">
        <v>802.53333333333319</v>
      </c>
      <c r="G163" s="36">
        <v>785.01666666666642</v>
      </c>
      <c r="H163" s="36">
        <v>857.91666666666652</v>
      </c>
      <c r="I163" s="36">
        <v>875.43333333333317</v>
      </c>
      <c r="J163" s="36">
        <v>894.36666666666656</v>
      </c>
      <c r="K163" s="31">
        <v>856.5</v>
      </c>
      <c r="L163" s="31">
        <v>820.05</v>
      </c>
      <c r="M163" s="31">
        <v>17.74541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6997.9</v>
      </c>
      <c r="D164" s="36">
        <v>6938.5999999999995</v>
      </c>
      <c r="E164" s="36">
        <v>6837.2999999999993</v>
      </c>
      <c r="F164" s="36">
        <v>6676.7</v>
      </c>
      <c r="G164" s="36">
        <v>6575.4</v>
      </c>
      <c r="H164" s="36">
        <v>7099.1999999999989</v>
      </c>
      <c r="I164" s="36">
        <v>7200.5</v>
      </c>
      <c r="J164" s="36">
        <v>7361.0999999999985</v>
      </c>
      <c r="K164" s="31">
        <v>7039.9</v>
      </c>
      <c r="L164" s="31">
        <v>6778</v>
      </c>
      <c r="M164" s="31">
        <v>4.3567099999999996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439.6</v>
      </c>
      <c r="D165" s="36">
        <v>440.91666666666669</v>
      </c>
      <c r="E165" s="36">
        <v>433.83333333333337</v>
      </c>
      <c r="F165" s="36">
        <v>428.06666666666666</v>
      </c>
      <c r="G165" s="36">
        <v>420.98333333333335</v>
      </c>
      <c r="H165" s="36">
        <v>446.68333333333339</v>
      </c>
      <c r="I165" s="36">
        <v>453.76666666666677</v>
      </c>
      <c r="J165" s="36">
        <v>459.53333333333342</v>
      </c>
      <c r="K165" s="31">
        <v>448</v>
      </c>
      <c r="L165" s="31">
        <v>435.15</v>
      </c>
      <c r="M165" s="31">
        <v>65.573359999999994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486.45</v>
      </c>
      <c r="D166" s="36">
        <v>483.81666666666661</v>
      </c>
      <c r="E166" s="36">
        <v>478.73333333333323</v>
      </c>
      <c r="F166" s="36">
        <v>471.01666666666665</v>
      </c>
      <c r="G166" s="36">
        <v>465.93333333333328</v>
      </c>
      <c r="H166" s="36">
        <v>491.53333333333319</v>
      </c>
      <c r="I166" s="36">
        <v>496.61666666666656</v>
      </c>
      <c r="J166" s="36">
        <v>504.33333333333314</v>
      </c>
      <c r="K166" s="31">
        <v>488.9</v>
      </c>
      <c r="L166" s="31">
        <v>476.1</v>
      </c>
      <c r="M166" s="31">
        <v>201.22639000000001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316.55</v>
      </c>
      <c r="D167" s="36">
        <v>317.13333333333333</v>
      </c>
      <c r="E167" s="36">
        <v>314.56666666666666</v>
      </c>
      <c r="F167" s="36">
        <v>312.58333333333331</v>
      </c>
      <c r="G167" s="36">
        <v>310.01666666666665</v>
      </c>
      <c r="H167" s="36">
        <v>319.11666666666667</v>
      </c>
      <c r="I167" s="36">
        <v>321.68333333333328</v>
      </c>
      <c r="J167" s="36">
        <v>323.66666666666669</v>
      </c>
      <c r="K167" s="31">
        <v>319.7</v>
      </c>
      <c r="L167" s="31">
        <v>315.14999999999998</v>
      </c>
      <c r="M167" s="31">
        <v>122.38518000000001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1872.25</v>
      </c>
      <c r="D168" s="36">
        <v>1871.75</v>
      </c>
      <c r="E168" s="36">
        <v>1844.05</v>
      </c>
      <c r="F168" s="36">
        <v>1815.85</v>
      </c>
      <c r="G168" s="36">
        <v>1788.1499999999999</v>
      </c>
      <c r="H168" s="36">
        <v>1899.95</v>
      </c>
      <c r="I168" s="36">
        <v>1927.6499999999999</v>
      </c>
      <c r="J168" s="36">
        <v>1955.8500000000001</v>
      </c>
      <c r="K168" s="31">
        <v>1899.45</v>
      </c>
      <c r="L168" s="31">
        <v>1843.55</v>
      </c>
      <c r="M168" s="31">
        <v>9.79758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16948.099999999999</v>
      </c>
      <c r="D169" s="36">
        <v>16914.149999999998</v>
      </c>
      <c r="E169" s="36">
        <v>16828.299999999996</v>
      </c>
      <c r="F169" s="36">
        <v>16708.499999999996</v>
      </c>
      <c r="G169" s="36">
        <v>16622.649999999994</v>
      </c>
      <c r="H169" s="36">
        <v>17033.949999999997</v>
      </c>
      <c r="I169" s="36">
        <v>17119.799999999996</v>
      </c>
      <c r="J169" s="36">
        <v>17239.599999999999</v>
      </c>
      <c r="K169" s="31">
        <v>17000</v>
      </c>
      <c r="L169" s="31">
        <v>16794.349999999999</v>
      </c>
      <c r="M169" s="31">
        <v>3.7900000000000003E-2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126.14</v>
      </c>
      <c r="D170" s="36">
        <v>126.28666666666668</v>
      </c>
      <c r="E170" s="36">
        <v>125.25333333333336</v>
      </c>
      <c r="F170" s="36">
        <v>124.36666666666669</v>
      </c>
      <c r="G170" s="36">
        <v>123.33333333333337</v>
      </c>
      <c r="H170" s="36">
        <v>127.17333333333335</v>
      </c>
      <c r="I170" s="36">
        <v>128.20666666666668</v>
      </c>
      <c r="J170" s="36">
        <v>129.09333333333333</v>
      </c>
      <c r="K170" s="31">
        <v>127.32</v>
      </c>
      <c r="L170" s="31">
        <v>125.4</v>
      </c>
      <c r="M170" s="31">
        <v>229.32642999999999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510.6</v>
      </c>
      <c r="D171" s="36">
        <v>510.8</v>
      </c>
      <c r="E171" s="36">
        <v>503.95000000000005</v>
      </c>
      <c r="F171" s="36">
        <v>497.3</v>
      </c>
      <c r="G171" s="36">
        <v>490.45000000000005</v>
      </c>
      <c r="H171" s="36">
        <v>517.45000000000005</v>
      </c>
      <c r="I171" s="36">
        <v>524.30000000000007</v>
      </c>
      <c r="J171" s="36">
        <v>530.95000000000005</v>
      </c>
      <c r="K171" s="31">
        <v>517.65</v>
      </c>
      <c r="L171" s="31">
        <v>504.15</v>
      </c>
      <c r="M171" s="31">
        <v>217.74754999999999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389.4</v>
      </c>
      <c r="D172" s="36">
        <v>386.95</v>
      </c>
      <c r="E172" s="36">
        <v>381.45</v>
      </c>
      <c r="F172" s="36">
        <v>373.5</v>
      </c>
      <c r="G172" s="36">
        <v>368</v>
      </c>
      <c r="H172" s="36">
        <v>394.9</v>
      </c>
      <c r="I172" s="36">
        <v>400.4</v>
      </c>
      <c r="J172" s="36">
        <v>408.34999999999997</v>
      </c>
      <c r="K172" s="31">
        <v>392.45</v>
      </c>
      <c r="L172" s="31">
        <v>379</v>
      </c>
      <c r="M172" s="31">
        <v>434.35701999999998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2913.35</v>
      </c>
      <c r="D173" s="36">
        <v>2923.35</v>
      </c>
      <c r="E173" s="36">
        <v>2899.35</v>
      </c>
      <c r="F173" s="36">
        <v>2885.35</v>
      </c>
      <c r="G173" s="36">
        <v>2861.35</v>
      </c>
      <c r="H173" s="36">
        <v>2937.35</v>
      </c>
      <c r="I173" s="36">
        <v>2961.35</v>
      </c>
      <c r="J173" s="36">
        <v>2975.35</v>
      </c>
      <c r="K173" s="31">
        <v>2947.35</v>
      </c>
      <c r="L173" s="31">
        <v>2909.35</v>
      </c>
      <c r="M173" s="31">
        <v>58.874510000000001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712.8</v>
      </c>
      <c r="D174" s="36">
        <v>714.26666666666677</v>
      </c>
      <c r="E174" s="36">
        <v>709.48333333333358</v>
      </c>
      <c r="F174" s="36">
        <v>706.16666666666686</v>
      </c>
      <c r="G174" s="36">
        <v>701.38333333333367</v>
      </c>
      <c r="H174" s="36">
        <v>717.58333333333348</v>
      </c>
      <c r="I174" s="36">
        <v>722.36666666666656</v>
      </c>
      <c r="J174" s="36">
        <v>725.68333333333339</v>
      </c>
      <c r="K174" s="31">
        <v>719.05</v>
      </c>
      <c r="L174" s="31">
        <v>710.95</v>
      </c>
      <c r="M174" s="31">
        <v>11.191190000000001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1428.05</v>
      </c>
      <c r="D175" s="36">
        <v>1429.95</v>
      </c>
      <c r="E175" s="36">
        <v>1420.1000000000001</v>
      </c>
      <c r="F175" s="36">
        <v>1412.15</v>
      </c>
      <c r="G175" s="36">
        <v>1402.3000000000002</v>
      </c>
      <c r="H175" s="36">
        <v>1437.9</v>
      </c>
      <c r="I175" s="36">
        <v>1447.75</v>
      </c>
      <c r="J175" s="36">
        <v>1455.7</v>
      </c>
      <c r="K175" s="31">
        <v>1439.8</v>
      </c>
      <c r="L175" s="31">
        <v>1422</v>
      </c>
      <c r="M175" s="31">
        <v>9.9145000000000003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2327.6999999999998</v>
      </c>
      <c r="D176" s="36">
        <v>2341.7333333333331</v>
      </c>
      <c r="E176" s="36">
        <v>2310.9666666666662</v>
      </c>
      <c r="F176" s="36">
        <v>2294.2333333333331</v>
      </c>
      <c r="G176" s="36">
        <v>2263.4666666666662</v>
      </c>
      <c r="H176" s="36">
        <v>2358.4666666666662</v>
      </c>
      <c r="I176" s="36">
        <v>2389.2333333333336</v>
      </c>
      <c r="J176" s="36">
        <v>2405.9666666666662</v>
      </c>
      <c r="K176" s="31">
        <v>2372.5</v>
      </c>
      <c r="L176" s="31">
        <v>2325</v>
      </c>
      <c r="M176" s="31">
        <v>3.2967200000000001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163.01</v>
      </c>
      <c r="D177" s="36">
        <v>163.98333333333335</v>
      </c>
      <c r="E177" s="36">
        <v>160.8666666666667</v>
      </c>
      <c r="F177" s="36">
        <v>158.72333333333336</v>
      </c>
      <c r="G177" s="36">
        <v>155.60666666666671</v>
      </c>
      <c r="H177" s="36">
        <v>166.12666666666669</v>
      </c>
      <c r="I177" s="36">
        <v>169.24333333333337</v>
      </c>
      <c r="J177" s="36">
        <v>171.38666666666668</v>
      </c>
      <c r="K177" s="31">
        <v>167.1</v>
      </c>
      <c r="L177" s="31">
        <v>161.84</v>
      </c>
      <c r="M177" s="31">
        <v>213.66902999999999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27063.85</v>
      </c>
      <c r="D178" s="36">
        <v>27056.850000000002</v>
      </c>
      <c r="E178" s="36">
        <v>26823.700000000004</v>
      </c>
      <c r="F178" s="36">
        <v>26583.550000000003</v>
      </c>
      <c r="G178" s="36">
        <v>26350.400000000005</v>
      </c>
      <c r="H178" s="36">
        <v>27297.000000000004</v>
      </c>
      <c r="I178" s="36">
        <v>27530.150000000005</v>
      </c>
      <c r="J178" s="36">
        <v>27770.300000000003</v>
      </c>
      <c r="K178" s="31">
        <v>27290</v>
      </c>
      <c r="L178" s="31">
        <v>26816.7</v>
      </c>
      <c r="M178" s="31">
        <v>0.41866999999999999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2533</v>
      </c>
      <c r="D179" s="36">
        <v>2525.0166666666669</v>
      </c>
      <c r="E179" s="36">
        <v>2497.9833333333336</v>
      </c>
      <c r="F179" s="36">
        <v>2462.9666666666667</v>
      </c>
      <c r="G179" s="36">
        <v>2435.9333333333334</v>
      </c>
      <c r="H179" s="36">
        <v>2560.0333333333338</v>
      </c>
      <c r="I179" s="36">
        <v>2587.0666666666675</v>
      </c>
      <c r="J179" s="36">
        <v>2622.0833333333339</v>
      </c>
      <c r="K179" s="31">
        <v>2552.0500000000002</v>
      </c>
      <c r="L179" s="31">
        <v>2490</v>
      </c>
      <c r="M179" s="31">
        <v>9.3627000000000002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6901.05</v>
      </c>
      <c r="D180" s="36">
        <v>6938.8499999999995</v>
      </c>
      <c r="E180" s="36">
        <v>6843.3999999999987</v>
      </c>
      <c r="F180" s="36">
        <v>6785.7499999999991</v>
      </c>
      <c r="G180" s="36">
        <v>6690.2999999999984</v>
      </c>
      <c r="H180" s="36">
        <v>6996.4999999999991</v>
      </c>
      <c r="I180" s="36">
        <v>7091.95</v>
      </c>
      <c r="J180" s="36">
        <v>7149.5999999999995</v>
      </c>
      <c r="K180" s="31">
        <v>7034.3</v>
      </c>
      <c r="L180" s="31">
        <v>6881.2</v>
      </c>
      <c r="M180" s="31">
        <v>4.14459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651.29999999999995</v>
      </c>
      <c r="D181" s="36">
        <v>655.36666666666667</v>
      </c>
      <c r="E181" s="36">
        <v>644.73333333333335</v>
      </c>
      <c r="F181" s="36">
        <v>638.16666666666663</v>
      </c>
      <c r="G181" s="36">
        <v>627.5333333333333</v>
      </c>
      <c r="H181" s="36">
        <v>661.93333333333339</v>
      </c>
      <c r="I181" s="36">
        <v>672.56666666666683</v>
      </c>
      <c r="J181" s="36">
        <v>679.13333333333344</v>
      </c>
      <c r="K181" s="31">
        <v>666</v>
      </c>
      <c r="L181" s="31">
        <v>648.79999999999995</v>
      </c>
      <c r="M181" s="31">
        <v>5.0626699999999998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835.55</v>
      </c>
      <c r="D182" s="36">
        <v>834.73333333333323</v>
      </c>
      <c r="E182" s="36">
        <v>829.86666666666645</v>
      </c>
      <c r="F182" s="36">
        <v>824.18333333333317</v>
      </c>
      <c r="G182" s="36">
        <v>819.31666666666638</v>
      </c>
      <c r="H182" s="36">
        <v>840.41666666666652</v>
      </c>
      <c r="I182" s="36">
        <v>845.2833333333333</v>
      </c>
      <c r="J182" s="36">
        <v>850.96666666666658</v>
      </c>
      <c r="K182" s="31">
        <v>839.6</v>
      </c>
      <c r="L182" s="31">
        <v>829.05</v>
      </c>
      <c r="M182" s="31">
        <v>147.54408000000001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151.01</v>
      </c>
      <c r="D183" s="36">
        <v>151.16999999999999</v>
      </c>
      <c r="E183" s="36">
        <v>149.33999999999997</v>
      </c>
      <c r="F183" s="36">
        <v>147.66999999999999</v>
      </c>
      <c r="G183" s="36">
        <v>145.83999999999997</v>
      </c>
      <c r="H183" s="36">
        <v>152.83999999999997</v>
      </c>
      <c r="I183" s="36">
        <v>154.66999999999996</v>
      </c>
      <c r="J183" s="36">
        <v>156.33999999999997</v>
      </c>
      <c r="K183" s="31">
        <v>153</v>
      </c>
      <c r="L183" s="31">
        <v>149.5</v>
      </c>
      <c r="M183" s="31">
        <v>205.00708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1499.75</v>
      </c>
      <c r="D184" s="36">
        <v>1507.3666666666668</v>
      </c>
      <c r="E184" s="36">
        <v>1489.7333333333336</v>
      </c>
      <c r="F184" s="36">
        <v>1479.7166666666667</v>
      </c>
      <c r="G184" s="36">
        <v>1462.0833333333335</v>
      </c>
      <c r="H184" s="36">
        <v>1517.3833333333337</v>
      </c>
      <c r="I184" s="36">
        <v>1535.0166666666669</v>
      </c>
      <c r="J184" s="36">
        <v>1545.0333333333338</v>
      </c>
      <c r="K184" s="31">
        <v>1525</v>
      </c>
      <c r="L184" s="31">
        <v>1497.35</v>
      </c>
      <c r="M184" s="31">
        <v>14.415889999999999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753.1</v>
      </c>
      <c r="D185" s="36">
        <v>746.1</v>
      </c>
      <c r="E185" s="36">
        <v>732.35</v>
      </c>
      <c r="F185" s="36">
        <v>711.6</v>
      </c>
      <c r="G185" s="36">
        <v>697.85</v>
      </c>
      <c r="H185" s="36">
        <v>766.85</v>
      </c>
      <c r="I185" s="36">
        <v>780.6</v>
      </c>
      <c r="J185" s="36">
        <v>801.35</v>
      </c>
      <c r="K185" s="31">
        <v>759.85</v>
      </c>
      <c r="L185" s="31">
        <v>725.35</v>
      </c>
      <c r="M185" s="31">
        <v>23.361239999999999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701.65</v>
      </c>
      <c r="D186" s="36">
        <v>705.03333333333342</v>
      </c>
      <c r="E186" s="36">
        <v>696.06666666666683</v>
      </c>
      <c r="F186" s="36">
        <v>690.48333333333346</v>
      </c>
      <c r="G186" s="36">
        <v>681.51666666666688</v>
      </c>
      <c r="H186" s="36">
        <v>710.61666666666679</v>
      </c>
      <c r="I186" s="36">
        <v>719.58333333333326</v>
      </c>
      <c r="J186" s="36">
        <v>725.16666666666674</v>
      </c>
      <c r="K186" s="31">
        <v>714</v>
      </c>
      <c r="L186" s="31">
        <v>699.45</v>
      </c>
      <c r="M186" s="31">
        <v>5.6845800000000004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2442.4499999999998</v>
      </c>
      <c r="D187" s="36">
        <v>2437.4833333333331</v>
      </c>
      <c r="E187" s="36">
        <v>2422.9666666666662</v>
      </c>
      <c r="F187" s="36">
        <v>2403.4833333333331</v>
      </c>
      <c r="G187" s="36">
        <v>2388.9666666666662</v>
      </c>
      <c r="H187" s="36">
        <v>2456.9666666666662</v>
      </c>
      <c r="I187" s="36">
        <v>2471.4833333333336</v>
      </c>
      <c r="J187" s="36">
        <v>2490.9666666666662</v>
      </c>
      <c r="K187" s="31">
        <v>2452</v>
      </c>
      <c r="L187" s="31">
        <v>2418</v>
      </c>
      <c r="M187" s="31">
        <v>9.3787000000000003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1111.4000000000001</v>
      </c>
      <c r="D188" s="36">
        <v>1101.9166666666667</v>
      </c>
      <c r="E188" s="36">
        <v>1082.8833333333334</v>
      </c>
      <c r="F188" s="36">
        <v>1054.3666666666668</v>
      </c>
      <c r="G188" s="36">
        <v>1035.3333333333335</v>
      </c>
      <c r="H188" s="36">
        <v>1130.4333333333334</v>
      </c>
      <c r="I188" s="36">
        <v>1149.4666666666667</v>
      </c>
      <c r="J188" s="36">
        <v>1177.9833333333333</v>
      </c>
      <c r="K188" s="31">
        <v>1120.95</v>
      </c>
      <c r="L188" s="31">
        <v>1073.4000000000001</v>
      </c>
      <c r="M188" s="31">
        <v>34.32029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1878.75</v>
      </c>
      <c r="D189" s="36">
        <v>1879.5833333333333</v>
      </c>
      <c r="E189" s="36">
        <v>1850.1666666666665</v>
      </c>
      <c r="F189" s="36">
        <v>1821.5833333333333</v>
      </c>
      <c r="G189" s="36">
        <v>1792.1666666666665</v>
      </c>
      <c r="H189" s="36">
        <v>1908.1666666666665</v>
      </c>
      <c r="I189" s="36">
        <v>1937.583333333333</v>
      </c>
      <c r="J189" s="36">
        <v>1966.1666666666665</v>
      </c>
      <c r="K189" s="31">
        <v>1909</v>
      </c>
      <c r="L189" s="31">
        <v>1851</v>
      </c>
      <c r="M189" s="31">
        <v>5.7362500000000001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3852.1</v>
      </c>
      <c r="D190" s="36">
        <v>3857.6833333333329</v>
      </c>
      <c r="E190" s="36">
        <v>3835.4166666666661</v>
      </c>
      <c r="F190" s="36">
        <v>3818.7333333333331</v>
      </c>
      <c r="G190" s="36">
        <v>3796.4666666666662</v>
      </c>
      <c r="H190" s="36">
        <v>3874.3666666666659</v>
      </c>
      <c r="I190" s="36">
        <v>3896.6333333333332</v>
      </c>
      <c r="J190" s="36">
        <v>3913.3166666666657</v>
      </c>
      <c r="K190" s="31">
        <v>3879.95</v>
      </c>
      <c r="L190" s="31">
        <v>3841</v>
      </c>
      <c r="M190" s="31">
        <v>14.198980000000001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1135.5999999999999</v>
      </c>
      <c r="D191" s="36">
        <v>1135.6999999999998</v>
      </c>
      <c r="E191" s="36">
        <v>1126.5999999999997</v>
      </c>
      <c r="F191" s="36">
        <v>1117.5999999999999</v>
      </c>
      <c r="G191" s="36">
        <v>1108.4999999999998</v>
      </c>
      <c r="H191" s="36">
        <v>1144.6999999999996</v>
      </c>
      <c r="I191" s="36">
        <v>1153.8</v>
      </c>
      <c r="J191" s="36">
        <v>1162.7999999999995</v>
      </c>
      <c r="K191" s="31">
        <v>1144.8</v>
      </c>
      <c r="L191" s="31">
        <v>1126.7</v>
      </c>
      <c r="M191" s="31">
        <v>8.0501299999999993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7087.65</v>
      </c>
      <c r="D192" s="36">
        <v>7110.8833333333341</v>
      </c>
      <c r="E192" s="36">
        <v>7056.7666666666682</v>
      </c>
      <c r="F192" s="36">
        <v>7025.8833333333341</v>
      </c>
      <c r="G192" s="36">
        <v>6971.7666666666682</v>
      </c>
      <c r="H192" s="36">
        <v>7141.7666666666682</v>
      </c>
      <c r="I192" s="36">
        <v>7195.883333333335</v>
      </c>
      <c r="J192" s="36">
        <v>7226.7666666666682</v>
      </c>
      <c r="K192" s="31">
        <v>7165</v>
      </c>
      <c r="L192" s="31">
        <v>7080</v>
      </c>
      <c r="M192" s="31">
        <v>0.77664999999999995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666.35</v>
      </c>
      <c r="D193" s="36">
        <v>662.56666666666661</v>
      </c>
      <c r="E193" s="36">
        <v>654.13333333333321</v>
      </c>
      <c r="F193" s="36">
        <v>641.91666666666663</v>
      </c>
      <c r="G193" s="36">
        <v>633.48333333333323</v>
      </c>
      <c r="H193" s="36">
        <v>674.78333333333319</v>
      </c>
      <c r="I193" s="36">
        <v>683.21666666666658</v>
      </c>
      <c r="J193" s="36">
        <v>695.43333333333317</v>
      </c>
      <c r="K193" s="31">
        <v>671</v>
      </c>
      <c r="L193" s="31">
        <v>650.35</v>
      </c>
      <c r="M193" s="31">
        <v>22.87518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987.1</v>
      </c>
      <c r="D194" s="36">
        <v>982.1</v>
      </c>
      <c r="E194" s="36">
        <v>971.65000000000009</v>
      </c>
      <c r="F194" s="36">
        <v>956.2</v>
      </c>
      <c r="G194" s="36">
        <v>945.75000000000011</v>
      </c>
      <c r="H194" s="36">
        <v>997.55000000000007</v>
      </c>
      <c r="I194" s="36">
        <v>1008.0000000000001</v>
      </c>
      <c r="J194" s="36">
        <v>1023.45</v>
      </c>
      <c r="K194" s="31">
        <v>992.55</v>
      </c>
      <c r="L194" s="31">
        <v>966.65</v>
      </c>
      <c r="M194" s="31">
        <v>148.28702000000001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448.4</v>
      </c>
      <c r="D195" s="36">
        <v>449.63333333333338</v>
      </c>
      <c r="E195" s="36">
        <v>445.51666666666677</v>
      </c>
      <c r="F195" s="36">
        <v>442.63333333333338</v>
      </c>
      <c r="G195" s="36">
        <v>438.51666666666677</v>
      </c>
      <c r="H195" s="36">
        <v>452.51666666666677</v>
      </c>
      <c r="I195" s="36">
        <v>456.63333333333344</v>
      </c>
      <c r="J195" s="36">
        <v>459.51666666666677</v>
      </c>
      <c r="K195" s="31">
        <v>453.75</v>
      </c>
      <c r="L195" s="31">
        <v>446.75</v>
      </c>
      <c r="M195" s="31">
        <v>98.020629999999997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181.33</v>
      </c>
      <c r="D196" s="36">
        <v>181.86</v>
      </c>
      <c r="E196" s="36">
        <v>179.97000000000003</v>
      </c>
      <c r="F196" s="36">
        <v>178.61</v>
      </c>
      <c r="G196" s="36">
        <v>176.72000000000003</v>
      </c>
      <c r="H196" s="36">
        <v>183.22000000000003</v>
      </c>
      <c r="I196" s="36">
        <v>185.11</v>
      </c>
      <c r="J196" s="36">
        <v>186.47000000000003</v>
      </c>
      <c r="K196" s="31">
        <v>183.75</v>
      </c>
      <c r="L196" s="31">
        <v>180.5</v>
      </c>
      <c r="M196" s="31">
        <v>555.55543999999998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1349.45</v>
      </c>
      <c r="D197" s="36">
        <v>1350.15</v>
      </c>
      <c r="E197" s="36">
        <v>1340.4500000000003</v>
      </c>
      <c r="F197" s="36">
        <v>1331.4500000000003</v>
      </c>
      <c r="G197" s="36">
        <v>1321.7500000000005</v>
      </c>
      <c r="H197" s="36">
        <v>1359.15</v>
      </c>
      <c r="I197" s="36">
        <v>1368.85</v>
      </c>
      <c r="J197" s="36">
        <v>1377.85</v>
      </c>
      <c r="K197" s="31">
        <v>1359.85</v>
      </c>
      <c r="L197" s="31">
        <v>1341.15</v>
      </c>
      <c r="M197" s="31">
        <v>14.65705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857.4</v>
      </c>
      <c r="D198" s="36">
        <v>863.58333333333337</v>
      </c>
      <c r="E198" s="36">
        <v>839.56666666666672</v>
      </c>
      <c r="F198" s="36">
        <v>821.73333333333335</v>
      </c>
      <c r="G198" s="36">
        <v>797.7166666666667</v>
      </c>
      <c r="H198" s="36">
        <v>881.41666666666674</v>
      </c>
      <c r="I198" s="36">
        <v>905.43333333333339</v>
      </c>
      <c r="J198" s="36">
        <v>923.26666666666677</v>
      </c>
      <c r="K198" s="31">
        <v>887.6</v>
      </c>
      <c r="L198" s="31">
        <v>845.75</v>
      </c>
      <c r="M198" s="31">
        <v>31.456880000000002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3410.7</v>
      </c>
      <c r="D199" s="36">
        <v>3416.9666666666667</v>
      </c>
      <c r="E199" s="36">
        <v>3395.6333333333332</v>
      </c>
      <c r="F199" s="36">
        <v>3380.5666666666666</v>
      </c>
      <c r="G199" s="36">
        <v>3359.2333333333331</v>
      </c>
      <c r="H199" s="36">
        <v>3432.0333333333333</v>
      </c>
      <c r="I199" s="36">
        <v>3453.3666666666663</v>
      </c>
      <c r="J199" s="36">
        <v>3468.4333333333334</v>
      </c>
      <c r="K199" s="31">
        <v>3438.3</v>
      </c>
      <c r="L199" s="31">
        <v>3401.9</v>
      </c>
      <c r="M199" s="31">
        <v>10.86157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2851</v>
      </c>
      <c r="D200" s="36">
        <v>2867.4833333333336</v>
      </c>
      <c r="E200" s="36">
        <v>2829.416666666667</v>
      </c>
      <c r="F200" s="36">
        <v>2807.8333333333335</v>
      </c>
      <c r="G200" s="36">
        <v>2769.7666666666669</v>
      </c>
      <c r="H200" s="36">
        <v>2889.0666666666671</v>
      </c>
      <c r="I200" s="36">
        <v>2927.1333333333337</v>
      </c>
      <c r="J200" s="36">
        <v>2948.7166666666672</v>
      </c>
      <c r="K200" s="31">
        <v>2905.55</v>
      </c>
      <c r="L200" s="31">
        <v>2845.9</v>
      </c>
      <c r="M200" s="31">
        <v>2.2796099999999999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1581.1</v>
      </c>
      <c r="D201" s="36">
        <v>1571.1333333333332</v>
      </c>
      <c r="E201" s="36">
        <v>1557.2666666666664</v>
      </c>
      <c r="F201" s="36">
        <v>1533.4333333333332</v>
      </c>
      <c r="G201" s="36">
        <v>1519.5666666666664</v>
      </c>
      <c r="H201" s="36">
        <v>1594.9666666666665</v>
      </c>
      <c r="I201" s="36">
        <v>1608.8333333333333</v>
      </c>
      <c r="J201" s="36">
        <v>1632.6666666666665</v>
      </c>
      <c r="K201" s="31">
        <v>1585</v>
      </c>
      <c r="L201" s="31">
        <v>1547.3</v>
      </c>
      <c r="M201" s="31">
        <v>9.0086600000000008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4906.6000000000004</v>
      </c>
      <c r="D202" s="36">
        <v>4933.7666666666664</v>
      </c>
      <c r="E202" s="36">
        <v>4857.5333333333328</v>
      </c>
      <c r="F202" s="36">
        <v>4808.4666666666662</v>
      </c>
      <c r="G202" s="36">
        <v>4732.2333333333327</v>
      </c>
      <c r="H202" s="36">
        <v>4982.833333333333</v>
      </c>
      <c r="I202" s="36">
        <v>5059.0666666666666</v>
      </c>
      <c r="J202" s="36">
        <v>5108.1333333333332</v>
      </c>
      <c r="K202" s="31">
        <v>5010</v>
      </c>
      <c r="L202" s="31">
        <v>4884.7</v>
      </c>
      <c r="M202" s="31">
        <v>5.1244100000000001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4064.55</v>
      </c>
      <c r="D203" s="36">
        <v>4039.9833333333336</v>
      </c>
      <c r="E203" s="36">
        <v>3989.5666666666671</v>
      </c>
      <c r="F203" s="36">
        <v>3914.5833333333335</v>
      </c>
      <c r="G203" s="36">
        <v>3864.166666666667</v>
      </c>
      <c r="H203" s="36">
        <v>4114.9666666666672</v>
      </c>
      <c r="I203" s="36">
        <v>4165.3833333333332</v>
      </c>
      <c r="J203" s="36">
        <v>4240.3666666666668</v>
      </c>
      <c r="K203" s="31">
        <v>4090.4</v>
      </c>
      <c r="L203" s="31">
        <v>3965</v>
      </c>
      <c r="M203" s="31">
        <v>2.4426700000000001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554.29999999999995</v>
      </c>
      <c r="D204" s="36">
        <v>551.63333333333333</v>
      </c>
      <c r="E204" s="36">
        <v>545.9666666666667</v>
      </c>
      <c r="F204" s="36">
        <v>537.63333333333333</v>
      </c>
      <c r="G204" s="36">
        <v>531.9666666666667</v>
      </c>
      <c r="H204" s="36">
        <v>559.9666666666667</v>
      </c>
      <c r="I204" s="36">
        <v>565.63333333333344</v>
      </c>
      <c r="J204" s="36">
        <v>573.9666666666667</v>
      </c>
      <c r="K204" s="31">
        <v>557.29999999999995</v>
      </c>
      <c r="L204" s="31">
        <v>543.29999999999995</v>
      </c>
      <c r="M204" s="31">
        <v>40.593150000000001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10933.55</v>
      </c>
      <c r="D205" s="36">
        <v>10916.266666666666</v>
      </c>
      <c r="E205" s="36">
        <v>10843.533333333333</v>
      </c>
      <c r="F205" s="36">
        <v>10753.516666666666</v>
      </c>
      <c r="G205" s="36">
        <v>10680.783333333333</v>
      </c>
      <c r="H205" s="36">
        <v>11006.283333333333</v>
      </c>
      <c r="I205" s="36">
        <v>11079.016666666666</v>
      </c>
      <c r="J205" s="36">
        <v>11169.033333333333</v>
      </c>
      <c r="K205" s="31">
        <v>10989</v>
      </c>
      <c r="L205" s="31">
        <v>10826.25</v>
      </c>
      <c r="M205" s="31">
        <v>6.5013699999999996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146.30000000000001</v>
      </c>
      <c r="D206" s="36">
        <v>146.63333333333335</v>
      </c>
      <c r="E206" s="36">
        <v>144.9666666666667</v>
      </c>
      <c r="F206" s="36">
        <v>143.63333333333335</v>
      </c>
      <c r="G206" s="36">
        <v>141.9666666666667</v>
      </c>
      <c r="H206" s="36">
        <v>147.9666666666667</v>
      </c>
      <c r="I206" s="36">
        <v>149.63333333333338</v>
      </c>
      <c r="J206" s="36">
        <v>150.9666666666667</v>
      </c>
      <c r="K206" s="31">
        <v>148.30000000000001</v>
      </c>
      <c r="L206" s="31">
        <v>145.30000000000001</v>
      </c>
      <c r="M206" s="31">
        <v>163.86566999999999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2139.9499999999998</v>
      </c>
      <c r="D207" s="36">
        <v>2149.5166666666664</v>
      </c>
      <c r="E207" s="36">
        <v>2125.5333333333328</v>
      </c>
      <c r="F207" s="36">
        <v>2111.1166666666663</v>
      </c>
      <c r="G207" s="36">
        <v>2087.1333333333328</v>
      </c>
      <c r="H207" s="36">
        <v>2163.9333333333329</v>
      </c>
      <c r="I207" s="36">
        <v>2187.9166666666665</v>
      </c>
      <c r="J207" s="36">
        <v>2202.333333333333</v>
      </c>
      <c r="K207" s="31">
        <v>2173.5</v>
      </c>
      <c r="L207" s="31">
        <v>2135.1</v>
      </c>
      <c r="M207" s="31">
        <v>1.80921</v>
      </c>
      <c r="N207" s="1"/>
      <c r="O207" s="1"/>
    </row>
    <row r="208" spans="1:15" ht="12.75" customHeight="1">
      <c r="A208" s="51">
        <v>203</v>
      </c>
      <c r="B208" s="53" t="s">
        <v>1029</v>
      </c>
      <c r="C208" s="31">
        <v>1317.7</v>
      </c>
      <c r="D208" s="36">
        <v>1321.5166666666667</v>
      </c>
      <c r="E208" s="36">
        <v>1308.1833333333334</v>
      </c>
      <c r="F208" s="36">
        <v>1298.6666666666667</v>
      </c>
      <c r="G208" s="36">
        <v>1285.3333333333335</v>
      </c>
      <c r="H208" s="36">
        <v>1331.0333333333333</v>
      </c>
      <c r="I208" s="36">
        <v>1344.3666666666668</v>
      </c>
      <c r="J208" s="36">
        <v>1353.8833333333332</v>
      </c>
      <c r="K208" s="31">
        <v>1334.85</v>
      </c>
      <c r="L208" s="31">
        <v>1312</v>
      </c>
      <c r="M208" s="31">
        <v>6.2550299999999996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1547.25</v>
      </c>
      <c r="D209" s="36">
        <v>1553.7333333333333</v>
      </c>
      <c r="E209" s="36">
        <v>1535.5666666666666</v>
      </c>
      <c r="F209" s="36">
        <v>1523.8833333333332</v>
      </c>
      <c r="G209" s="36">
        <v>1505.7166666666665</v>
      </c>
      <c r="H209" s="36">
        <v>1565.4166666666667</v>
      </c>
      <c r="I209" s="36">
        <v>1583.5833333333333</v>
      </c>
      <c r="J209" s="36">
        <v>1595.2666666666669</v>
      </c>
      <c r="K209" s="31">
        <v>1571.9</v>
      </c>
      <c r="L209" s="31">
        <v>1542.05</v>
      </c>
      <c r="M209" s="31">
        <v>19.211089999999999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443.75</v>
      </c>
      <c r="D210" s="36">
        <v>447.2833333333333</v>
      </c>
      <c r="E210" s="36">
        <v>438.76666666666659</v>
      </c>
      <c r="F210" s="36">
        <v>433.7833333333333</v>
      </c>
      <c r="G210" s="36">
        <v>425.26666666666659</v>
      </c>
      <c r="H210" s="36">
        <v>452.26666666666659</v>
      </c>
      <c r="I210" s="36">
        <v>460.78333333333325</v>
      </c>
      <c r="J210" s="36">
        <v>465.76666666666659</v>
      </c>
      <c r="K210" s="31">
        <v>455.8</v>
      </c>
      <c r="L210" s="31">
        <v>442.3</v>
      </c>
      <c r="M210" s="31">
        <v>105.46091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16.190000000000001</v>
      </c>
      <c r="D211" s="36">
        <v>16.040000000000003</v>
      </c>
      <c r="E211" s="36">
        <v>15.760000000000005</v>
      </c>
      <c r="F211" s="36">
        <v>15.330000000000002</v>
      </c>
      <c r="G211" s="36">
        <v>15.050000000000004</v>
      </c>
      <c r="H211" s="36">
        <v>16.470000000000006</v>
      </c>
      <c r="I211" s="36">
        <v>16.75</v>
      </c>
      <c r="J211" s="36">
        <v>17.180000000000007</v>
      </c>
      <c r="K211" s="31">
        <v>16.32</v>
      </c>
      <c r="L211" s="31">
        <v>15.61</v>
      </c>
      <c r="M211" s="31">
        <v>11683.13898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1460.75</v>
      </c>
      <c r="D212" s="36">
        <v>1460.7</v>
      </c>
      <c r="E212" s="36">
        <v>1445.4</v>
      </c>
      <c r="F212" s="36">
        <v>1430.05</v>
      </c>
      <c r="G212" s="36">
        <v>1414.75</v>
      </c>
      <c r="H212" s="36">
        <v>1476.0500000000002</v>
      </c>
      <c r="I212" s="36">
        <v>1491.35</v>
      </c>
      <c r="J212" s="36">
        <v>1506.7000000000003</v>
      </c>
      <c r="K212" s="31">
        <v>1476</v>
      </c>
      <c r="L212" s="31">
        <v>1445.35</v>
      </c>
      <c r="M212" s="31">
        <v>10.79454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476.05</v>
      </c>
      <c r="D213" s="36">
        <v>476.5333333333333</v>
      </c>
      <c r="E213" s="36">
        <v>473.86666666666662</v>
      </c>
      <c r="F213" s="36">
        <v>471.68333333333334</v>
      </c>
      <c r="G213" s="36">
        <v>469.01666666666665</v>
      </c>
      <c r="H213" s="36">
        <v>478.71666666666658</v>
      </c>
      <c r="I213" s="36">
        <v>481.38333333333333</v>
      </c>
      <c r="J213" s="36">
        <v>483.56666666666655</v>
      </c>
      <c r="K213" s="31">
        <v>479.2</v>
      </c>
      <c r="L213" s="31">
        <v>474.35</v>
      </c>
      <c r="M213" s="31">
        <v>46.85857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23.62</v>
      </c>
      <c r="D214" s="36">
        <v>23.763333333333335</v>
      </c>
      <c r="E214" s="36">
        <v>23.40666666666667</v>
      </c>
      <c r="F214" s="36">
        <v>23.193333333333335</v>
      </c>
      <c r="G214" s="36">
        <v>22.83666666666667</v>
      </c>
      <c r="H214" s="36">
        <v>23.97666666666667</v>
      </c>
      <c r="I214" s="36">
        <v>24.333333333333339</v>
      </c>
      <c r="J214" s="36">
        <v>24.54666666666667</v>
      </c>
      <c r="K214" s="31">
        <v>24.12</v>
      </c>
      <c r="L214" s="31">
        <v>23.55</v>
      </c>
      <c r="M214" s="31">
        <v>1649.1352400000001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165.23</v>
      </c>
      <c r="D215" s="36">
        <v>165.78</v>
      </c>
      <c r="E215" s="36">
        <v>162.96</v>
      </c>
      <c r="F215" s="36">
        <v>160.69</v>
      </c>
      <c r="G215" s="36">
        <v>157.87</v>
      </c>
      <c r="H215" s="36">
        <v>168.05</v>
      </c>
      <c r="I215" s="36">
        <v>170.87</v>
      </c>
      <c r="J215" s="36">
        <v>173.14000000000001</v>
      </c>
      <c r="K215" s="31">
        <v>168.6</v>
      </c>
      <c r="L215" s="31">
        <v>163.51</v>
      </c>
      <c r="M215" s="31">
        <v>250.93283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184.02</v>
      </c>
      <c r="D216" s="36">
        <v>183.37333333333333</v>
      </c>
      <c r="E216" s="36">
        <v>180.74666666666667</v>
      </c>
      <c r="F216" s="36">
        <v>177.47333333333333</v>
      </c>
      <c r="G216" s="36">
        <v>174.84666666666666</v>
      </c>
      <c r="H216" s="36">
        <v>186.64666666666668</v>
      </c>
      <c r="I216" s="36">
        <v>189.27333333333334</v>
      </c>
      <c r="J216" s="36">
        <v>192.54666666666668</v>
      </c>
      <c r="K216" s="31">
        <v>186</v>
      </c>
      <c r="L216" s="31">
        <v>180.1</v>
      </c>
      <c r="M216" s="31">
        <v>418.03814999999997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1084.8499999999999</v>
      </c>
      <c r="D217" s="36">
        <v>1086.1666666666667</v>
      </c>
      <c r="E217" s="36">
        <v>1078.8333333333335</v>
      </c>
      <c r="F217" s="36">
        <v>1072.8166666666668</v>
      </c>
      <c r="G217" s="36">
        <v>1065.4833333333336</v>
      </c>
      <c r="H217" s="36">
        <v>1092.1833333333334</v>
      </c>
      <c r="I217" s="36">
        <v>1099.5166666666669</v>
      </c>
      <c r="J217" s="36">
        <v>1105.5333333333333</v>
      </c>
      <c r="K217" s="31">
        <v>1093.5</v>
      </c>
      <c r="L217" s="31">
        <v>1080.1500000000001</v>
      </c>
      <c r="M217" s="31">
        <v>15.546749999999999</v>
      </c>
      <c r="N217" s="1"/>
      <c r="O217" s="1"/>
    </row>
    <row r="218" spans="1:15" ht="12.75" customHeight="1">
      <c r="A218" s="54"/>
      <c r="B218" s="198"/>
      <c r="C218" s="287"/>
      <c r="D218" s="287"/>
      <c r="E218" s="287"/>
      <c r="F218" s="287"/>
      <c r="G218" s="287"/>
      <c r="H218" s="287"/>
      <c r="I218" s="287"/>
      <c r="J218" s="287"/>
      <c r="K218" s="287"/>
      <c r="L218" s="288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1"/>
      <c r="B1" s="35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45455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5" t="s">
        <v>16</v>
      </c>
      <c r="B9" s="347" t="s">
        <v>18</v>
      </c>
      <c r="C9" s="350" t="s">
        <v>20</v>
      </c>
      <c r="D9" s="350" t="s">
        <v>21</v>
      </c>
      <c r="E9" s="342" t="s">
        <v>22</v>
      </c>
      <c r="F9" s="343"/>
      <c r="G9" s="344"/>
      <c r="H9" s="342" t="s">
        <v>23</v>
      </c>
      <c r="I9" s="343"/>
      <c r="J9" s="344"/>
      <c r="K9" s="26"/>
      <c r="L9" s="27"/>
      <c r="M9" s="48"/>
      <c r="N9" s="1"/>
      <c r="O9" s="1"/>
    </row>
    <row r="10" spans="1:15" ht="42.75" customHeight="1">
      <c r="A10" s="346"/>
      <c r="B10" s="349"/>
      <c r="C10" s="349"/>
      <c r="D10" s="34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780.75</v>
      </c>
      <c r="D11" s="36">
        <v>786.25</v>
      </c>
      <c r="E11" s="36">
        <v>772.5</v>
      </c>
      <c r="F11" s="36">
        <v>764.25</v>
      </c>
      <c r="G11" s="36">
        <v>750.5</v>
      </c>
      <c r="H11" s="36">
        <v>794.5</v>
      </c>
      <c r="I11" s="36">
        <v>808.25</v>
      </c>
      <c r="J11" s="36">
        <v>816.5</v>
      </c>
      <c r="K11" s="31">
        <v>800</v>
      </c>
      <c r="L11" s="31">
        <v>778</v>
      </c>
      <c r="M11" s="31">
        <v>3.6354500000000001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35626.5</v>
      </c>
      <c r="D12" s="36">
        <v>35484.450000000004</v>
      </c>
      <c r="E12" s="36">
        <v>34520.80000000001</v>
      </c>
      <c r="F12" s="36">
        <v>33415.100000000006</v>
      </c>
      <c r="G12" s="36">
        <v>32451.450000000012</v>
      </c>
      <c r="H12" s="36">
        <v>36590.150000000009</v>
      </c>
      <c r="I12" s="36">
        <v>37553.800000000003</v>
      </c>
      <c r="J12" s="36">
        <v>38659.500000000007</v>
      </c>
      <c r="K12" s="31">
        <v>36448.1</v>
      </c>
      <c r="L12" s="31">
        <v>34378.75</v>
      </c>
      <c r="M12" s="31">
        <v>0.26727000000000001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8095.25</v>
      </c>
      <c r="D13" s="36">
        <v>8167.25</v>
      </c>
      <c r="E13" s="36">
        <v>8000.1</v>
      </c>
      <c r="F13" s="36">
        <v>7904.9500000000007</v>
      </c>
      <c r="G13" s="36">
        <v>7737.8000000000011</v>
      </c>
      <c r="H13" s="36">
        <v>8262.4</v>
      </c>
      <c r="I13" s="36">
        <v>8429.5500000000011</v>
      </c>
      <c r="J13" s="36">
        <v>8524.6999999999989</v>
      </c>
      <c r="K13" s="31">
        <v>8334.4</v>
      </c>
      <c r="L13" s="31">
        <v>8072.1</v>
      </c>
      <c r="M13" s="31">
        <v>4.3429000000000002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2563.6</v>
      </c>
      <c r="D14" s="36">
        <v>2561.2333333333336</v>
      </c>
      <c r="E14" s="36">
        <v>2547.4666666666672</v>
      </c>
      <c r="F14" s="36">
        <v>2531.3333333333335</v>
      </c>
      <c r="G14" s="36">
        <v>2517.5666666666671</v>
      </c>
      <c r="H14" s="36">
        <v>2577.3666666666672</v>
      </c>
      <c r="I14" s="36">
        <v>2591.1333333333337</v>
      </c>
      <c r="J14" s="36">
        <v>2607.2666666666673</v>
      </c>
      <c r="K14" s="31">
        <v>2575</v>
      </c>
      <c r="L14" s="31">
        <v>2545.1</v>
      </c>
      <c r="M14" s="31">
        <v>5.1627400000000003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3802.7</v>
      </c>
      <c r="D15" s="36">
        <v>3794.9166666666665</v>
      </c>
      <c r="E15" s="36">
        <v>3749.2333333333331</v>
      </c>
      <c r="F15" s="36">
        <v>3695.7666666666664</v>
      </c>
      <c r="G15" s="36">
        <v>3650.083333333333</v>
      </c>
      <c r="H15" s="36">
        <v>3848.3833333333332</v>
      </c>
      <c r="I15" s="36">
        <v>3894.0666666666666</v>
      </c>
      <c r="J15" s="36">
        <v>3947.5333333333333</v>
      </c>
      <c r="K15" s="31">
        <v>3840.6</v>
      </c>
      <c r="L15" s="31">
        <v>3741.45</v>
      </c>
      <c r="M15" s="31">
        <v>0.81174000000000002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1632.75</v>
      </c>
      <c r="D16" s="36">
        <v>1633.9833333333333</v>
      </c>
      <c r="E16" s="36">
        <v>1618.9666666666667</v>
      </c>
      <c r="F16" s="36">
        <v>1605.1833333333334</v>
      </c>
      <c r="G16" s="36">
        <v>1590.1666666666667</v>
      </c>
      <c r="H16" s="36">
        <v>1647.7666666666667</v>
      </c>
      <c r="I16" s="36">
        <v>1662.7833333333335</v>
      </c>
      <c r="J16" s="36">
        <v>1676.5666666666666</v>
      </c>
      <c r="K16" s="31">
        <v>1649</v>
      </c>
      <c r="L16" s="31">
        <v>1620.2</v>
      </c>
      <c r="M16" s="31">
        <v>2.9167700000000001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671.6</v>
      </c>
      <c r="D17" s="36">
        <v>670.55</v>
      </c>
      <c r="E17" s="36">
        <v>664.09999999999991</v>
      </c>
      <c r="F17" s="36">
        <v>656.59999999999991</v>
      </c>
      <c r="G17" s="36">
        <v>650.14999999999986</v>
      </c>
      <c r="H17" s="36">
        <v>678.05</v>
      </c>
      <c r="I17" s="36">
        <v>684.5</v>
      </c>
      <c r="J17" s="36">
        <v>692</v>
      </c>
      <c r="K17" s="31">
        <v>677</v>
      </c>
      <c r="L17" s="31">
        <v>663.05</v>
      </c>
      <c r="M17" s="31">
        <v>19.366599999999998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658.1</v>
      </c>
      <c r="D18" s="36">
        <v>660.94999999999993</v>
      </c>
      <c r="E18" s="36">
        <v>653.14999999999986</v>
      </c>
      <c r="F18" s="36">
        <v>648.19999999999993</v>
      </c>
      <c r="G18" s="36">
        <v>640.39999999999986</v>
      </c>
      <c r="H18" s="36">
        <v>665.89999999999986</v>
      </c>
      <c r="I18" s="36">
        <v>673.69999999999982</v>
      </c>
      <c r="J18" s="36">
        <v>678.64999999999986</v>
      </c>
      <c r="K18" s="31">
        <v>668.75</v>
      </c>
      <c r="L18" s="31">
        <v>656</v>
      </c>
      <c r="M18" s="31">
        <v>20.36599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1847.7</v>
      </c>
      <c r="D19" s="36">
        <v>1827.5666666666666</v>
      </c>
      <c r="E19" s="36">
        <v>1761.1333333333332</v>
      </c>
      <c r="F19" s="36">
        <v>1674.5666666666666</v>
      </c>
      <c r="G19" s="36">
        <v>1608.1333333333332</v>
      </c>
      <c r="H19" s="36">
        <v>1914.1333333333332</v>
      </c>
      <c r="I19" s="36">
        <v>1980.5666666666666</v>
      </c>
      <c r="J19" s="36">
        <v>2067.1333333333332</v>
      </c>
      <c r="K19" s="31">
        <v>1894</v>
      </c>
      <c r="L19" s="31">
        <v>1741</v>
      </c>
      <c r="M19" s="31">
        <v>18.20148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27979.599999999999</v>
      </c>
      <c r="D20" s="36">
        <v>28039.200000000001</v>
      </c>
      <c r="E20" s="36">
        <v>27737.4</v>
      </c>
      <c r="F20" s="36">
        <v>27495.200000000001</v>
      </c>
      <c r="G20" s="36">
        <v>27193.4</v>
      </c>
      <c r="H20" s="36">
        <v>28281.4</v>
      </c>
      <c r="I20" s="36">
        <v>28583.199999999997</v>
      </c>
      <c r="J20" s="36">
        <v>28825.4</v>
      </c>
      <c r="K20" s="31">
        <v>28341</v>
      </c>
      <c r="L20" s="31">
        <v>27797</v>
      </c>
      <c r="M20" s="31">
        <v>0.21693999999999999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1432.55</v>
      </c>
      <c r="D21" s="36">
        <v>1442.4000000000003</v>
      </c>
      <c r="E21" s="36">
        <v>1377.8000000000006</v>
      </c>
      <c r="F21" s="36">
        <v>1323.0500000000004</v>
      </c>
      <c r="G21" s="36">
        <v>1258.4500000000007</v>
      </c>
      <c r="H21" s="36">
        <v>1497.1500000000005</v>
      </c>
      <c r="I21" s="36">
        <v>1561.7500000000005</v>
      </c>
      <c r="J21" s="36">
        <v>1616.5000000000005</v>
      </c>
      <c r="K21" s="31">
        <v>1507</v>
      </c>
      <c r="L21" s="31">
        <v>1387.65</v>
      </c>
      <c r="M21" s="31">
        <v>14.49438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1017.85</v>
      </c>
      <c r="D22" s="36">
        <v>1021.6166666666667</v>
      </c>
      <c r="E22" s="36">
        <v>1011.2333333333333</v>
      </c>
      <c r="F22" s="36">
        <v>1004.6166666666667</v>
      </c>
      <c r="G22" s="36">
        <v>994.23333333333335</v>
      </c>
      <c r="H22" s="36">
        <v>1028.2333333333333</v>
      </c>
      <c r="I22" s="36">
        <v>1038.6166666666668</v>
      </c>
      <c r="J22" s="36">
        <v>1045.2333333333333</v>
      </c>
      <c r="K22" s="31">
        <v>1032</v>
      </c>
      <c r="L22" s="31">
        <v>1015</v>
      </c>
      <c r="M22" s="31">
        <v>11.132250000000001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3221.25</v>
      </c>
      <c r="D23" s="36">
        <v>3227.1</v>
      </c>
      <c r="E23" s="36">
        <v>3189.2</v>
      </c>
      <c r="F23" s="36">
        <v>3157.15</v>
      </c>
      <c r="G23" s="36">
        <v>3119.25</v>
      </c>
      <c r="H23" s="36">
        <v>3259.1499999999996</v>
      </c>
      <c r="I23" s="36">
        <v>3297.05</v>
      </c>
      <c r="J23" s="36">
        <v>3329.0999999999995</v>
      </c>
      <c r="K23" s="31">
        <v>3265</v>
      </c>
      <c r="L23" s="31">
        <v>3195.05</v>
      </c>
      <c r="M23" s="31">
        <v>41.736919999999998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1855.7</v>
      </c>
      <c r="D24" s="36">
        <v>1864.5666666666666</v>
      </c>
      <c r="E24" s="36">
        <v>1831.1333333333332</v>
      </c>
      <c r="F24" s="36">
        <v>1806.5666666666666</v>
      </c>
      <c r="G24" s="36">
        <v>1773.1333333333332</v>
      </c>
      <c r="H24" s="36">
        <v>1889.1333333333332</v>
      </c>
      <c r="I24" s="36">
        <v>1922.5666666666666</v>
      </c>
      <c r="J24" s="36">
        <v>1947.1333333333332</v>
      </c>
      <c r="K24" s="31">
        <v>1898</v>
      </c>
      <c r="L24" s="31">
        <v>1840</v>
      </c>
      <c r="M24" s="31">
        <v>6.6636800000000003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1403.45</v>
      </c>
      <c r="D25" s="36">
        <v>1402.1000000000001</v>
      </c>
      <c r="E25" s="36">
        <v>1385.4000000000003</v>
      </c>
      <c r="F25" s="36">
        <v>1367.3500000000001</v>
      </c>
      <c r="G25" s="36">
        <v>1350.6500000000003</v>
      </c>
      <c r="H25" s="36">
        <v>1420.1500000000003</v>
      </c>
      <c r="I25" s="36">
        <v>1436.8500000000001</v>
      </c>
      <c r="J25" s="36">
        <v>1454.9000000000003</v>
      </c>
      <c r="K25" s="31">
        <v>1418.8</v>
      </c>
      <c r="L25" s="31">
        <v>1384.05</v>
      </c>
      <c r="M25" s="31">
        <v>41.22878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762.85</v>
      </c>
      <c r="D26" s="36">
        <v>767.51666666666677</v>
      </c>
      <c r="E26" s="36">
        <v>755.33333333333348</v>
      </c>
      <c r="F26" s="36">
        <v>747.81666666666672</v>
      </c>
      <c r="G26" s="36">
        <v>735.63333333333344</v>
      </c>
      <c r="H26" s="36">
        <v>775.03333333333353</v>
      </c>
      <c r="I26" s="36">
        <v>787.2166666666667</v>
      </c>
      <c r="J26" s="36">
        <v>794.73333333333358</v>
      </c>
      <c r="K26" s="31">
        <v>779.7</v>
      </c>
      <c r="L26" s="31">
        <v>760</v>
      </c>
      <c r="M26" s="31">
        <v>37.513590000000001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956.85</v>
      </c>
      <c r="D27" s="36">
        <v>963.25</v>
      </c>
      <c r="E27" s="36">
        <v>948.6</v>
      </c>
      <c r="F27" s="36">
        <v>940.35</v>
      </c>
      <c r="G27" s="36">
        <v>925.7</v>
      </c>
      <c r="H27" s="36">
        <v>971.5</v>
      </c>
      <c r="I27" s="36">
        <v>986.15000000000009</v>
      </c>
      <c r="J27" s="36">
        <v>994.4</v>
      </c>
      <c r="K27" s="31">
        <v>977.9</v>
      </c>
      <c r="L27" s="31">
        <v>955</v>
      </c>
      <c r="M27" s="31">
        <v>17.045680000000001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343.9</v>
      </c>
      <c r="D28" s="36">
        <v>345.04999999999995</v>
      </c>
      <c r="E28" s="36">
        <v>342.14999999999992</v>
      </c>
      <c r="F28" s="36">
        <v>340.4</v>
      </c>
      <c r="G28" s="36">
        <v>337.49999999999994</v>
      </c>
      <c r="H28" s="36">
        <v>346.7999999999999</v>
      </c>
      <c r="I28" s="36">
        <v>349.7</v>
      </c>
      <c r="J28" s="36">
        <v>351.44999999999987</v>
      </c>
      <c r="K28" s="31">
        <v>347.95</v>
      </c>
      <c r="L28" s="31">
        <v>343.3</v>
      </c>
      <c r="M28" s="31">
        <v>10.04598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234.11</v>
      </c>
      <c r="D29" s="36">
        <v>234.56333333333336</v>
      </c>
      <c r="E29" s="36">
        <v>230.69666666666672</v>
      </c>
      <c r="F29" s="36">
        <v>227.28333333333336</v>
      </c>
      <c r="G29" s="36">
        <v>223.41666666666671</v>
      </c>
      <c r="H29" s="36">
        <v>237.97666666666672</v>
      </c>
      <c r="I29" s="36">
        <v>241.84333333333333</v>
      </c>
      <c r="J29" s="36">
        <v>245.25666666666672</v>
      </c>
      <c r="K29" s="31">
        <v>238.43</v>
      </c>
      <c r="L29" s="31">
        <v>231.15</v>
      </c>
      <c r="M29" s="31">
        <v>86.004779999999997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323.45</v>
      </c>
      <c r="D30" s="36">
        <v>325.7833333333333</v>
      </c>
      <c r="E30" s="36">
        <v>319.91666666666663</v>
      </c>
      <c r="F30" s="36">
        <v>316.38333333333333</v>
      </c>
      <c r="G30" s="36">
        <v>310.51666666666665</v>
      </c>
      <c r="H30" s="36">
        <v>329.31666666666661</v>
      </c>
      <c r="I30" s="36">
        <v>335.18333333333328</v>
      </c>
      <c r="J30" s="36">
        <v>338.71666666666658</v>
      </c>
      <c r="K30" s="31">
        <v>331.65</v>
      </c>
      <c r="L30" s="31">
        <v>322.25</v>
      </c>
      <c r="M30" s="31">
        <v>42.136609999999997</v>
      </c>
      <c r="N30" s="1"/>
      <c r="O30" s="1"/>
    </row>
    <row r="31" spans="1:15" ht="12.75" customHeight="1">
      <c r="A31" s="33">
        <v>21</v>
      </c>
      <c r="B31" s="53" t="s">
        <v>1030</v>
      </c>
      <c r="C31" s="31">
        <v>771.1</v>
      </c>
      <c r="D31" s="36">
        <v>773.15</v>
      </c>
      <c r="E31" s="36">
        <v>749</v>
      </c>
      <c r="F31" s="36">
        <v>726.9</v>
      </c>
      <c r="G31" s="36">
        <v>702.75</v>
      </c>
      <c r="H31" s="36">
        <v>795.25</v>
      </c>
      <c r="I31" s="36">
        <v>819.39999999999986</v>
      </c>
      <c r="J31" s="36">
        <v>841.5</v>
      </c>
      <c r="K31" s="31">
        <v>797.3</v>
      </c>
      <c r="L31" s="31">
        <v>751.05</v>
      </c>
      <c r="M31" s="31">
        <v>8.9786400000000004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826.9</v>
      </c>
      <c r="D32" s="36">
        <v>826.9666666666667</v>
      </c>
      <c r="E32" s="36">
        <v>818.93333333333339</v>
      </c>
      <c r="F32" s="36">
        <v>810.9666666666667</v>
      </c>
      <c r="G32" s="36">
        <v>802.93333333333339</v>
      </c>
      <c r="H32" s="36">
        <v>834.93333333333339</v>
      </c>
      <c r="I32" s="36">
        <v>842.9666666666667</v>
      </c>
      <c r="J32" s="36">
        <v>850.93333333333339</v>
      </c>
      <c r="K32" s="31">
        <v>835</v>
      </c>
      <c r="L32" s="31">
        <v>819</v>
      </c>
      <c r="M32" s="31">
        <v>0.40739999999999998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1260.95</v>
      </c>
      <c r="D33" s="36">
        <v>1248.5666666666668</v>
      </c>
      <c r="E33" s="36">
        <v>1232.2833333333338</v>
      </c>
      <c r="F33" s="36">
        <v>1203.616666666667</v>
      </c>
      <c r="G33" s="36">
        <v>1187.3333333333339</v>
      </c>
      <c r="H33" s="36">
        <v>1277.2333333333336</v>
      </c>
      <c r="I33" s="36">
        <v>1293.5166666666669</v>
      </c>
      <c r="J33" s="36">
        <v>1322.1833333333334</v>
      </c>
      <c r="K33" s="31">
        <v>1264.8499999999999</v>
      </c>
      <c r="L33" s="31">
        <v>1219.9000000000001</v>
      </c>
      <c r="M33" s="31">
        <v>8.0313199999999991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2384.4499999999998</v>
      </c>
      <c r="D34" s="36">
        <v>2399.1333333333332</v>
      </c>
      <c r="E34" s="36">
        <v>2358.3166666666666</v>
      </c>
      <c r="F34" s="36">
        <v>2332.1833333333334</v>
      </c>
      <c r="G34" s="36">
        <v>2291.3666666666668</v>
      </c>
      <c r="H34" s="36">
        <v>2425.2666666666664</v>
      </c>
      <c r="I34" s="36">
        <v>2466.083333333333</v>
      </c>
      <c r="J34" s="36">
        <v>2492.2166666666662</v>
      </c>
      <c r="K34" s="31">
        <v>2439.9499999999998</v>
      </c>
      <c r="L34" s="31">
        <v>2373</v>
      </c>
      <c r="M34" s="31">
        <v>0.52675000000000005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896.9</v>
      </c>
      <c r="D35" s="36">
        <v>900.48333333333323</v>
      </c>
      <c r="E35" s="36">
        <v>891.41666666666652</v>
      </c>
      <c r="F35" s="36">
        <v>885.93333333333328</v>
      </c>
      <c r="G35" s="36">
        <v>876.86666666666656</v>
      </c>
      <c r="H35" s="36">
        <v>905.96666666666647</v>
      </c>
      <c r="I35" s="36">
        <v>915.0333333333333</v>
      </c>
      <c r="J35" s="36">
        <v>920.51666666666642</v>
      </c>
      <c r="K35" s="31">
        <v>909.55</v>
      </c>
      <c r="L35" s="31">
        <v>895</v>
      </c>
      <c r="M35" s="31">
        <v>0.79246000000000005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5066.8500000000004</v>
      </c>
      <c r="D36" s="36">
        <v>5049.0166666666664</v>
      </c>
      <c r="E36" s="36">
        <v>4999.0333333333328</v>
      </c>
      <c r="F36" s="36">
        <v>4931.2166666666662</v>
      </c>
      <c r="G36" s="36">
        <v>4881.2333333333327</v>
      </c>
      <c r="H36" s="36">
        <v>5116.833333333333</v>
      </c>
      <c r="I36" s="36">
        <v>5166.8166666666666</v>
      </c>
      <c r="J36" s="36">
        <v>5234.6333333333332</v>
      </c>
      <c r="K36" s="31">
        <v>5099</v>
      </c>
      <c r="L36" s="31">
        <v>4981.2</v>
      </c>
      <c r="M36" s="31">
        <v>1.3326899999999999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2014.05</v>
      </c>
      <c r="D37" s="36">
        <v>2001.5666666666666</v>
      </c>
      <c r="E37" s="36">
        <v>1981.5333333333333</v>
      </c>
      <c r="F37" s="36">
        <v>1949.0166666666667</v>
      </c>
      <c r="G37" s="36">
        <v>1928.9833333333333</v>
      </c>
      <c r="H37" s="36">
        <v>2034.0833333333333</v>
      </c>
      <c r="I37" s="36">
        <v>2054.1166666666668</v>
      </c>
      <c r="J37" s="36">
        <v>2086.6333333333332</v>
      </c>
      <c r="K37" s="31">
        <v>2021.6</v>
      </c>
      <c r="L37" s="31">
        <v>1969.05</v>
      </c>
      <c r="M37" s="31">
        <v>0.54083000000000003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65.03</v>
      </c>
      <c r="D38" s="36">
        <v>65.62</v>
      </c>
      <c r="E38" s="36">
        <v>64.27000000000001</v>
      </c>
      <c r="F38" s="36">
        <v>63.510000000000005</v>
      </c>
      <c r="G38" s="36">
        <v>62.160000000000011</v>
      </c>
      <c r="H38" s="36">
        <v>66.38000000000001</v>
      </c>
      <c r="I38" s="36">
        <v>67.73</v>
      </c>
      <c r="J38" s="36">
        <v>68.490000000000009</v>
      </c>
      <c r="K38" s="31">
        <v>66.97</v>
      </c>
      <c r="L38" s="31">
        <v>64.86</v>
      </c>
      <c r="M38" s="31">
        <v>26.955210000000001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27.22</v>
      </c>
      <c r="D39" s="36">
        <v>27.086666666666662</v>
      </c>
      <c r="E39" s="36">
        <v>26.453333333333326</v>
      </c>
      <c r="F39" s="36">
        <v>25.686666666666664</v>
      </c>
      <c r="G39" s="36">
        <v>25.053333333333327</v>
      </c>
      <c r="H39" s="36">
        <v>27.853333333333325</v>
      </c>
      <c r="I39" s="36">
        <v>28.486666666666657</v>
      </c>
      <c r="J39" s="36">
        <v>29.253333333333323</v>
      </c>
      <c r="K39" s="31">
        <v>27.72</v>
      </c>
      <c r="L39" s="31">
        <v>26.32</v>
      </c>
      <c r="M39" s="31">
        <v>149.50981999999999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1365.05</v>
      </c>
      <c r="D40" s="36">
        <v>1378.7</v>
      </c>
      <c r="E40" s="36">
        <v>1337.4</v>
      </c>
      <c r="F40" s="36">
        <v>1309.75</v>
      </c>
      <c r="G40" s="36">
        <v>1268.45</v>
      </c>
      <c r="H40" s="36">
        <v>1406.3500000000001</v>
      </c>
      <c r="I40" s="36">
        <v>1447.6499999999999</v>
      </c>
      <c r="J40" s="36">
        <v>1475.3000000000002</v>
      </c>
      <c r="K40" s="31">
        <v>1420</v>
      </c>
      <c r="L40" s="31">
        <v>1351.05</v>
      </c>
      <c r="M40" s="31">
        <v>37.833689999999997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3850.7</v>
      </c>
      <c r="D41" s="36">
        <v>3839.6666666666665</v>
      </c>
      <c r="E41" s="36">
        <v>3803.833333333333</v>
      </c>
      <c r="F41" s="36">
        <v>3756.9666666666667</v>
      </c>
      <c r="G41" s="36">
        <v>3721.1333333333332</v>
      </c>
      <c r="H41" s="36">
        <v>3886.5333333333328</v>
      </c>
      <c r="I41" s="36">
        <v>3922.3666666666659</v>
      </c>
      <c r="J41" s="36">
        <v>3969.2333333333327</v>
      </c>
      <c r="K41" s="31">
        <v>3875.5</v>
      </c>
      <c r="L41" s="31">
        <v>3792.8</v>
      </c>
      <c r="M41" s="31">
        <v>0.79849000000000003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639.75</v>
      </c>
      <c r="D42" s="36">
        <v>642.44999999999993</v>
      </c>
      <c r="E42" s="36">
        <v>634.89999999999986</v>
      </c>
      <c r="F42" s="36">
        <v>630.04999999999995</v>
      </c>
      <c r="G42" s="36">
        <v>622.49999999999989</v>
      </c>
      <c r="H42" s="36">
        <v>647.29999999999984</v>
      </c>
      <c r="I42" s="36">
        <v>654.8499999999998</v>
      </c>
      <c r="J42" s="36">
        <v>659.69999999999982</v>
      </c>
      <c r="K42" s="31">
        <v>650</v>
      </c>
      <c r="L42" s="31">
        <v>637.6</v>
      </c>
      <c r="M42" s="31">
        <v>27.06589</v>
      </c>
      <c r="N42" s="1"/>
      <c r="O42" s="1"/>
    </row>
    <row r="43" spans="1:15" ht="12.75" customHeight="1">
      <c r="A43" s="33">
        <v>33</v>
      </c>
      <c r="B43" s="53" t="s">
        <v>863</v>
      </c>
      <c r="C43" s="31">
        <v>3896.9</v>
      </c>
      <c r="D43" s="36">
        <v>3873.9500000000003</v>
      </c>
      <c r="E43" s="36">
        <v>3832.9500000000007</v>
      </c>
      <c r="F43" s="36">
        <v>3769.0000000000005</v>
      </c>
      <c r="G43" s="36">
        <v>3728.0000000000009</v>
      </c>
      <c r="H43" s="36">
        <v>3937.9000000000005</v>
      </c>
      <c r="I43" s="36">
        <v>3978.8999999999996</v>
      </c>
      <c r="J43" s="36">
        <v>4042.8500000000004</v>
      </c>
      <c r="K43" s="31">
        <v>3914.95</v>
      </c>
      <c r="L43" s="31">
        <v>3810</v>
      </c>
      <c r="M43" s="31">
        <v>0.18304999999999999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2682.4</v>
      </c>
      <c r="D44" s="36">
        <v>2659.5166666666664</v>
      </c>
      <c r="E44" s="36">
        <v>2625.0333333333328</v>
      </c>
      <c r="F44" s="36">
        <v>2567.6666666666665</v>
      </c>
      <c r="G44" s="36">
        <v>2533.1833333333329</v>
      </c>
      <c r="H44" s="36">
        <v>2716.8833333333328</v>
      </c>
      <c r="I44" s="36">
        <v>2751.3666666666663</v>
      </c>
      <c r="J44" s="36">
        <v>2808.7333333333327</v>
      </c>
      <c r="K44" s="31">
        <v>2694</v>
      </c>
      <c r="L44" s="31">
        <v>2602.15</v>
      </c>
      <c r="M44" s="31">
        <v>3.35025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776.9</v>
      </c>
      <c r="D45" s="36">
        <v>775.73333333333323</v>
      </c>
      <c r="E45" s="36">
        <v>770.66666666666652</v>
      </c>
      <c r="F45" s="36">
        <v>764.43333333333328</v>
      </c>
      <c r="G45" s="36">
        <v>759.36666666666656</v>
      </c>
      <c r="H45" s="36">
        <v>781.96666666666647</v>
      </c>
      <c r="I45" s="36">
        <v>787.0333333333333</v>
      </c>
      <c r="J45" s="36">
        <v>793.26666666666642</v>
      </c>
      <c r="K45" s="31">
        <v>780.8</v>
      </c>
      <c r="L45" s="31">
        <v>769.5</v>
      </c>
      <c r="M45" s="31">
        <v>1.11608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8123.2</v>
      </c>
      <c r="D46" s="36">
        <v>8211.4166666666661</v>
      </c>
      <c r="E46" s="36">
        <v>7971.7833333333328</v>
      </c>
      <c r="F46" s="36">
        <v>7820.3666666666668</v>
      </c>
      <c r="G46" s="36">
        <v>7580.7333333333336</v>
      </c>
      <c r="H46" s="36">
        <v>8362.8333333333321</v>
      </c>
      <c r="I46" s="36">
        <v>8602.4666666666672</v>
      </c>
      <c r="J46" s="36">
        <v>8753.8833333333314</v>
      </c>
      <c r="K46" s="31">
        <v>8451.0499999999993</v>
      </c>
      <c r="L46" s="31">
        <v>8060</v>
      </c>
      <c r="M46" s="31">
        <v>1.2723500000000001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6107.95</v>
      </c>
      <c r="D47" s="36">
        <v>6111.4666666666672</v>
      </c>
      <c r="E47" s="36">
        <v>6055.6833333333343</v>
      </c>
      <c r="F47" s="36">
        <v>6003.416666666667</v>
      </c>
      <c r="G47" s="36">
        <v>5947.6333333333341</v>
      </c>
      <c r="H47" s="36">
        <v>6163.7333333333345</v>
      </c>
      <c r="I47" s="36">
        <v>6219.5166666666673</v>
      </c>
      <c r="J47" s="36">
        <v>6271.7833333333347</v>
      </c>
      <c r="K47" s="31">
        <v>6167.25</v>
      </c>
      <c r="L47" s="31">
        <v>6059.2</v>
      </c>
      <c r="M47" s="31">
        <v>5.2134799999999997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481.35</v>
      </c>
      <c r="D48" s="36">
        <v>483.25</v>
      </c>
      <c r="E48" s="36">
        <v>478.5</v>
      </c>
      <c r="F48" s="36">
        <v>475.65</v>
      </c>
      <c r="G48" s="36">
        <v>470.9</v>
      </c>
      <c r="H48" s="36">
        <v>486.1</v>
      </c>
      <c r="I48" s="36">
        <v>490.85</v>
      </c>
      <c r="J48" s="36">
        <v>493.70000000000005</v>
      </c>
      <c r="K48" s="31">
        <v>488</v>
      </c>
      <c r="L48" s="31">
        <v>480.4</v>
      </c>
      <c r="M48" s="31">
        <v>21.865749999999998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319.89999999999998</v>
      </c>
      <c r="D49" s="36">
        <v>320.88333333333338</v>
      </c>
      <c r="E49" s="36">
        <v>315.96666666666675</v>
      </c>
      <c r="F49" s="36">
        <v>312.03333333333336</v>
      </c>
      <c r="G49" s="36">
        <v>307.11666666666673</v>
      </c>
      <c r="H49" s="36">
        <v>324.81666666666678</v>
      </c>
      <c r="I49" s="36">
        <v>329.73333333333341</v>
      </c>
      <c r="J49" s="36">
        <v>333.6666666666668</v>
      </c>
      <c r="K49" s="31">
        <v>325.8</v>
      </c>
      <c r="L49" s="31">
        <v>316.95</v>
      </c>
      <c r="M49" s="31">
        <v>16.94312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624.15</v>
      </c>
      <c r="D50" s="36">
        <v>622.08333333333337</v>
      </c>
      <c r="E50" s="36">
        <v>612.16666666666674</v>
      </c>
      <c r="F50" s="36">
        <v>600.18333333333339</v>
      </c>
      <c r="G50" s="36">
        <v>590.26666666666677</v>
      </c>
      <c r="H50" s="36">
        <v>634.06666666666672</v>
      </c>
      <c r="I50" s="36">
        <v>643.98333333333346</v>
      </c>
      <c r="J50" s="36">
        <v>655.9666666666667</v>
      </c>
      <c r="K50" s="31">
        <v>632</v>
      </c>
      <c r="L50" s="31">
        <v>610.1</v>
      </c>
      <c r="M50" s="31">
        <v>3.4144299999999999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616.70000000000005</v>
      </c>
      <c r="D51" s="36">
        <v>617.88333333333333</v>
      </c>
      <c r="E51" s="36">
        <v>601.81666666666661</v>
      </c>
      <c r="F51" s="36">
        <v>586.93333333333328</v>
      </c>
      <c r="G51" s="36">
        <v>570.86666666666656</v>
      </c>
      <c r="H51" s="36">
        <v>632.76666666666665</v>
      </c>
      <c r="I51" s="36">
        <v>648.83333333333348</v>
      </c>
      <c r="J51" s="36">
        <v>663.7166666666667</v>
      </c>
      <c r="K51" s="31">
        <v>633.95000000000005</v>
      </c>
      <c r="L51" s="31">
        <v>603</v>
      </c>
      <c r="M51" s="31">
        <v>3.64717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237.96</v>
      </c>
      <c r="D52" s="36">
        <v>235.63666666666666</v>
      </c>
      <c r="E52" s="36">
        <v>232.42333333333332</v>
      </c>
      <c r="F52" s="36">
        <v>226.88666666666666</v>
      </c>
      <c r="G52" s="36">
        <v>223.67333333333332</v>
      </c>
      <c r="H52" s="36">
        <v>241.17333333333332</v>
      </c>
      <c r="I52" s="36">
        <v>244.38666666666668</v>
      </c>
      <c r="J52" s="36">
        <v>249.92333333333332</v>
      </c>
      <c r="K52" s="31">
        <v>238.85</v>
      </c>
      <c r="L52" s="31">
        <v>230.1</v>
      </c>
      <c r="M52" s="31">
        <v>135.53181000000001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2902.45</v>
      </c>
      <c r="D53" s="36">
        <v>2905.9333333333329</v>
      </c>
      <c r="E53" s="36">
        <v>2891.516666666666</v>
      </c>
      <c r="F53" s="36">
        <v>2880.583333333333</v>
      </c>
      <c r="G53" s="36">
        <v>2866.1666666666661</v>
      </c>
      <c r="H53" s="36">
        <v>2916.8666666666659</v>
      </c>
      <c r="I53" s="36">
        <v>2931.2833333333328</v>
      </c>
      <c r="J53" s="36">
        <v>2942.2166666666658</v>
      </c>
      <c r="K53" s="31">
        <v>2920.35</v>
      </c>
      <c r="L53" s="31">
        <v>2895</v>
      </c>
      <c r="M53" s="31">
        <v>8.5542999999999996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358.4</v>
      </c>
      <c r="D54" s="36">
        <v>358.2166666666667</v>
      </c>
      <c r="E54" s="36">
        <v>355.18333333333339</v>
      </c>
      <c r="F54" s="36">
        <v>351.9666666666667</v>
      </c>
      <c r="G54" s="36">
        <v>348.93333333333339</v>
      </c>
      <c r="H54" s="36">
        <v>361.43333333333339</v>
      </c>
      <c r="I54" s="36">
        <v>364.4666666666667</v>
      </c>
      <c r="J54" s="36">
        <v>367.68333333333339</v>
      </c>
      <c r="K54" s="31">
        <v>361.25</v>
      </c>
      <c r="L54" s="31">
        <v>355</v>
      </c>
      <c r="M54" s="31">
        <v>7.7862200000000001</v>
      </c>
      <c r="N54" s="1"/>
      <c r="O54" s="1"/>
    </row>
    <row r="55" spans="1:15" ht="12.75" customHeight="1">
      <c r="A55" s="33">
        <v>45</v>
      </c>
      <c r="B55" s="53" t="s">
        <v>864</v>
      </c>
      <c r="C55" s="31">
        <v>6332.85</v>
      </c>
      <c r="D55" s="36">
        <v>6346.8833333333341</v>
      </c>
      <c r="E55" s="36">
        <v>6205.4666666666681</v>
      </c>
      <c r="F55" s="36">
        <v>6078.0833333333339</v>
      </c>
      <c r="G55" s="36">
        <v>5936.6666666666679</v>
      </c>
      <c r="H55" s="36">
        <v>6474.2666666666682</v>
      </c>
      <c r="I55" s="36">
        <v>6615.6833333333343</v>
      </c>
      <c r="J55" s="36">
        <v>6743.0666666666684</v>
      </c>
      <c r="K55" s="31">
        <v>6488.3</v>
      </c>
      <c r="L55" s="31">
        <v>6219.5</v>
      </c>
      <c r="M55" s="31">
        <v>0.1104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2194.85</v>
      </c>
      <c r="D56" s="36">
        <v>2191.4666666666667</v>
      </c>
      <c r="E56" s="36">
        <v>2153.3833333333332</v>
      </c>
      <c r="F56" s="36">
        <v>2111.9166666666665</v>
      </c>
      <c r="G56" s="36">
        <v>2073.833333333333</v>
      </c>
      <c r="H56" s="36">
        <v>2232.9333333333334</v>
      </c>
      <c r="I56" s="36">
        <v>2271.0166666666664</v>
      </c>
      <c r="J56" s="36">
        <v>2312.4833333333336</v>
      </c>
      <c r="K56" s="31">
        <v>2229.5500000000002</v>
      </c>
      <c r="L56" s="31">
        <v>2150</v>
      </c>
      <c r="M56" s="31">
        <v>6.6466000000000003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6086.8</v>
      </c>
      <c r="D57" s="36">
        <v>6060.2</v>
      </c>
      <c r="E57" s="36">
        <v>6000.4</v>
      </c>
      <c r="F57" s="36">
        <v>5914</v>
      </c>
      <c r="G57" s="36">
        <v>5854.2</v>
      </c>
      <c r="H57" s="36">
        <v>6146.5999999999995</v>
      </c>
      <c r="I57" s="36">
        <v>6206.4000000000005</v>
      </c>
      <c r="J57" s="36">
        <v>6292.7999999999993</v>
      </c>
      <c r="K57" s="31">
        <v>6120</v>
      </c>
      <c r="L57" s="31">
        <v>5973.8</v>
      </c>
      <c r="M57" s="31">
        <v>0.67549000000000003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1257</v>
      </c>
      <c r="D58" s="36">
        <v>1254.6833333333334</v>
      </c>
      <c r="E58" s="36">
        <v>1242.3166666666668</v>
      </c>
      <c r="F58" s="36">
        <v>1227.6333333333334</v>
      </c>
      <c r="G58" s="36">
        <v>1215.2666666666669</v>
      </c>
      <c r="H58" s="36">
        <v>1269.3666666666668</v>
      </c>
      <c r="I58" s="36">
        <v>1281.7333333333336</v>
      </c>
      <c r="J58" s="36">
        <v>1296.4166666666667</v>
      </c>
      <c r="K58" s="31">
        <v>1267.05</v>
      </c>
      <c r="L58" s="31">
        <v>1240</v>
      </c>
      <c r="M58" s="31">
        <v>6.5953799999999996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612.29999999999995</v>
      </c>
      <c r="D59" s="36">
        <v>618.5333333333333</v>
      </c>
      <c r="E59" s="36">
        <v>602.76666666666665</v>
      </c>
      <c r="F59" s="36">
        <v>593.23333333333335</v>
      </c>
      <c r="G59" s="36">
        <v>577.4666666666667</v>
      </c>
      <c r="H59" s="36">
        <v>628.06666666666661</v>
      </c>
      <c r="I59" s="36">
        <v>643.83333333333326</v>
      </c>
      <c r="J59" s="36">
        <v>653.36666666666656</v>
      </c>
      <c r="K59" s="31">
        <v>634.29999999999995</v>
      </c>
      <c r="L59" s="31">
        <v>609</v>
      </c>
      <c r="M59" s="31">
        <v>11.38269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4701.45</v>
      </c>
      <c r="D60" s="36">
        <v>4735.7833333333328</v>
      </c>
      <c r="E60" s="36">
        <v>4641.6666666666661</v>
      </c>
      <c r="F60" s="36">
        <v>4581.8833333333332</v>
      </c>
      <c r="G60" s="36">
        <v>4487.7666666666664</v>
      </c>
      <c r="H60" s="36">
        <v>4795.5666666666657</v>
      </c>
      <c r="I60" s="36">
        <v>4889.6833333333325</v>
      </c>
      <c r="J60" s="36">
        <v>4949.4666666666653</v>
      </c>
      <c r="K60" s="31">
        <v>4829.8999999999996</v>
      </c>
      <c r="L60" s="31">
        <v>4676</v>
      </c>
      <c r="M60" s="31">
        <v>2.6680600000000001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1194.5999999999999</v>
      </c>
      <c r="D61" s="36">
        <v>1198.1333333333332</v>
      </c>
      <c r="E61" s="36">
        <v>1186.9166666666665</v>
      </c>
      <c r="F61" s="36">
        <v>1179.2333333333333</v>
      </c>
      <c r="G61" s="36">
        <v>1168.0166666666667</v>
      </c>
      <c r="H61" s="36">
        <v>1205.8166666666664</v>
      </c>
      <c r="I61" s="36">
        <v>1217.0333333333331</v>
      </c>
      <c r="J61" s="36">
        <v>1224.7166666666662</v>
      </c>
      <c r="K61" s="31">
        <v>1209.3499999999999</v>
      </c>
      <c r="L61" s="31">
        <v>1190.45</v>
      </c>
      <c r="M61" s="31">
        <v>93.902119999999996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4041.9</v>
      </c>
      <c r="D62" s="36">
        <v>4015.75</v>
      </c>
      <c r="E62" s="36">
        <v>3941.5</v>
      </c>
      <c r="F62" s="36">
        <v>3841.1</v>
      </c>
      <c r="G62" s="36">
        <v>3766.85</v>
      </c>
      <c r="H62" s="36">
        <v>4116.1499999999996</v>
      </c>
      <c r="I62" s="36">
        <v>4190.3999999999996</v>
      </c>
      <c r="J62" s="36">
        <v>4290.8</v>
      </c>
      <c r="K62" s="31">
        <v>4090</v>
      </c>
      <c r="L62" s="31">
        <v>3915.35</v>
      </c>
      <c r="M62" s="31">
        <v>8.3160799999999995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328.7</v>
      </c>
      <c r="D63" s="36">
        <v>327.88333333333338</v>
      </c>
      <c r="E63" s="36">
        <v>321.76666666666677</v>
      </c>
      <c r="F63" s="36">
        <v>314.83333333333337</v>
      </c>
      <c r="G63" s="36">
        <v>308.71666666666675</v>
      </c>
      <c r="H63" s="36">
        <v>334.81666666666678</v>
      </c>
      <c r="I63" s="36">
        <v>340.93333333333345</v>
      </c>
      <c r="J63" s="36">
        <v>347.86666666666679</v>
      </c>
      <c r="K63" s="31">
        <v>334</v>
      </c>
      <c r="L63" s="31">
        <v>320.95</v>
      </c>
      <c r="M63" s="31">
        <v>30.107520000000001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2672.4</v>
      </c>
      <c r="D64" s="36">
        <v>2676.0499999999997</v>
      </c>
      <c r="E64" s="36">
        <v>2662.3499999999995</v>
      </c>
      <c r="F64" s="36">
        <v>2652.2999999999997</v>
      </c>
      <c r="G64" s="36">
        <v>2638.5999999999995</v>
      </c>
      <c r="H64" s="36">
        <v>2686.0999999999995</v>
      </c>
      <c r="I64" s="36">
        <v>2699.7999999999993</v>
      </c>
      <c r="J64" s="36">
        <v>2709.8499999999995</v>
      </c>
      <c r="K64" s="31">
        <v>2689.75</v>
      </c>
      <c r="L64" s="31">
        <v>2666</v>
      </c>
      <c r="M64" s="31">
        <v>7.4778399999999996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9812.7000000000007</v>
      </c>
      <c r="D65" s="36">
        <v>9804.2666666666682</v>
      </c>
      <c r="E65" s="36">
        <v>9708.5333333333365</v>
      </c>
      <c r="F65" s="36">
        <v>9604.3666666666686</v>
      </c>
      <c r="G65" s="36">
        <v>9508.6333333333369</v>
      </c>
      <c r="H65" s="36">
        <v>9908.4333333333361</v>
      </c>
      <c r="I65" s="36">
        <v>10004.16666666667</v>
      </c>
      <c r="J65" s="36">
        <v>10108.333333333336</v>
      </c>
      <c r="K65" s="31">
        <v>9900</v>
      </c>
      <c r="L65" s="31">
        <v>9700.1</v>
      </c>
      <c r="M65" s="31">
        <v>4.5744199999999999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7138.1</v>
      </c>
      <c r="D66" s="36">
        <v>7119.3666666666659</v>
      </c>
      <c r="E66" s="36">
        <v>7069.7333333333318</v>
      </c>
      <c r="F66" s="36">
        <v>7001.3666666666659</v>
      </c>
      <c r="G66" s="36">
        <v>6951.7333333333318</v>
      </c>
      <c r="H66" s="36">
        <v>7187.7333333333318</v>
      </c>
      <c r="I66" s="36">
        <v>7237.366666666665</v>
      </c>
      <c r="J66" s="36">
        <v>7305.7333333333318</v>
      </c>
      <c r="K66" s="31">
        <v>7169</v>
      </c>
      <c r="L66" s="31">
        <v>7051</v>
      </c>
      <c r="M66" s="31">
        <v>12.05213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1568.25</v>
      </c>
      <c r="D67" s="36">
        <v>1567.8833333333332</v>
      </c>
      <c r="E67" s="36">
        <v>1558.3666666666663</v>
      </c>
      <c r="F67" s="36">
        <v>1548.4833333333331</v>
      </c>
      <c r="G67" s="36">
        <v>1538.9666666666662</v>
      </c>
      <c r="H67" s="36">
        <v>1577.7666666666664</v>
      </c>
      <c r="I67" s="36">
        <v>1587.2833333333333</v>
      </c>
      <c r="J67" s="36">
        <v>1597.1666666666665</v>
      </c>
      <c r="K67" s="31">
        <v>1577.4</v>
      </c>
      <c r="L67" s="31">
        <v>1558</v>
      </c>
      <c r="M67" s="31">
        <v>11.844250000000001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8382.4</v>
      </c>
      <c r="D68" s="36">
        <v>8451.5666666666657</v>
      </c>
      <c r="E68" s="36">
        <v>8280.3333333333321</v>
      </c>
      <c r="F68" s="36">
        <v>8178.2666666666664</v>
      </c>
      <c r="G68" s="36">
        <v>8007.0333333333328</v>
      </c>
      <c r="H68" s="36">
        <v>8553.6333333333314</v>
      </c>
      <c r="I68" s="36">
        <v>8724.866666666665</v>
      </c>
      <c r="J68" s="36">
        <v>8826.9333333333307</v>
      </c>
      <c r="K68" s="31">
        <v>8622.7999999999993</v>
      </c>
      <c r="L68" s="31">
        <v>8349.5</v>
      </c>
      <c r="M68" s="31">
        <v>0.35518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2199.9</v>
      </c>
      <c r="D69" s="36">
        <v>2202.6833333333329</v>
      </c>
      <c r="E69" s="36">
        <v>2180.3666666666659</v>
      </c>
      <c r="F69" s="36">
        <v>2160.833333333333</v>
      </c>
      <c r="G69" s="36">
        <v>2138.516666666666</v>
      </c>
      <c r="H69" s="36">
        <v>2222.2166666666658</v>
      </c>
      <c r="I69" s="36">
        <v>2244.5333333333324</v>
      </c>
      <c r="J69" s="36">
        <v>2264.0666666666657</v>
      </c>
      <c r="K69" s="31">
        <v>2225</v>
      </c>
      <c r="L69" s="31">
        <v>2183.15</v>
      </c>
      <c r="M69" s="31">
        <v>0.29504000000000002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3213.35</v>
      </c>
      <c r="D70" s="36">
        <v>3232.6166666666668</v>
      </c>
      <c r="E70" s="36">
        <v>3181.7333333333336</v>
      </c>
      <c r="F70" s="36">
        <v>3150.1166666666668</v>
      </c>
      <c r="G70" s="36">
        <v>3099.2333333333336</v>
      </c>
      <c r="H70" s="36">
        <v>3264.2333333333336</v>
      </c>
      <c r="I70" s="36">
        <v>3315.1166666666668</v>
      </c>
      <c r="J70" s="36">
        <v>3346.7333333333336</v>
      </c>
      <c r="K70" s="31">
        <v>3283.5</v>
      </c>
      <c r="L70" s="31">
        <v>3201</v>
      </c>
      <c r="M70" s="31">
        <v>3.4154599999999999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405.4</v>
      </c>
      <c r="D71" s="36">
        <v>402.88333333333338</v>
      </c>
      <c r="E71" s="36">
        <v>398.76666666666677</v>
      </c>
      <c r="F71" s="36">
        <v>392.13333333333338</v>
      </c>
      <c r="G71" s="36">
        <v>388.01666666666677</v>
      </c>
      <c r="H71" s="36">
        <v>409.51666666666677</v>
      </c>
      <c r="I71" s="36">
        <v>413.63333333333344</v>
      </c>
      <c r="J71" s="36">
        <v>420.26666666666677</v>
      </c>
      <c r="K71" s="31">
        <v>407</v>
      </c>
      <c r="L71" s="31">
        <v>396.25</v>
      </c>
      <c r="M71" s="31">
        <v>30.352309999999999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198.45</v>
      </c>
      <c r="D72" s="36">
        <v>198.81666666666669</v>
      </c>
      <c r="E72" s="36">
        <v>196.63333333333338</v>
      </c>
      <c r="F72" s="36">
        <v>194.81666666666669</v>
      </c>
      <c r="G72" s="36">
        <v>192.63333333333338</v>
      </c>
      <c r="H72" s="36">
        <v>200.63333333333338</v>
      </c>
      <c r="I72" s="36">
        <v>202.81666666666672</v>
      </c>
      <c r="J72" s="36">
        <v>204.63333333333338</v>
      </c>
      <c r="K72" s="31">
        <v>201</v>
      </c>
      <c r="L72" s="31">
        <v>197</v>
      </c>
      <c r="M72" s="31">
        <v>79.754379999999998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274.8</v>
      </c>
      <c r="D73" s="36">
        <v>276.03333333333336</v>
      </c>
      <c r="E73" s="36">
        <v>272.76666666666671</v>
      </c>
      <c r="F73" s="36">
        <v>270.73333333333335</v>
      </c>
      <c r="G73" s="36">
        <v>267.4666666666667</v>
      </c>
      <c r="H73" s="36">
        <v>278.06666666666672</v>
      </c>
      <c r="I73" s="36">
        <v>281.33333333333337</v>
      </c>
      <c r="J73" s="36">
        <v>283.36666666666673</v>
      </c>
      <c r="K73" s="31">
        <v>279.3</v>
      </c>
      <c r="L73" s="31">
        <v>274</v>
      </c>
      <c r="M73" s="31">
        <v>130.94039000000001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123.01</v>
      </c>
      <c r="D74" s="36">
        <v>123.24666666666667</v>
      </c>
      <c r="E74" s="36">
        <v>122.16333333333334</v>
      </c>
      <c r="F74" s="36">
        <v>121.31666666666668</v>
      </c>
      <c r="G74" s="36">
        <v>120.23333333333335</v>
      </c>
      <c r="H74" s="36">
        <v>124.09333333333333</v>
      </c>
      <c r="I74" s="36">
        <v>125.17666666666665</v>
      </c>
      <c r="J74" s="36">
        <v>126.02333333333333</v>
      </c>
      <c r="K74" s="31">
        <v>124.33</v>
      </c>
      <c r="L74" s="31">
        <v>122.4</v>
      </c>
      <c r="M74" s="31">
        <v>111.82411999999999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66.39</v>
      </c>
      <c r="D75" s="36">
        <v>66.396666666666661</v>
      </c>
      <c r="E75" s="36">
        <v>65.493333333333325</v>
      </c>
      <c r="F75" s="36">
        <v>64.596666666666664</v>
      </c>
      <c r="G75" s="36">
        <v>63.693333333333328</v>
      </c>
      <c r="H75" s="36">
        <v>67.293333333333322</v>
      </c>
      <c r="I75" s="36">
        <v>68.196666666666658</v>
      </c>
      <c r="J75" s="36">
        <v>69.09333333333332</v>
      </c>
      <c r="K75" s="31">
        <v>67.3</v>
      </c>
      <c r="L75" s="31">
        <v>65.5</v>
      </c>
      <c r="M75" s="31">
        <v>155.58375000000001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1474.45</v>
      </c>
      <c r="D76" s="36">
        <v>1483.3833333333332</v>
      </c>
      <c r="E76" s="36">
        <v>1461.6666666666665</v>
      </c>
      <c r="F76" s="36">
        <v>1448.8833333333332</v>
      </c>
      <c r="G76" s="36">
        <v>1427.1666666666665</v>
      </c>
      <c r="H76" s="36">
        <v>1496.1666666666665</v>
      </c>
      <c r="I76" s="36">
        <v>1517.8833333333332</v>
      </c>
      <c r="J76" s="36">
        <v>1530.6666666666665</v>
      </c>
      <c r="K76" s="31">
        <v>1505.1</v>
      </c>
      <c r="L76" s="31">
        <v>1470.6</v>
      </c>
      <c r="M76" s="31">
        <v>3.8369900000000001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6065.45</v>
      </c>
      <c r="D77" s="36">
        <v>6028.1500000000005</v>
      </c>
      <c r="E77" s="36">
        <v>5927.3000000000011</v>
      </c>
      <c r="F77" s="36">
        <v>5789.1500000000005</v>
      </c>
      <c r="G77" s="36">
        <v>5688.3000000000011</v>
      </c>
      <c r="H77" s="36">
        <v>6166.3000000000011</v>
      </c>
      <c r="I77" s="36">
        <v>6267.1500000000015</v>
      </c>
      <c r="J77" s="36">
        <v>6405.3000000000011</v>
      </c>
      <c r="K77" s="31">
        <v>6129</v>
      </c>
      <c r="L77" s="31">
        <v>5890</v>
      </c>
      <c r="M77" s="31">
        <v>0.46737000000000001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493.1</v>
      </c>
      <c r="D78" s="36">
        <v>492.90000000000003</v>
      </c>
      <c r="E78" s="36">
        <v>489.20000000000005</v>
      </c>
      <c r="F78" s="36">
        <v>485.3</v>
      </c>
      <c r="G78" s="36">
        <v>481.6</v>
      </c>
      <c r="H78" s="36">
        <v>496.80000000000007</v>
      </c>
      <c r="I78" s="36">
        <v>500.5</v>
      </c>
      <c r="J78" s="36">
        <v>504.40000000000009</v>
      </c>
      <c r="K78" s="31">
        <v>496.6</v>
      </c>
      <c r="L78" s="31">
        <v>489</v>
      </c>
      <c r="M78" s="31">
        <v>25.436710000000001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1422.7</v>
      </c>
      <c r="D79" s="36">
        <v>1432.5</v>
      </c>
      <c r="E79" s="36">
        <v>1406.2</v>
      </c>
      <c r="F79" s="36">
        <v>1389.7</v>
      </c>
      <c r="G79" s="36">
        <v>1363.4</v>
      </c>
      <c r="H79" s="36">
        <v>1449</v>
      </c>
      <c r="I79" s="36">
        <v>1475.3000000000002</v>
      </c>
      <c r="J79" s="36">
        <v>1491.8</v>
      </c>
      <c r="K79" s="31">
        <v>1458.8</v>
      </c>
      <c r="L79" s="31">
        <v>1416</v>
      </c>
      <c r="M79" s="31">
        <v>16.057099999999998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286.2</v>
      </c>
      <c r="D80" s="36">
        <v>287.35000000000002</v>
      </c>
      <c r="E80" s="36">
        <v>284.20000000000005</v>
      </c>
      <c r="F80" s="36">
        <v>282.20000000000005</v>
      </c>
      <c r="G80" s="36">
        <v>279.05000000000007</v>
      </c>
      <c r="H80" s="36">
        <v>289.35000000000002</v>
      </c>
      <c r="I80" s="36">
        <v>292.5</v>
      </c>
      <c r="J80" s="36">
        <v>294.5</v>
      </c>
      <c r="K80" s="31">
        <v>290.5</v>
      </c>
      <c r="L80" s="31">
        <v>285.35000000000002</v>
      </c>
      <c r="M80" s="31">
        <v>322.69277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1602.6</v>
      </c>
      <c r="D81" s="36">
        <v>1602.0166666666667</v>
      </c>
      <c r="E81" s="36">
        <v>1584.5833333333333</v>
      </c>
      <c r="F81" s="36">
        <v>1566.5666666666666</v>
      </c>
      <c r="G81" s="36">
        <v>1549.1333333333332</v>
      </c>
      <c r="H81" s="36">
        <v>1620.0333333333333</v>
      </c>
      <c r="I81" s="36">
        <v>1637.4666666666667</v>
      </c>
      <c r="J81" s="36">
        <v>1655.4833333333333</v>
      </c>
      <c r="K81" s="31">
        <v>1619.45</v>
      </c>
      <c r="L81" s="31">
        <v>1584</v>
      </c>
      <c r="M81" s="31">
        <v>7.8857799999999996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295.2</v>
      </c>
      <c r="D82" s="36">
        <v>292.2833333333333</v>
      </c>
      <c r="E82" s="36">
        <v>288.21666666666658</v>
      </c>
      <c r="F82" s="36">
        <v>281.23333333333329</v>
      </c>
      <c r="G82" s="36">
        <v>277.16666666666657</v>
      </c>
      <c r="H82" s="36">
        <v>299.26666666666659</v>
      </c>
      <c r="I82" s="36">
        <v>303.33333333333331</v>
      </c>
      <c r="J82" s="36">
        <v>310.31666666666661</v>
      </c>
      <c r="K82" s="31">
        <v>296.35000000000002</v>
      </c>
      <c r="L82" s="31">
        <v>285.3</v>
      </c>
      <c r="M82" s="31">
        <v>290.60221000000001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607.20000000000005</v>
      </c>
      <c r="D83" s="36">
        <v>604.5</v>
      </c>
      <c r="E83" s="36">
        <v>596.29999999999995</v>
      </c>
      <c r="F83" s="36">
        <v>585.4</v>
      </c>
      <c r="G83" s="36">
        <v>577.19999999999993</v>
      </c>
      <c r="H83" s="36">
        <v>615.4</v>
      </c>
      <c r="I83" s="36">
        <v>623.6</v>
      </c>
      <c r="J83" s="36">
        <v>634.5</v>
      </c>
      <c r="K83" s="31">
        <v>612.70000000000005</v>
      </c>
      <c r="L83" s="31">
        <v>593.6</v>
      </c>
      <c r="M83" s="31">
        <v>135.13772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1427.25</v>
      </c>
      <c r="D84" s="36">
        <v>1424.95</v>
      </c>
      <c r="E84" s="36">
        <v>1415.3000000000002</v>
      </c>
      <c r="F84" s="36">
        <v>1403.3500000000001</v>
      </c>
      <c r="G84" s="36">
        <v>1393.7000000000003</v>
      </c>
      <c r="H84" s="36">
        <v>1436.9</v>
      </c>
      <c r="I84" s="36">
        <v>1446.5500000000002</v>
      </c>
      <c r="J84" s="36">
        <v>1458.5</v>
      </c>
      <c r="K84" s="31">
        <v>1434.6</v>
      </c>
      <c r="L84" s="31">
        <v>1413</v>
      </c>
      <c r="M84" s="31">
        <v>44.167920000000002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694.95</v>
      </c>
      <c r="D85" s="36">
        <v>702.13333333333321</v>
      </c>
      <c r="E85" s="36">
        <v>679.86666666666645</v>
      </c>
      <c r="F85" s="36">
        <v>664.78333333333319</v>
      </c>
      <c r="G85" s="36">
        <v>642.51666666666642</v>
      </c>
      <c r="H85" s="36">
        <v>717.21666666666647</v>
      </c>
      <c r="I85" s="36">
        <v>739.48333333333335</v>
      </c>
      <c r="J85" s="36">
        <v>754.56666666666649</v>
      </c>
      <c r="K85" s="31">
        <v>724.4</v>
      </c>
      <c r="L85" s="31">
        <v>687.05</v>
      </c>
      <c r="M85" s="31">
        <v>16.462859999999999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344.45</v>
      </c>
      <c r="D86" s="36">
        <v>343.76666666666665</v>
      </c>
      <c r="E86" s="36">
        <v>338.08333333333331</v>
      </c>
      <c r="F86" s="36">
        <v>331.71666666666664</v>
      </c>
      <c r="G86" s="36">
        <v>326.0333333333333</v>
      </c>
      <c r="H86" s="36">
        <v>350.13333333333333</v>
      </c>
      <c r="I86" s="36">
        <v>355.81666666666672</v>
      </c>
      <c r="J86" s="36">
        <v>362.18333333333334</v>
      </c>
      <c r="K86" s="31">
        <v>349.45</v>
      </c>
      <c r="L86" s="31">
        <v>337.4</v>
      </c>
      <c r="M86" s="31">
        <v>71.008030000000005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1509.75</v>
      </c>
      <c r="D87" s="36">
        <v>1523.25</v>
      </c>
      <c r="E87" s="36">
        <v>1491.05</v>
      </c>
      <c r="F87" s="36">
        <v>1472.35</v>
      </c>
      <c r="G87" s="36">
        <v>1440.1499999999999</v>
      </c>
      <c r="H87" s="36">
        <v>1541.95</v>
      </c>
      <c r="I87" s="36">
        <v>1574.1499999999999</v>
      </c>
      <c r="J87" s="36">
        <v>1592.8500000000001</v>
      </c>
      <c r="K87" s="31">
        <v>1555.45</v>
      </c>
      <c r="L87" s="31">
        <v>1504.55</v>
      </c>
      <c r="M87" s="31">
        <v>1.1887399999999999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672.9</v>
      </c>
      <c r="D88" s="36">
        <v>675.7</v>
      </c>
      <c r="E88" s="36">
        <v>668.40000000000009</v>
      </c>
      <c r="F88" s="36">
        <v>663.90000000000009</v>
      </c>
      <c r="G88" s="36">
        <v>656.60000000000014</v>
      </c>
      <c r="H88" s="36">
        <v>680.2</v>
      </c>
      <c r="I88" s="36">
        <v>687.5</v>
      </c>
      <c r="J88" s="36">
        <v>692</v>
      </c>
      <c r="K88" s="31">
        <v>683</v>
      </c>
      <c r="L88" s="31">
        <v>671.2</v>
      </c>
      <c r="M88" s="31">
        <v>18.622499999999999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7803.95</v>
      </c>
      <c r="D89" s="36">
        <v>7797.6000000000013</v>
      </c>
      <c r="E89" s="36">
        <v>7660.2000000000025</v>
      </c>
      <c r="F89" s="36">
        <v>7516.4500000000016</v>
      </c>
      <c r="G89" s="36">
        <v>7379.0500000000029</v>
      </c>
      <c r="H89" s="36">
        <v>7941.3500000000022</v>
      </c>
      <c r="I89" s="36">
        <v>8078.7500000000018</v>
      </c>
      <c r="J89" s="36">
        <v>8222.5000000000018</v>
      </c>
      <c r="K89" s="31">
        <v>7935</v>
      </c>
      <c r="L89" s="31">
        <v>7653.85</v>
      </c>
      <c r="M89" s="31">
        <v>0.32217000000000001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1643.25</v>
      </c>
      <c r="D90" s="36">
        <v>1632.4333333333334</v>
      </c>
      <c r="E90" s="36">
        <v>1613.8166666666668</v>
      </c>
      <c r="F90" s="36">
        <v>1584.3833333333334</v>
      </c>
      <c r="G90" s="36">
        <v>1565.7666666666669</v>
      </c>
      <c r="H90" s="36">
        <v>1661.8666666666668</v>
      </c>
      <c r="I90" s="36">
        <v>1680.4833333333336</v>
      </c>
      <c r="J90" s="36">
        <v>1709.9166666666667</v>
      </c>
      <c r="K90" s="31">
        <v>1651.05</v>
      </c>
      <c r="L90" s="31">
        <v>1603</v>
      </c>
      <c r="M90" s="31">
        <v>4.5005199999999999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1637.5</v>
      </c>
      <c r="D91" s="36">
        <v>1633</v>
      </c>
      <c r="E91" s="36">
        <v>1583.8</v>
      </c>
      <c r="F91" s="36">
        <v>1530.1</v>
      </c>
      <c r="G91" s="36">
        <v>1480.8999999999999</v>
      </c>
      <c r="H91" s="36">
        <v>1686.7</v>
      </c>
      <c r="I91" s="36">
        <v>1735.8999999999999</v>
      </c>
      <c r="J91" s="36">
        <v>1789.6000000000001</v>
      </c>
      <c r="K91" s="31">
        <v>1682.2</v>
      </c>
      <c r="L91" s="31">
        <v>1579.3</v>
      </c>
      <c r="M91" s="31">
        <v>1.89523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488.85</v>
      </c>
      <c r="D92" s="36">
        <v>490.03333333333336</v>
      </c>
      <c r="E92" s="36">
        <v>486.26666666666671</v>
      </c>
      <c r="F92" s="36">
        <v>483.68333333333334</v>
      </c>
      <c r="G92" s="36">
        <v>479.91666666666669</v>
      </c>
      <c r="H92" s="36">
        <v>492.61666666666673</v>
      </c>
      <c r="I92" s="36">
        <v>496.38333333333338</v>
      </c>
      <c r="J92" s="36">
        <v>498.96666666666675</v>
      </c>
      <c r="K92" s="31">
        <v>493.8</v>
      </c>
      <c r="L92" s="31">
        <v>487.45</v>
      </c>
      <c r="M92" s="31">
        <v>1.9125399999999999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31174</v>
      </c>
      <c r="D93" s="36">
        <v>31140.983333333334</v>
      </c>
      <c r="E93" s="36">
        <v>30683.016666666666</v>
      </c>
      <c r="F93" s="36">
        <v>30192.033333333333</v>
      </c>
      <c r="G93" s="36">
        <v>29734.066666666666</v>
      </c>
      <c r="H93" s="36">
        <v>31631.966666666667</v>
      </c>
      <c r="I93" s="36">
        <v>32089.933333333334</v>
      </c>
      <c r="J93" s="36">
        <v>32580.916666666668</v>
      </c>
      <c r="K93" s="31">
        <v>31598.95</v>
      </c>
      <c r="L93" s="31">
        <v>30650</v>
      </c>
      <c r="M93" s="31">
        <v>0.39790999999999999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1399.4</v>
      </c>
      <c r="D94" s="36">
        <v>1403.5</v>
      </c>
      <c r="E94" s="36">
        <v>1376</v>
      </c>
      <c r="F94" s="36">
        <v>1352.6</v>
      </c>
      <c r="G94" s="36">
        <v>1325.1</v>
      </c>
      <c r="H94" s="36">
        <v>1426.9</v>
      </c>
      <c r="I94" s="36">
        <v>1454.4</v>
      </c>
      <c r="J94" s="36">
        <v>1477.8000000000002</v>
      </c>
      <c r="K94" s="31">
        <v>1431</v>
      </c>
      <c r="L94" s="31">
        <v>1380.1</v>
      </c>
      <c r="M94" s="31">
        <v>4.9723699999999997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5517.75</v>
      </c>
      <c r="D95" s="36">
        <v>5541.5</v>
      </c>
      <c r="E95" s="36">
        <v>5476.25</v>
      </c>
      <c r="F95" s="36">
        <v>5434.75</v>
      </c>
      <c r="G95" s="36">
        <v>5369.5</v>
      </c>
      <c r="H95" s="36">
        <v>5583</v>
      </c>
      <c r="I95" s="36">
        <v>5648.25</v>
      </c>
      <c r="J95" s="36">
        <v>5689.75</v>
      </c>
      <c r="K95" s="31">
        <v>5606.75</v>
      </c>
      <c r="L95" s="31">
        <v>5500</v>
      </c>
      <c r="M95" s="31">
        <v>4.7689899999999996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1977.25</v>
      </c>
      <c r="D96" s="36">
        <v>1981.9000000000003</v>
      </c>
      <c r="E96" s="36">
        <v>1968.2500000000007</v>
      </c>
      <c r="F96" s="36">
        <v>1959.2500000000005</v>
      </c>
      <c r="G96" s="36">
        <v>1945.6000000000008</v>
      </c>
      <c r="H96" s="36">
        <v>1990.9000000000005</v>
      </c>
      <c r="I96" s="36">
        <v>2004.5500000000002</v>
      </c>
      <c r="J96" s="36">
        <v>2013.5500000000004</v>
      </c>
      <c r="K96" s="31">
        <v>1995.55</v>
      </c>
      <c r="L96" s="31">
        <v>1972.9</v>
      </c>
      <c r="M96" s="31">
        <v>0.46655000000000002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604.15</v>
      </c>
      <c r="D97" s="36">
        <v>602</v>
      </c>
      <c r="E97" s="36">
        <v>595</v>
      </c>
      <c r="F97" s="36">
        <v>585.85</v>
      </c>
      <c r="G97" s="36">
        <v>578.85</v>
      </c>
      <c r="H97" s="36">
        <v>611.15</v>
      </c>
      <c r="I97" s="36">
        <v>618.15</v>
      </c>
      <c r="J97" s="36">
        <v>627.29999999999995</v>
      </c>
      <c r="K97" s="31">
        <v>609</v>
      </c>
      <c r="L97" s="31">
        <v>592.85</v>
      </c>
      <c r="M97" s="31">
        <v>2.0997499999999998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147.77000000000001</v>
      </c>
      <c r="D98" s="36">
        <v>147.27333333333334</v>
      </c>
      <c r="E98" s="36">
        <v>146.09666666666669</v>
      </c>
      <c r="F98" s="36">
        <v>144.42333333333335</v>
      </c>
      <c r="G98" s="36">
        <v>143.2466666666667</v>
      </c>
      <c r="H98" s="36">
        <v>148.94666666666669</v>
      </c>
      <c r="I98" s="36">
        <v>150.12333333333336</v>
      </c>
      <c r="J98" s="36">
        <v>151.79666666666668</v>
      </c>
      <c r="K98" s="31">
        <v>148.44999999999999</v>
      </c>
      <c r="L98" s="31">
        <v>145.6</v>
      </c>
      <c r="M98" s="31">
        <v>40.866459999999996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662</v>
      </c>
      <c r="D99" s="36">
        <v>660.93333333333339</v>
      </c>
      <c r="E99" s="36">
        <v>654.46666666666681</v>
      </c>
      <c r="F99" s="36">
        <v>646.93333333333339</v>
      </c>
      <c r="G99" s="36">
        <v>640.46666666666681</v>
      </c>
      <c r="H99" s="36">
        <v>668.46666666666681</v>
      </c>
      <c r="I99" s="36">
        <v>674.93333333333351</v>
      </c>
      <c r="J99" s="36">
        <v>682.46666666666681</v>
      </c>
      <c r="K99" s="31">
        <v>667.4</v>
      </c>
      <c r="L99" s="31">
        <v>653.4</v>
      </c>
      <c r="M99" s="31">
        <v>23.609359999999999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561.75</v>
      </c>
      <c r="D100" s="36">
        <v>563.73333333333335</v>
      </c>
      <c r="E100" s="36">
        <v>557.01666666666665</v>
      </c>
      <c r="F100" s="36">
        <v>552.2833333333333</v>
      </c>
      <c r="G100" s="36">
        <v>545.56666666666661</v>
      </c>
      <c r="H100" s="36">
        <v>568.4666666666667</v>
      </c>
      <c r="I100" s="36">
        <v>575.18333333333339</v>
      </c>
      <c r="J100" s="36">
        <v>579.91666666666674</v>
      </c>
      <c r="K100" s="31">
        <v>570.45000000000005</v>
      </c>
      <c r="L100" s="31">
        <v>559</v>
      </c>
      <c r="M100" s="31">
        <v>5.7485999999999997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4114.3</v>
      </c>
      <c r="D101" s="36">
        <v>4121.7333333333336</v>
      </c>
      <c r="E101" s="36">
        <v>4090.8666666666668</v>
      </c>
      <c r="F101" s="36">
        <v>4067.4333333333334</v>
      </c>
      <c r="G101" s="36">
        <v>4036.5666666666666</v>
      </c>
      <c r="H101" s="36">
        <v>4145.166666666667</v>
      </c>
      <c r="I101" s="36">
        <v>4176.0333333333338</v>
      </c>
      <c r="J101" s="36">
        <v>4199.4666666666672</v>
      </c>
      <c r="K101" s="31">
        <v>4152.6000000000004</v>
      </c>
      <c r="L101" s="31">
        <v>4098.3</v>
      </c>
      <c r="M101" s="31">
        <v>0.27704000000000001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351.55</v>
      </c>
      <c r="D102" s="36">
        <v>351.7</v>
      </c>
      <c r="E102" s="36">
        <v>344.7</v>
      </c>
      <c r="F102" s="36">
        <v>337.85</v>
      </c>
      <c r="G102" s="36">
        <v>330.85</v>
      </c>
      <c r="H102" s="36">
        <v>358.54999999999995</v>
      </c>
      <c r="I102" s="36">
        <v>365.54999999999995</v>
      </c>
      <c r="J102" s="36">
        <v>372.39999999999992</v>
      </c>
      <c r="K102" s="31">
        <v>358.7</v>
      </c>
      <c r="L102" s="31">
        <v>344.85</v>
      </c>
      <c r="M102" s="31">
        <v>2.5225399999999998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287.14999999999998</v>
      </c>
      <c r="D103" s="36">
        <v>289.65000000000003</v>
      </c>
      <c r="E103" s="36">
        <v>283.55000000000007</v>
      </c>
      <c r="F103" s="36">
        <v>279.95000000000005</v>
      </c>
      <c r="G103" s="36">
        <v>273.85000000000008</v>
      </c>
      <c r="H103" s="36">
        <v>293.25000000000006</v>
      </c>
      <c r="I103" s="36">
        <v>299.35000000000008</v>
      </c>
      <c r="J103" s="36">
        <v>302.95000000000005</v>
      </c>
      <c r="K103" s="31">
        <v>295.75</v>
      </c>
      <c r="L103" s="31">
        <v>286.05</v>
      </c>
      <c r="M103" s="31">
        <v>9.2391699999999997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790.7</v>
      </c>
      <c r="D104" s="36">
        <v>787.56666666666661</v>
      </c>
      <c r="E104" s="36">
        <v>778.13333333333321</v>
      </c>
      <c r="F104" s="36">
        <v>765.56666666666661</v>
      </c>
      <c r="G104" s="36">
        <v>756.13333333333321</v>
      </c>
      <c r="H104" s="36">
        <v>800.13333333333321</v>
      </c>
      <c r="I104" s="36">
        <v>809.56666666666661</v>
      </c>
      <c r="J104" s="36">
        <v>822.13333333333321</v>
      </c>
      <c r="K104" s="31">
        <v>797</v>
      </c>
      <c r="L104" s="31">
        <v>775</v>
      </c>
      <c r="M104" s="31">
        <v>12.691090000000001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121.23</v>
      </c>
      <c r="D105" s="36">
        <v>121.69</v>
      </c>
      <c r="E105" s="36">
        <v>120.28999999999999</v>
      </c>
      <c r="F105" s="36">
        <v>119.35</v>
      </c>
      <c r="G105" s="36">
        <v>117.94999999999999</v>
      </c>
      <c r="H105" s="36">
        <v>122.63</v>
      </c>
      <c r="I105" s="36">
        <v>124.03</v>
      </c>
      <c r="J105" s="36">
        <v>124.97</v>
      </c>
      <c r="K105" s="31">
        <v>123.09</v>
      </c>
      <c r="L105" s="31">
        <v>120.75</v>
      </c>
      <c r="M105" s="31">
        <v>375.14598999999998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1458.75</v>
      </c>
      <c r="D106" s="36">
        <v>1460.25</v>
      </c>
      <c r="E106" s="36">
        <v>1438.5</v>
      </c>
      <c r="F106" s="36">
        <v>1418.25</v>
      </c>
      <c r="G106" s="36">
        <v>1396.5</v>
      </c>
      <c r="H106" s="36">
        <v>1480.5</v>
      </c>
      <c r="I106" s="36">
        <v>1502.25</v>
      </c>
      <c r="J106" s="36">
        <v>1522.5</v>
      </c>
      <c r="K106" s="31">
        <v>1482</v>
      </c>
      <c r="L106" s="31">
        <v>1440</v>
      </c>
      <c r="M106" s="31">
        <v>1.0641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213.84</v>
      </c>
      <c r="D107" s="36">
        <v>214.50333333333333</v>
      </c>
      <c r="E107" s="36">
        <v>212.19666666666666</v>
      </c>
      <c r="F107" s="36">
        <v>210.55333333333334</v>
      </c>
      <c r="G107" s="36">
        <v>208.24666666666667</v>
      </c>
      <c r="H107" s="36">
        <v>216.14666666666665</v>
      </c>
      <c r="I107" s="36">
        <v>218.45333333333332</v>
      </c>
      <c r="J107" s="36">
        <v>220.09666666666664</v>
      </c>
      <c r="K107" s="31">
        <v>216.81</v>
      </c>
      <c r="L107" s="31">
        <v>212.86</v>
      </c>
      <c r="M107" s="31">
        <v>1.27552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1645.4</v>
      </c>
      <c r="D108" s="36">
        <v>1647.8333333333333</v>
      </c>
      <c r="E108" s="36">
        <v>1623.4666666666665</v>
      </c>
      <c r="F108" s="36">
        <v>1601.5333333333333</v>
      </c>
      <c r="G108" s="36">
        <v>1577.1666666666665</v>
      </c>
      <c r="H108" s="36">
        <v>1669.7666666666664</v>
      </c>
      <c r="I108" s="36">
        <v>1694.1333333333332</v>
      </c>
      <c r="J108" s="36">
        <v>1716.0666666666664</v>
      </c>
      <c r="K108" s="31">
        <v>1672.2</v>
      </c>
      <c r="L108" s="31">
        <v>1625.9</v>
      </c>
      <c r="M108" s="31">
        <v>0.87241999999999997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200.05</v>
      </c>
      <c r="D109" s="36">
        <v>201.15333333333334</v>
      </c>
      <c r="E109" s="36">
        <v>198.00666666666666</v>
      </c>
      <c r="F109" s="36">
        <v>195.96333333333334</v>
      </c>
      <c r="G109" s="36">
        <v>192.81666666666666</v>
      </c>
      <c r="H109" s="36">
        <v>203.19666666666666</v>
      </c>
      <c r="I109" s="36">
        <v>206.34333333333336</v>
      </c>
      <c r="J109" s="36">
        <v>208.38666666666666</v>
      </c>
      <c r="K109" s="31">
        <v>204.3</v>
      </c>
      <c r="L109" s="31">
        <v>199.11</v>
      </c>
      <c r="M109" s="31">
        <v>25.551760000000002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2524.8000000000002</v>
      </c>
      <c r="D110" s="36">
        <v>2521.7000000000003</v>
      </c>
      <c r="E110" s="36">
        <v>2508.4500000000007</v>
      </c>
      <c r="F110" s="36">
        <v>2492.1000000000004</v>
      </c>
      <c r="G110" s="36">
        <v>2478.8500000000008</v>
      </c>
      <c r="H110" s="36">
        <v>2538.0500000000006</v>
      </c>
      <c r="I110" s="36">
        <v>2551.2999999999997</v>
      </c>
      <c r="J110" s="36">
        <v>2567.6500000000005</v>
      </c>
      <c r="K110" s="31">
        <v>2534.9499999999998</v>
      </c>
      <c r="L110" s="31">
        <v>2505.35</v>
      </c>
      <c r="M110" s="31">
        <v>0.85451999999999995</v>
      </c>
      <c r="N110" s="1"/>
      <c r="O110" s="1"/>
    </row>
    <row r="111" spans="1:15" ht="12.75" customHeight="1">
      <c r="A111" s="33">
        <v>101</v>
      </c>
      <c r="B111" s="53" t="s">
        <v>865</v>
      </c>
      <c r="C111" s="31">
        <v>878</v>
      </c>
      <c r="D111" s="36">
        <v>878.35</v>
      </c>
      <c r="E111" s="36">
        <v>867.80000000000007</v>
      </c>
      <c r="F111" s="36">
        <v>857.6</v>
      </c>
      <c r="G111" s="36">
        <v>847.05000000000007</v>
      </c>
      <c r="H111" s="36">
        <v>888.55000000000007</v>
      </c>
      <c r="I111" s="36">
        <v>899.1</v>
      </c>
      <c r="J111" s="36">
        <v>909.30000000000007</v>
      </c>
      <c r="K111" s="31">
        <v>888.9</v>
      </c>
      <c r="L111" s="31">
        <v>868.15</v>
      </c>
      <c r="M111" s="31">
        <v>1.7265900000000001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63.98</v>
      </c>
      <c r="D112" s="36">
        <v>64.179999999999993</v>
      </c>
      <c r="E112" s="36">
        <v>63.239999999999981</v>
      </c>
      <c r="F112" s="36">
        <v>62.499999999999986</v>
      </c>
      <c r="G112" s="36">
        <v>61.559999999999974</v>
      </c>
      <c r="H112" s="36">
        <v>64.919999999999987</v>
      </c>
      <c r="I112" s="36">
        <v>65.860000000000014</v>
      </c>
      <c r="J112" s="36">
        <v>66.599999999999994</v>
      </c>
      <c r="K112" s="31">
        <v>65.12</v>
      </c>
      <c r="L112" s="31">
        <v>63.44</v>
      </c>
      <c r="M112" s="31">
        <v>104.49934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2087.85</v>
      </c>
      <c r="D113" s="36">
        <v>2089.4166666666665</v>
      </c>
      <c r="E113" s="36">
        <v>2058.833333333333</v>
      </c>
      <c r="F113" s="36">
        <v>2029.8166666666666</v>
      </c>
      <c r="G113" s="36">
        <v>1999.2333333333331</v>
      </c>
      <c r="H113" s="36">
        <v>2118.4333333333329</v>
      </c>
      <c r="I113" s="36">
        <v>2149.016666666666</v>
      </c>
      <c r="J113" s="36">
        <v>2178.0333333333328</v>
      </c>
      <c r="K113" s="31">
        <v>2120</v>
      </c>
      <c r="L113" s="31">
        <v>2060.4</v>
      </c>
      <c r="M113" s="31">
        <v>6.51675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690.7</v>
      </c>
      <c r="D114" s="36">
        <v>692.88333333333333</v>
      </c>
      <c r="E114" s="36">
        <v>684.76666666666665</v>
      </c>
      <c r="F114" s="36">
        <v>678.83333333333337</v>
      </c>
      <c r="G114" s="36">
        <v>670.7166666666667</v>
      </c>
      <c r="H114" s="36">
        <v>698.81666666666661</v>
      </c>
      <c r="I114" s="36">
        <v>706.93333333333317</v>
      </c>
      <c r="J114" s="36">
        <v>712.86666666666656</v>
      </c>
      <c r="K114" s="31">
        <v>701</v>
      </c>
      <c r="L114" s="31">
        <v>686.95</v>
      </c>
      <c r="M114" s="31">
        <v>0.79417000000000004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2104.1999999999998</v>
      </c>
      <c r="D115" s="36">
        <v>2099.1666666666665</v>
      </c>
      <c r="E115" s="36">
        <v>2057.333333333333</v>
      </c>
      <c r="F115" s="36">
        <v>2010.4666666666667</v>
      </c>
      <c r="G115" s="36">
        <v>1968.6333333333332</v>
      </c>
      <c r="H115" s="36">
        <v>2146.0333333333328</v>
      </c>
      <c r="I115" s="36">
        <v>2187.8666666666659</v>
      </c>
      <c r="J115" s="36">
        <v>2234.7333333333327</v>
      </c>
      <c r="K115" s="31">
        <v>2141</v>
      </c>
      <c r="L115" s="31">
        <v>2052.3000000000002</v>
      </c>
      <c r="M115" s="31">
        <v>3.2285499999999998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7495</v>
      </c>
      <c r="D116" s="36">
        <v>7471.2</v>
      </c>
      <c r="E116" s="36">
        <v>7323.7999999999993</v>
      </c>
      <c r="F116" s="36">
        <v>7152.5999999999995</v>
      </c>
      <c r="G116" s="36">
        <v>7005.1999999999989</v>
      </c>
      <c r="H116" s="36">
        <v>7642.4</v>
      </c>
      <c r="I116" s="36">
        <v>7789.7999999999993</v>
      </c>
      <c r="J116" s="36">
        <v>7961</v>
      </c>
      <c r="K116" s="31">
        <v>7618.6</v>
      </c>
      <c r="L116" s="31">
        <v>7300</v>
      </c>
      <c r="M116" s="31">
        <v>0.25267000000000001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839.9</v>
      </c>
      <c r="D117" s="36">
        <v>844.33333333333337</v>
      </c>
      <c r="E117" s="36">
        <v>826.66666666666674</v>
      </c>
      <c r="F117" s="36">
        <v>813.43333333333339</v>
      </c>
      <c r="G117" s="36">
        <v>795.76666666666677</v>
      </c>
      <c r="H117" s="36">
        <v>857.56666666666672</v>
      </c>
      <c r="I117" s="36">
        <v>875.23333333333346</v>
      </c>
      <c r="J117" s="36">
        <v>888.4666666666667</v>
      </c>
      <c r="K117" s="31">
        <v>862</v>
      </c>
      <c r="L117" s="31">
        <v>831.1</v>
      </c>
      <c r="M117" s="31">
        <v>1.7072700000000001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423.25</v>
      </c>
      <c r="D118" s="36">
        <v>424.45</v>
      </c>
      <c r="E118" s="36">
        <v>419.29999999999995</v>
      </c>
      <c r="F118" s="36">
        <v>415.34999999999997</v>
      </c>
      <c r="G118" s="36">
        <v>410.19999999999993</v>
      </c>
      <c r="H118" s="36">
        <v>428.4</v>
      </c>
      <c r="I118" s="36">
        <v>433.54999999999995</v>
      </c>
      <c r="J118" s="36">
        <v>437.5</v>
      </c>
      <c r="K118" s="31">
        <v>429.6</v>
      </c>
      <c r="L118" s="31">
        <v>420.5</v>
      </c>
      <c r="M118" s="31">
        <v>28.400020000000001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538.1</v>
      </c>
      <c r="D119" s="36">
        <v>538.55000000000007</v>
      </c>
      <c r="E119" s="36">
        <v>528.15000000000009</v>
      </c>
      <c r="F119" s="36">
        <v>518.20000000000005</v>
      </c>
      <c r="G119" s="36">
        <v>507.80000000000007</v>
      </c>
      <c r="H119" s="36">
        <v>548.50000000000011</v>
      </c>
      <c r="I119" s="36">
        <v>558.9</v>
      </c>
      <c r="J119" s="36">
        <v>568.85000000000014</v>
      </c>
      <c r="K119" s="31">
        <v>548.95000000000005</v>
      </c>
      <c r="L119" s="31">
        <v>528.6</v>
      </c>
      <c r="M119" s="31">
        <v>4.0827099999999996</v>
      </c>
      <c r="N119" s="1"/>
      <c r="O119" s="1"/>
    </row>
    <row r="120" spans="1:15" ht="12.75" customHeight="1">
      <c r="A120" s="33">
        <v>110</v>
      </c>
      <c r="B120" s="53" t="s">
        <v>866</v>
      </c>
      <c r="C120" s="31">
        <v>969.05</v>
      </c>
      <c r="D120" s="36">
        <v>969.55000000000007</v>
      </c>
      <c r="E120" s="36">
        <v>948.15000000000009</v>
      </c>
      <c r="F120" s="36">
        <v>927.25</v>
      </c>
      <c r="G120" s="36">
        <v>905.85</v>
      </c>
      <c r="H120" s="36">
        <v>990.45000000000016</v>
      </c>
      <c r="I120" s="36">
        <v>1011.85</v>
      </c>
      <c r="J120" s="36">
        <v>1032.7500000000002</v>
      </c>
      <c r="K120" s="31">
        <v>990.95</v>
      </c>
      <c r="L120" s="31">
        <v>948.65</v>
      </c>
      <c r="M120" s="31">
        <v>8.6417099999999998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1250.05</v>
      </c>
      <c r="D121" s="36">
        <v>1245.5</v>
      </c>
      <c r="E121" s="36">
        <v>1231</v>
      </c>
      <c r="F121" s="36">
        <v>1211.95</v>
      </c>
      <c r="G121" s="36">
        <v>1197.45</v>
      </c>
      <c r="H121" s="36">
        <v>1264.55</v>
      </c>
      <c r="I121" s="36">
        <v>1279.05</v>
      </c>
      <c r="J121" s="36">
        <v>1298.0999999999999</v>
      </c>
      <c r="K121" s="31">
        <v>1260</v>
      </c>
      <c r="L121" s="31">
        <v>1226.45</v>
      </c>
      <c r="M121" s="31">
        <v>3.6822699999999999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1332.3</v>
      </c>
      <c r="D122" s="36">
        <v>1339.9666666666667</v>
      </c>
      <c r="E122" s="36">
        <v>1318.9833333333333</v>
      </c>
      <c r="F122" s="36">
        <v>1305.6666666666667</v>
      </c>
      <c r="G122" s="36">
        <v>1284.6833333333334</v>
      </c>
      <c r="H122" s="36">
        <v>1353.2833333333333</v>
      </c>
      <c r="I122" s="36">
        <v>1374.2666666666669</v>
      </c>
      <c r="J122" s="36">
        <v>1387.5833333333333</v>
      </c>
      <c r="K122" s="31">
        <v>1360.95</v>
      </c>
      <c r="L122" s="31">
        <v>1326.65</v>
      </c>
      <c r="M122" s="31">
        <v>11.35533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1530.25</v>
      </c>
      <c r="D123" s="36">
        <v>1534.5666666666666</v>
      </c>
      <c r="E123" s="36">
        <v>1522.6833333333332</v>
      </c>
      <c r="F123" s="36">
        <v>1515.1166666666666</v>
      </c>
      <c r="G123" s="36">
        <v>1503.2333333333331</v>
      </c>
      <c r="H123" s="36">
        <v>1542.1333333333332</v>
      </c>
      <c r="I123" s="36">
        <v>1554.0166666666664</v>
      </c>
      <c r="J123" s="36">
        <v>1561.5833333333333</v>
      </c>
      <c r="K123" s="31">
        <v>1546.45</v>
      </c>
      <c r="L123" s="31">
        <v>1527</v>
      </c>
      <c r="M123" s="31">
        <v>16.99446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149.47</v>
      </c>
      <c r="D124" s="36">
        <v>149.62666666666667</v>
      </c>
      <c r="E124" s="36">
        <v>146.85333333333332</v>
      </c>
      <c r="F124" s="36">
        <v>144.23666666666665</v>
      </c>
      <c r="G124" s="36">
        <v>141.46333333333331</v>
      </c>
      <c r="H124" s="36">
        <v>152.24333333333334</v>
      </c>
      <c r="I124" s="36">
        <v>155.01666666666665</v>
      </c>
      <c r="J124" s="36">
        <v>157.63333333333335</v>
      </c>
      <c r="K124" s="31">
        <v>152.4</v>
      </c>
      <c r="L124" s="31">
        <v>147.01</v>
      </c>
      <c r="M124" s="31">
        <v>35.776090000000003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1370.5</v>
      </c>
      <c r="D125" s="36">
        <v>1363.2666666666667</v>
      </c>
      <c r="E125" s="36">
        <v>1338.5333333333333</v>
      </c>
      <c r="F125" s="36">
        <v>1306.5666666666666</v>
      </c>
      <c r="G125" s="36">
        <v>1281.8333333333333</v>
      </c>
      <c r="H125" s="36">
        <v>1395.2333333333333</v>
      </c>
      <c r="I125" s="36">
        <v>1419.9666666666665</v>
      </c>
      <c r="J125" s="36">
        <v>1451.9333333333334</v>
      </c>
      <c r="K125" s="31">
        <v>1388</v>
      </c>
      <c r="L125" s="31">
        <v>1331.3</v>
      </c>
      <c r="M125" s="31">
        <v>2.4470499999999999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476.35</v>
      </c>
      <c r="D126" s="36">
        <v>478.34999999999997</v>
      </c>
      <c r="E126" s="36">
        <v>473.19999999999993</v>
      </c>
      <c r="F126" s="36">
        <v>470.04999999999995</v>
      </c>
      <c r="G126" s="36">
        <v>464.89999999999992</v>
      </c>
      <c r="H126" s="36">
        <v>481.49999999999994</v>
      </c>
      <c r="I126" s="36">
        <v>486.64999999999992</v>
      </c>
      <c r="J126" s="36">
        <v>489.79999999999995</v>
      </c>
      <c r="K126" s="31">
        <v>483.5</v>
      </c>
      <c r="L126" s="31">
        <v>475.2</v>
      </c>
      <c r="M126" s="31">
        <v>111.69020999999999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1894.05</v>
      </c>
      <c r="D127" s="36">
        <v>1907</v>
      </c>
      <c r="E127" s="36">
        <v>1867.05</v>
      </c>
      <c r="F127" s="36">
        <v>1840.05</v>
      </c>
      <c r="G127" s="36">
        <v>1800.1</v>
      </c>
      <c r="H127" s="36">
        <v>1934</v>
      </c>
      <c r="I127" s="36">
        <v>1973.9499999999998</v>
      </c>
      <c r="J127" s="36">
        <v>2000.95</v>
      </c>
      <c r="K127" s="31">
        <v>1946.95</v>
      </c>
      <c r="L127" s="31">
        <v>1880</v>
      </c>
      <c r="M127" s="31">
        <v>18.487390000000001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5175.8500000000004</v>
      </c>
      <c r="D128" s="36">
        <v>5199.6166666666668</v>
      </c>
      <c r="E128" s="36">
        <v>5144.2333333333336</v>
      </c>
      <c r="F128" s="36">
        <v>5112.6166666666668</v>
      </c>
      <c r="G128" s="36">
        <v>5057.2333333333336</v>
      </c>
      <c r="H128" s="36">
        <v>5231.2333333333336</v>
      </c>
      <c r="I128" s="36">
        <v>5286.6166666666668</v>
      </c>
      <c r="J128" s="36">
        <v>5318.2333333333336</v>
      </c>
      <c r="K128" s="31">
        <v>5255</v>
      </c>
      <c r="L128" s="31">
        <v>5168</v>
      </c>
      <c r="M128" s="31">
        <v>3.7401499999999999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2951.45</v>
      </c>
      <c r="D129" s="36">
        <v>2967.1666666666665</v>
      </c>
      <c r="E129" s="36">
        <v>2921.6333333333332</v>
      </c>
      <c r="F129" s="36">
        <v>2891.8166666666666</v>
      </c>
      <c r="G129" s="36">
        <v>2846.2833333333333</v>
      </c>
      <c r="H129" s="36">
        <v>2996.9833333333331</v>
      </c>
      <c r="I129" s="36">
        <v>3042.5166666666669</v>
      </c>
      <c r="J129" s="36">
        <v>3072.333333333333</v>
      </c>
      <c r="K129" s="31">
        <v>3012.7</v>
      </c>
      <c r="L129" s="31">
        <v>2937.35</v>
      </c>
      <c r="M129" s="31">
        <v>3.1411199999999999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3438.7</v>
      </c>
      <c r="D130" s="36">
        <v>3460.5666666666671</v>
      </c>
      <c r="E130" s="36">
        <v>3401.1333333333341</v>
      </c>
      <c r="F130" s="36">
        <v>3363.5666666666671</v>
      </c>
      <c r="G130" s="36">
        <v>3304.1333333333341</v>
      </c>
      <c r="H130" s="36">
        <v>3498.1333333333341</v>
      </c>
      <c r="I130" s="36">
        <v>3557.5666666666675</v>
      </c>
      <c r="J130" s="36">
        <v>3595.1333333333341</v>
      </c>
      <c r="K130" s="31">
        <v>3520</v>
      </c>
      <c r="L130" s="31">
        <v>3423</v>
      </c>
      <c r="M130" s="31">
        <v>1.3260400000000001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1448.95</v>
      </c>
      <c r="D131" s="36">
        <v>1449.3166666666666</v>
      </c>
      <c r="E131" s="36">
        <v>1441.6833333333332</v>
      </c>
      <c r="F131" s="36">
        <v>1434.4166666666665</v>
      </c>
      <c r="G131" s="36">
        <v>1426.7833333333331</v>
      </c>
      <c r="H131" s="36">
        <v>1456.5833333333333</v>
      </c>
      <c r="I131" s="36">
        <v>1464.2166666666665</v>
      </c>
      <c r="J131" s="36">
        <v>1471.4833333333333</v>
      </c>
      <c r="K131" s="31">
        <v>1456.95</v>
      </c>
      <c r="L131" s="31">
        <v>1442.05</v>
      </c>
      <c r="M131" s="31">
        <v>0.51485000000000003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1087.8</v>
      </c>
      <c r="D132" s="36">
        <v>1078.9833333333333</v>
      </c>
      <c r="E132" s="36">
        <v>1061.4666666666667</v>
      </c>
      <c r="F132" s="36">
        <v>1035.1333333333334</v>
      </c>
      <c r="G132" s="36">
        <v>1017.6166666666668</v>
      </c>
      <c r="H132" s="36">
        <v>1105.3166666666666</v>
      </c>
      <c r="I132" s="36">
        <v>1122.8333333333335</v>
      </c>
      <c r="J132" s="36">
        <v>1149.1666666666665</v>
      </c>
      <c r="K132" s="31">
        <v>1096.5</v>
      </c>
      <c r="L132" s="31">
        <v>1052.6500000000001</v>
      </c>
      <c r="M132" s="31">
        <v>46.6036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1466.35</v>
      </c>
      <c r="D133" s="36">
        <v>1461.6666666666667</v>
      </c>
      <c r="E133" s="36">
        <v>1440.2333333333336</v>
      </c>
      <c r="F133" s="36">
        <v>1414.1166666666668</v>
      </c>
      <c r="G133" s="36">
        <v>1392.6833333333336</v>
      </c>
      <c r="H133" s="36">
        <v>1487.7833333333335</v>
      </c>
      <c r="I133" s="36">
        <v>1509.2166666666665</v>
      </c>
      <c r="J133" s="36">
        <v>1535.3333333333335</v>
      </c>
      <c r="K133" s="31">
        <v>1483.1</v>
      </c>
      <c r="L133" s="31">
        <v>1435.55</v>
      </c>
      <c r="M133" s="31">
        <v>6.3882199999999996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4418</v>
      </c>
      <c r="D134" s="36">
        <v>4425.4333333333334</v>
      </c>
      <c r="E134" s="36">
        <v>4374.5666666666666</v>
      </c>
      <c r="F134" s="36">
        <v>4331.1333333333332</v>
      </c>
      <c r="G134" s="36">
        <v>4280.2666666666664</v>
      </c>
      <c r="H134" s="36">
        <v>4468.8666666666668</v>
      </c>
      <c r="I134" s="36">
        <v>4519.7333333333336</v>
      </c>
      <c r="J134" s="36">
        <v>4563.166666666667</v>
      </c>
      <c r="K134" s="31">
        <v>4476.3</v>
      </c>
      <c r="L134" s="31">
        <v>4382</v>
      </c>
      <c r="M134" s="31">
        <v>0.33151999999999998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1496.45</v>
      </c>
      <c r="D135" s="36">
        <v>1498.1666666666667</v>
      </c>
      <c r="E135" s="36">
        <v>1485.3333333333335</v>
      </c>
      <c r="F135" s="36">
        <v>1474.2166666666667</v>
      </c>
      <c r="G135" s="36">
        <v>1461.3833333333334</v>
      </c>
      <c r="H135" s="36">
        <v>1509.2833333333335</v>
      </c>
      <c r="I135" s="36">
        <v>1522.116666666667</v>
      </c>
      <c r="J135" s="36">
        <v>1533.2333333333336</v>
      </c>
      <c r="K135" s="31">
        <v>1511</v>
      </c>
      <c r="L135" s="31">
        <v>1487.05</v>
      </c>
      <c r="M135" s="31">
        <v>1.32809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411.2</v>
      </c>
      <c r="D136" s="36">
        <v>413.75</v>
      </c>
      <c r="E136" s="36">
        <v>407.7</v>
      </c>
      <c r="F136" s="36">
        <v>404.2</v>
      </c>
      <c r="G136" s="36">
        <v>398.15</v>
      </c>
      <c r="H136" s="36">
        <v>417.25</v>
      </c>
      <c r="I136" s="36">
        <v>423.29999999999995</v>
      </c>
      <c r="J136" s="36">
        <v>426.8</v>
      </c>
      <c r="K136" s="31">
        <v>419.8</v>
      </c>
      <c r="L136" s="31">
        <v>410.25</v>
      </c>
      <c r="M136" s="31">
        <v>25.71903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3565.6</v>
      </c>
      <c r="D137" s="36">
        <v>3575.6166666666663</v>
      </c>
      <c r="E137" s="36">
        <v>3534.2833333333328</v>
      </c>
      <c r="F137" s="36">
        <v>3502.9666666666667</v>
      </c>
      <c r="G137" s="36">
        <v>3461.6333333333332</v>
      </c>
      <c r="H137" s="36">
        <v>3606.9333333333325</v>
      </c>
      <c r="I137" s="36">
        <v>3648.2666666666655</v>
      </c>
      <c r="J137" s="36">
        <v>3679.5833333333321</v>
      </c>
      <c r="K137" s="31">
        <v>3616.95</v>
      </c>
      <c r="L137" s="31">
        <v>3544.3</v>
      </c>
      <c r="M137" s="31">
        <v>3.9711099999999999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1863.75</v>
      </c>
      <c r="D138" s="36">
        <v>1871.6000000000001</v>
      </c>
      <c r="E138" s="36">
        <v>1843.2000000000003</v>
      </c>
      <c r="F138" s="36">
        <v>1822.65</v>
      </c>
      <c r="G138" s="36">
        <v>1794.2500000000002</v>
      </c>
      <c r="H138" s="36">
        <v>1892.1500000000003</v>
      </c>
      <c r="I138" s="36">
        <v>1920.5500000000004</v>
      </c>
      <c r="J138" s="36">
        <v>1941.1000000000004</v>
      </c>
      <c r="K138" s="31">
        <v>1900</v>
      </c>
      <c r="L138" s="31">
        <v>1851.05</v>
      </c>
      <c r="M138" s="31">
        <v>2.44394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989.65</v>
      </c>
      <c r="D139" s="36">
        <v>994.26666666666677</v>
      </c>
      <c r="E139" s="36">
        <v>981.88333333333355</v>
      </c>
      <c r="F139" s="36">
        <v>974.11666666666679</v>
      </c>
      <c r="G139" s="36">
        <v>961.73333333333358</v>
      </c>
      <c r="H139" s="36">
        <v>1002.0333333333335</v>
      </c>
      <c r="I139" s="36">
        <v>1014.4166666666667</v>
      </c>
      <c r="J139" s="36">
        <v>1022.1833333333335</v>
      </c>
      <c r="K139" s="31">
        <v>1006.65</v>
      </c>
      <c r="L139" s="31">
        <v>986.5</v>
      </c>
      <c r="M139" s="31">
        <v>0.30092000000000002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856</v>
      </c>
      <c r="D140" s="36">
        <v>858.2833333333333</v>
      </c>
      <c r="E140" s="36">
        <v>846.96666666666658</v>
      </c>
      <c r="F140" s="36">
        <v>837.93333333333328</v>
      </c>
      <c r="G140" s="36">
        <v>826.61666666666656</v>
      </c>
      <c r="H140" s="36">
        <v>867.31666666666661</v>
      </c>
      <c r="I140" s="36">
        <v>878.63333333333321</v>
      </c>
      <c r="J140" s="36">
        <v>887.66666666666663</v>
      </c>
      <c r="K140" s="31">
        <v>869.6</v>
      </c>
      <c r="L140" s="31">
        <v>849.25</v>
      </c>
      <c r="M140" s="31">
        <v>36.394089999999998</v>
      </c>
      <c r="N140" s="1"/>
      <c r="O140" s="1"/>
    </row>
    <row r="141" spans="1:15" ht="12.75" customHeight="1">
      <c r="A141" s="33">
        <v>131</v>
      </c>
      <c r="B141" s="53" t="s">
        <v>867</v>
      </c>
      <c r="C141" s="31">
        <v>1954.75</v>
      </c>
      <c r="D141" s="36">
        <v>1936.95</v>
      </c>
      <c r="E141" s="36">
        <v>1898.9</v>
      </c>
      <c r="F141" s="36">
        <v>1843.05</v>
      </c>
      <c r="G141" s="36">
        <v>1805</v>
      </c>
      <c r="H141" s="36">
        <v>1992.8000000000002</v>
      </c>
      <c r="I141" s="36">
        <v>2030.85</v>
      </c>
      <c r="J141" s="36">
        <v>2086.7000000000003</v>
      </c>
      <c r="K141" s="31">
        <v>1975</v>
      </c>
      <c r="L141" s="31">
        <v>1881.1</v>
      </c>
      <c r="M141" s="31">
        <v>1.0718099999999999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613.45000000000005</v>
      </c>
      <c r="D142" s="36">
        <v>614.80000000000007</v>
      </c>
      <c r="E142" s="36">
        <v>606.65000000000009</v>
      </c>
      <c r="F142" s="36">
        <v>599.85</v>
      </c>
      <c r="G142" s="36">
        <v>591.70000000000005</v>
      </c>
      <c r="H142" s="36">
        <v>621.60000000000014</v>
      </c>
      <c r="I142" s="36">
        <v>629.75</v>
      </c>
      <c r="J142" s="36">
        <v>636.55000000000018</v>
      </c>
      <c r="K142" s="31">
        <v>622.95000000000005</v>
      </c>
      <c r="L142" s="31">
        <v>608</v>
      </c>
      <c r="M142" s="31">
        <v>37.288249999999998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1887.95</v>
      </c>
      <c r="D143" s="36">
        <v>1886.5833333333333</v>
      </c>
      <c r="E143" s="36">
        <v>1872.3666666666666</v>
      </c>
      <c r="F143" s="36">
        <v>1856.7833333333333</v>
      </c>
      <c r="G143" s="36">
        <v>1842.5666666666666</v>
      </c>
      <c r="H143" s="36">
        <v>1902.1666666666665</v>
      </c>
      <c r="I143" s="36">
        <v>1916.3833333333332</v>
      </c>
      <c r="J143" s="36">
        <v>1931.9666666666665</v>
      </c>
      <c r="K143" s="31">
        <v>1900.8</v>
      </c>
      <c r="L143" s="31">
        <v>1871</v>
      </c>
      <c r="M143" s="31">
        <v>4.4852499999999997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2673.85</v>
      </c>
      <c r="D144" s="36">
        <v>2685.3666666666668</v>
      </c>
      <c r="E144" s="36">
        <v>2638.7333333333336</v>
      </c>
      <c r="F144" s="36">
        <v>2603.6166666666668</v>
      </c>
      <c r="G144" s="36">
        <v>2556.9833333333336</v>
      </c>
      <c r="H144" s="36">
        <v>2720.4833333333336</v>
      </c>
      <c r="I144" s="36">
        <v>2767.1166666666668</v>
      </c>
      <c r="J144" s="36">
        <v>2802.2333333333336</v>
      </c>
      <c r="K144" s="31">
        <v>2732</v>
      </c>
      <c r="L144" s="31">
        <v>2650.25</v>
      </c>
      <c r="M144" s="31">
        <v>4.3084800000000003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607.4</v>
      </c>
      <c r="D145" s="36">
        <v>605.83333333333337</v>
      </c>
      <c r="E145" s="36">
        <v>599.56666666666672</v>
      </c>
      <c r="F145" s="36">
        <v>591.73333333333335</v>
      </c>
      <c r="G145" s="36">
        <v>585.4666666666667</v>
      </c>
      <c r="H145" s="36">
        <v>613.66666666666674</v>
      </c>
      <c r="I145" s="36">
        <v>619.93333333333339</v>
      </c>
      <c r="J145" s="36">
        <v>627.76666666666677</v>
      </c>
      <c r="K145" s="31">
        <v>612.1</v>
      </c>
      <c r="L145" s="31">
        <v>598</v>
      </c>
      <c r="M145" s="31">
        <v>9.17136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2316</v>
      </c>
      <c r="D146" s="36">
        <v>2317.7333333333331</v>
      </c>
      <c r="E146" s="36">
        <v>2298.4666666666662</v>
      </c>
      <c r="F146" s="36">
        <v>2280.9333333333329</v>
      </c>
      <c r="G146" s="36">
        <v>2261.6666666666661</v>
      </c>
      <c r="H146" s="36">
        <v>2335.2666666666664</v>
      </c>
      <c r="I146" s="36">
        <v>2354.5333333333338</v>
      </c>
      <c r="J146" s="36">
        <v>2372.0666666666666</v>
      </c>
      <c r="K146" s="31">
        <v>2337</v>
      </c>
      <c r="L146" s="31">
        <v>2300.1999999999998</v>
      </c>
      <c r="M146" s="31">
        <v>3.4058600000000001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386</v>
      </c>
      <c r="D147" s="36">
        <v>388.36666666666662</v>
      </c>
      <c r="E147" s="36">
        <v>381.83333333333326</v>
      </c>
      <c r="F147" s="36">
        <v>377.66666666666663</v>
      </c>
      <c r="G147" s="36">
        <v>371.13333333333327</v>
      </c>
      <c r="H147" s="36">
        <v>392.53333333333325</v>
      </c>
      <c r="I147" s="36">
        <v>399.06666666666666</v>
      </c>
      <c r="J147" s="36">
        <v>403.23333333333323</v>
      </c>
      <c r="K147" s="31">
        <v>394.9</v>
      </c>
      <c r="L147" s="31">
        <v>384.2</v>
      </c>
      <c r="M147" s="31">
        <v>12.913650000000001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178.53</v>
      </c>
      <c r="D148" s="36">
        <v>178.27666666666667</v>
      </c>
      <c r="E148" s="36">
        <v>177.35333333333335</v>
      </c>
      <c r="F148" s="36">
        <v>176.17666666666668</v>
      </c>
      <c r="G148" s="36">
        <v>175.25333333333336</v>
      </c>
      <c r="H148" s="36">
        <v>179.45333333333335</v>
      </c>
      <c r="I148" s="36">
        <v>180.37666666666669</v>
      </c>
      <c r="J148" s="36">
        <v>181.55333333333334</v>
      </c>
      <c r="K148" s="31">
        <v>179.2</v>
      </c>
      <c r="L148" s="31">
        <v>177.1</v>
      </c>
      <c r="M148" s="31">
        <v>19.871200000000002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4475.45</v>
      </c>
      <c r="D149" s="36">
        <v>4507.583333333333</v>
      </c>
      <c r="E149" s="36">
        <v>4430.1666666666661</v>
      </c>
      <c r="F149" s="36">
        <v>4384.8833333333332</v>
      </c>
      <c r="G149" s="36">
        <v>4307.4666666666662</v>
      </c>
      <c r="H149" s="36">
        <v>4552.8666666666659</v>
      </c>
      <c r="I149" s="36">
        <v>4630.2833333333319</v>
      </c>
      <c r="J149" s="36">
        <v>4675.5666666666657</v>
      </c>
      <c r="K149" s="31">
        <v>4585</v>
      </c>
      <c r="L149" s="31">
        <v>4462.3</v>
      </c>
      <c r="M149" s="31">
        <v>2.6407799999999999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10140.5</v>
      </c>
      <c r="D150" s="36">
        <v>10142.550000000001</v>
      </c>
      <c r="E150" s="36">
        <v>10063.150000000001</v>
      </c>
      <c r="F150" s="36">
        <v>9985.8000000000011</v>
      </c>
      <c r="G150" s="36">
        <v>9906.4000000000015</v>
      </c>
      <c r="H150" s="36">
        <v>10219.900000000001</v>
      </c>
      <c r="I150" s="36">
        <v>10299.299999999999</v>
      </c>
      <c r="J150" s="36">
        <v>10376.650000000001</v>
      </c>
      <c r="K150" s="31">
        <v>10221.950000000001</v>
      </c>
      <c r="L150" s="31">
        <v>10065.200000000001</v>
      </c>
      <c r="M150" s="31">
        <v>2.29467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2802.05</v>
      </c>
      <c r="D151" s="36">
        <v>2798.2166666666667</v>
      </c>
      <c r="E151" s="36">
        <v>2773.8333333333335</v>
      </c>
      <c r="F151" s="36">
        <v>2745.6166666666668</v>
      </c>
      <c r="G151" s="36">
        <v>2721.2333333333336</v>
      </c>
      <c r="H151" s="36">
        <v>2826.4333333333334</v>
      </c>
      <c r="I151" s="36">
        <v>2850.8166666666666</v>
      </c>
      <c r="J151" s="36">
        <v>2879.0333333333333</v>
      </c>
      <c r="K151" s="31">
        <v>2822.6</v>
      </c>
      <c r="L151" s="31">
        <v>2770</v>
      </c>
      <c r="M151" s="31">
        <v>1.5344899999999999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6039.25</v>
      </c>
      <c r="D152" s="36">
        <v>6055.833333333333</v>
      </c>
      <c r="E152" s="36">
        <v>6011.4166666666661</v>
      </c>
      <c r="F152" s="36">
        <v>5983.583333333333</v>
      </c>
      <c r="G152" s="36">
        <v>5939.1666666666661</v>
      </c>
      <c r="H152" s="36">
        <v>6083.6666666666661</v>
      </c>
      <c r="I152" s="36">
        <v>6128.0833333333321</v>
      </c>
      <c r="J152" s="36">
        <v>6155.9166666666661</v>
      </c>
      <c r="K152" s="31">
        <v>6100.25</v>
      </c>
      <c r="L152" s="31">
        <v>6028</v>
      </c>
      <c r="M152" s="31">
        <v>5.1636199999999999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708.95</v>
      </c>
      <c r="D153" s="36">
        <v>713.53333333333342</v>
      </c>
      <c r="E153" s="36">
        <v>703.86666666666679</v>
      </c>
      <c r="F153" s="36">
        <v>698.78333333333342</v>
      </c>
      <c r="G153" s="36">
        <v>689.11666666666679</v>
      </c>
      <c r="H153" s="36">
        <v>718.61666666666679</v>
      </c>
      <c r="I153" s="36">
        <v>728.28333333333353</v>
      </c>
      <c r="J153" s="36">
        <v>733.36666666666679</v>
      </c>
      <c r="K153" s="31">
        <v>723.2</v>
      </c>
      <c r="L153" s="31">
        <v>708.45</v>
      </c>
      <c r="M153" s="31">
        <v>4.0423400000000003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428.5</v>
      </c>
      <c r="D154" s="36">
        <v>431.41666666666669</v>
      </c>
      <c r="E154" s="36">
        <v>423.03333333333336</v>
      </c>
      <c r="F154" s="36">
        <v>417.56666666666666</v>
      </c>
      <c r="G154" s="36">
        <v>409.18333333333334</v>
      </c>
      <c r="H154" s="36">
        <v>436.88333333333338</v>
      </c>
      <c r="I154" s="36">
        <v>445.26666666666671</v>
      </c>
      <c r="J154" s="36">
        <v>450.73333333333341</v>
      </c>
      <c r="K154" s="31">
        <v>439.8</v>
      </c>
      <c r="L154" s="31">
        <v>425.95</v>
      </c>
      <c r="M154" s="31">
        <v>6.8408499999999997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190.31</v>
      </c>
      <c r="D155" s="36">
        <v>189.18666666666664</v>
      </c>
      <c r="E155" s="36">
        <v>186.12333333333328</v>
      </c>
      <c r="F155" s="36">
        <v>181.93666666666664</v>
      </c>
      <c r="G155" s="36">
        <v>178.87333333333328</v>
      </c>
      <c r="H155" s="36">
        <v>193.37333333333328</v>
      </c>
      <c r="I155" s="36">
        <v>196.43666666666661</v>
      </c>
      <c r="J155" s="36">
        <v>200.62333333333328</v>
      </c>
      <c r="K155" s="31">
        <v>192.25</v>
      </c>
      <c r="L155" s="31">
        <v>185</v>
      </c>
      <c r="M155" s="31">
        <v>12.677300000000001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42.11</v>
      </c>
      <c r="D156" s="36">
        <v>42.163333333333334</v>
      </c>
      <c r="E156" s="36">
        <v>41.766666666666666</v>
      </c>
      <c r="F156" s="36">
        <v>41.423333333333332</v>
      </c>
      <c r="G156" s="36">
        <v>41.026666666666664</v>
      </c>
      <c r="H156" s="36">
        <v>42.506666666666668</v>
      </c>
      <c r="I156" s="36">
        <v>42.903333333333329</v>
      </c>
      <c r="J156" s="36">
        <v>43.24666666666667</v>
      </c>
      <c r="K156" s="31">
        <v>42.56</v>
      </c>
      <c r="L156" s="31">
        <v>41.82</v>
      </c>
      <c r="M156" s="31">
        <v>48.768450000000001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4758.6499999999996</v>
      </c>
      <c r="D157" s="36">
        <v>4771.5499999999993</v>
      </c>
      <c r="E157" s="36">
        <v>4731.1499999999987</v>
      </c>
      <c r="F157" s="36">
        <v>4703.6499999999996</v>
      </c>
      <c r="G157" s="36">
        <v>4663.2499999999991</v>
      </c>
      <c r="H157" s="36">
        <v>4799.0499999999984</v>
      </c>
      <c r="I157" s="36">
        <v>4839.45</v>
      </c>
      <c r="J157" s="36">
        <v>4866.949999999998</v>
      </c>
      <c r="K157" s="31">
        <v>4811.95</v>
      </c>
      <c r="L157" s="31">
        <v>4744.05</v>
      </c>
      <c r="M157" s="31">
        <v>7.3396600000000003</v>
      </c>
      <c r="N157" s="1"/>
      <c r="O157" s="1"/>
    </row>
    <row r="158" spans="1:15" ht="12.75" customHeight="1">
      <c r="A158" s="33">
        <v>148</v>
      </c>
      <c r="B158" s="53" t="s">
        <v>868</v>
      </c>
      <c r="C158" s="31">
        <v>1177.55</v>
      </c>
      <c r="D158" s="36">
        <v>1173.5666666666666</v>
      </c>
      <c r="E158" s="36">
        <v>1161.2833333333333</v>
      </c>
      <c r="F158" s="36">
        <v>1145.0166666666667</v>
      </c>
      <c r="G158" s="36">
        <v>1132.7333333333333</v>
      </c>
      <c r="H158" s="36">
        <v>1189.8333333333333</v>
      </c>
      <c r="I158" s="36">
        <v>1202.1166666666666</v>
      </c>
      <c r="J158" s="36">
        <v>1218.3833333333332</v>
      </c>
      <c r="K158" s="31">
        <v>1185.8499999999999</v>
      </c>
      <c r="L158" s="31">
        <v>1157.3</v>
      </c>
      <c r="M158" s="31">
        <v>1.97949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609.75</v>
      </c>
      <c r="D159" s="36">
        <v>610.7833333333333</v>
      </c>
      <c r="E159" s="36">
        <v>606.31666666666661</v>
      </c>
      <c r="F159" s="36">
        <v>602.88333333333333</v>
      </c>
      <c r="G159" s="36">
        <v>598.41666666666663</v>
      </c>
      <c r="H159" s="36">
        <v>614.21666666666658</v>
      </c>
      <c r="I159" s="36">
        <v>618.68333333333328</v>
      </c>
      <c r="J159" s="36">
        <v>622.11666666666656</v>
      </c>
      <c r="K159" s="31">
        <v>615.25</v>
      </c>
      <c r="L159" s="31">
        <v>607.35</v>
      </c>
      <c r="M159" s="31">
        <v>2.28511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715.75</v>
      </c>
      <c r="D160" s="36">
        <v>724.28333333333342</v>
      </c>
      <c r="E160" s="36">
        <v>693.66666666666686</v>
      </c>
      <c r="F160" s="36">
        <v>671.58333333333348</v>
      </c>
      <c r="G160" s="36">
        <v>640.96666666666692</v>
      </c>
      <c r="H160" s="36">
        <v>746.36666666666679</v>
      </c>
      <c r="I160" s="36">
        <v>776.98333333333335</v>
      </c>
      <c r="J160" s="36">
        <v>799.06666666666672</v>
      </c>
      <c r="K160" s="31">
        <v>754.9</v>
      </c>
      <c r="L160" s="31">
        <v>702.2</v>
      </c>
      <c r="M160" s="31">
        <v>7.3981700000000004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2472.5500000000002</v>
      </c>
      <c r="D161" s="36">
        <v>2477.5166666666669</v>
      </c>
      <c r="E161" s="36">
        <v>2435.0333333333338</v>
      </c>
      <c r="F161" s="36">
        <v>2397.5166666666669</v>
      </c>
      <c r="G161" s="36">
        <v>2355.0333333333338</v>
      </c>
      <c r="H161" s="36">
        <v>2515.0333333333338</v>
      </c>
      <c r="I161" s="36">
        <v>2557.5166666666664</v>
      </c>
      <c r="J161" s="36">
        <v>2595.0333333333338</v>
      </c>
      <c r="K161" s="31">
        <v>2520</v>
      </c>
      <c r="L161" s="31">
        <v>2440</v>
      </c>
      <c r="M161" s="31">
        <v>1.6737599999999999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246.77</v>
      </c>
      <c r="D162" s="36">
        <v>243.90666666666667</v>
      </c>
      <c r="E162" s="36">
        <v>234.11333333333334</v>
      </c>
      <c r="F162" s="36">
        <v>221.45666666666668</v>
      </c>
      <c r="G162" s="36">
        <v>211.66333333333336</v>
      </c>
      <c r="H162" s="36">
        <v>256.56333333333333</v>
      </c>
      <c r="I162" s="36">
        <v>266.35666666666668</v>
      </c>
      <c r="J162" s="36">
        <v>279.01333333333332</v>
      </c>
      <c r="K162" s="31">
        <v>253.7</v>
      </c>
      <c r="L162" s="31">
        <v>231.25</v>
      </c>
      <c r="M162" s="31">
        <v>205.54612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98.19</v>
      </c>
      <c r="D163" s="36">
        <v>98.103333333333339</v>
      </c>
      <c r="E163" s="36">
        <v>96.806666666666672</v>
      </c>
      <c r="F163" s="36">
        <v>95.423333333333332</v>
      </c>
      <c r="G163" s="36">
        <v>94.126666666666665</v>
      </c>
      <c r="H163" s="36">
        <v>99.486666666666679</v>
      </c>
      <c r="I163" s="36">
        <v>100.78333333333333</v>
      </c>
      <c r="J163" s="36">
        <v>102.16666666666669</v>
      </c>
      <c r="K163" s="31">
        <v>99.4</v>
      </c>
      <c r="L163" s="31">
        <v>96.72</v>
      </c>
      <c r="M163" s="31">
        <v>37.406860000000002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1005.15</v>
      </c>
      <c r="D164" s="36">
        <v>1014.0500000000001</v>
      </c>
      <c r="E164" s="36">
        <v>988.10000000000014</v>
      </c>
      <c r="F164" s="36">
        <v>971.05000000000007</v>
      </c>
      <c r="G164" s="36">
        <v>945.10000000000014</v>
      </c>
      <c r="H164" s="36">
        <v>1031.1000000000001</v>
      </c>
      <c r="I164" s="36">
        <v>1057.0500000000002</v>
      </c>
      <c r="J164" s="36">
        <v>1074.1000000000001</v>
      </c>
      <c r="K164" s="31">
        <v>1040</v>
      </c>
      <c r="L164" s="31">
        <v>997</v>
      </c>
      <c r="M164" s="31">
        <v>3.3838699999999999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4126.3500000000004</v>
      </c>
      <c r="D165" s="36">
        <v>4117.3</v>
      </c>
      <c r="E165" s="36">
        <v>4065</v>
      </c>
      <c r="F165" s="36">
        <v>4003.6499999999996</v>
      </c>
      <c r="G165" s="36">
        <v>3951.3499999999995</v>
      </c>
      <c r="H165" s="36">
        <v>4178.6500000000005</v>
      </c>
      <c r="I165" s="36">
        <v>4230.9500000000016</v>
      </c>
      <c r="J165" s="36">
        <v>4292.3000000000011</v>
      </c>
      <c r="K165" s="31">
        <v>4169.6000000000004</v>
      </c>
      <c r="L165" s="31">
        <v>4055.95</v>
      </c>
      <c r="M165" s="31">
        <v>3.7203300000000001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528.85</v>
      </c>
      <c r="D166" s="36">
        <v>530.83333333333337</v>
      </c>
      <c r="E166" s="36">
        <v>521.01666666666677</v>
      </c>
      <c r="F166" s="36">
        <v>513.18333333333339</v>
      </c>
      <c r="G166" s="36">
        <v>503.36666666666679</v>
      </c>
      <c r="H166" s="36">
        <v>538.66666666666674</v>
      </c>
      <c r="I166" s="36">
        <v>548.48333333333335</v>
      </c>
      <c r="J166" s="36">
        <v>556.31666666666672</v>
      </c>
      <c r="K166" s="31">
        <v>540.65</v>
      </c>
      <c r="L166" s="31">
        <v>523</v>
      </c>
      <c r="M166" s="31">
        <v>60.501480000000001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450.2</v>
      </c>
      <c r="D167" s="36">
        <v>449.88333333333338</v>
      </c>
      <c r="E167" s="36">
        <v>446.31666666666678</v>
      </c>
      <c r="F167" s="36">
        <v>442.43333333333339</v>
      </c>
      <c r="G167" s="36">
        <v>438.86666666666679</v>
      </c>
      <c r="H167" s="36">
        <v>453.76666666666677</v>
      </c>
      <c r="I167" s="36">
        <v>457.33333333333337</v>
      </c>
      <c r="J167" s="36">
        <v>461.21666666666675</v>
      </c>
      <c r="K167" s="31">
        <v>453.45</v>
      </c>
      <c r="L167" s="31">
        <v>446</v>
      </c>
      <c r="M167" s="31">
        <v>0.56689999999999996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172.13</v>
      </c>
      <c r="D168" s="36">
        <v>172.21</v>
      </c>
      <c r="E168" s="36">
        <v>169.42000000000002</v>
      </c>
      <c r="F168" s="36">
        <v>166.71</v>
      </c>
      <c r="G168" s="36">
        <v>163.92000000000002</v>
      </c>
      <c r="H168" s="36">
        <v>174.92000000000002</v>
      </c>
      <c r="I168" s="36">
        <v>177.71000000000004</v>
      </c>
      <c r="J168" s="36">
        <v>180.42000000000002</v>
      </c>
      <c r="K168" s="31">
        <v>175</v>
      </c>
      <c r="L168" s="31">
        <v>169.5</v>
      </c>
      <c r="M168" s="31">
        <v>80.307249999999996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167.59</v>
      </c>
      <c r="D169" s="36">
        <v>166.85999999999999</v>
      </c>
      <c r="E169" s="36">
        <v>165.17999999999998</v>
      </c>
      <c r="F169" s="36">
        <v>162.76999999999998</v>
      </c>
      <c r="G169" s="36">
        <v>161.08999999999997</v>
      </c>
      <c r="H169" s="36">
        <v>169.26999999999998</v>
      </c>
      <c r="I169" s="36">
        <v>170.95</v>
      </c>
      <c r="J169" s="36">
        <v>173.35999999999999</v>
      </c>
      <c r="K169" s="31">
        <v>168.54</v>
      </c>
      <c r="L169" s="31">
        <v>164.45</v>
      </c>
      <c r="M169" s="31">
        <v>119.79407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776</v>
      </c>
      <c r="D170" s="36">
        <v>784</v>
      </c>
      <c r="E170" s="36">
        <v>763</v>
      </c>
      <c r="F170" s="36">
        <v>750</v>
      </c>
      <c r="G170" s="36">
        <v>729</v>
      </c>
      <c r="H170" s="36">
        <v>797</v>
      </c>
      <c r="I170" s="36">
        <v>818</v>
      </c>
      <c r="J170" s="36">
        <v>831</v>
      </c>
      <c r="K170" s="31">
        <v>805</v>
      </c>
      <c r="L170" s="31">
        <v>771</v>
      </c>
      <c r="M170" s="31">
        <v>18.098140000000001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4674.45</v>
      </c>
      <c r="D171" s="36">
        <v>4683.8833333333341</v>
      </c>
      <c r="E171" s="36">
        <v>4597.7666666666682</v>
      </c>
      <c r="F171" s="36">
        <v>4521.0833333333339</v>
      </c>
      <c r="G171" s="36">
        <v>4434.9666666666681</v>
      </c>
      <c r="H171" s="36">
        <v>4760.5666666666684</v>
      </c>
      <c r="I171" s="36">
        <v>4846.6833333333352</v>
      </c>
      <c r="J171" s="36">
        <v>4923.3666666666686</v>
      </c>
      <c r="K171" s="31">
        <v>4770</v>
      </c>
      <c r="L171" s="31">
        <v>4607.2</v>
      </c>
      <c r="M171" s="31">
        <v>0.57054000000000005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1557.5</v>
      </c>
      <c r="D172" s="36">
        <v>1555.7333333333333</v>
      </c>
      <c r="E172" s="36">
        <v>1526.7666666666667</v>
      </c>
      <c r="F172" s="36">
        <v>1496.0333333333333</v>
      </c>
      <c r="G172" s="36">
        <v>1467.0666666666666</v>
      </c>
      <c r="H172" s="36">
        <v>1586.4666666666667</v>
      </c>
      <c r="I172" s="36">
        <v>1615.4333333333334</v>
      </c>
      <c r="J172" s="36">
        <v>1646.1666666666667</v>
      </c>
      <c r="K172" s="31">
        <v>1584.7</v>
      </c>
      <c r="L172" s="31">
        <v>1525</v>
      </c>
      <c r="M172" s="31">
        <v>5.45139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340.4</v>
      </c>
      <c r="D173" s="36">
        <v>342.66666666666669</v>
      </c>
      <c r="E173" s="36">
        <v>335.83333333333337</v>
      </c>
      <c r="F173" s="36">
        <v>331.26666666666671</v>
      </c>
      <c r="G173" s="36">
        <v>324.43333333333339</v>
      </c>
      <c r="H173" s="36">
        <v>347.23333333333335</v>
      </c>
      <c r="I173" s="36">
        <v>354.06666666666672</v>
      </c>
      <c r="J173" s="36">
        <v>358.63333333333333</v>
      </c>
      <c r="K173" s="31">
        <v>349.5</v>
      </c>
      <c r="L173" s="31">
        <v>338.1</v>
      </c>
      <c r="M173" s="31">
        <v>8.3417100000000008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196.91</v>
      </c>
      <c r="D174" s="36">
        <v>197.83333333333334</v>
      </c>
      <c r="E174" s="36">
        <v>195.2766666666667</v>
      </c>
      <c r="F174" s="36">
        <v>193.64333333333335</v>
      </c>
      <c r="G174" s="36">
        <v>191.0866666666667</v>
      </c>
      <c r="H174" s="36">
        <v>199.4666666666667</v>
      </c>
      <c r="I174" s="36">
        <v>202.02333333333337</v>
      </c>
      <c r="J174" s="36">
        <v>203.65666666666669</v>
      </c>
      <c r="K174" s="31">
        <v>200.39</v>
      </c>
      <c r="L174" s="31">
        <v>196.2</v>
      </c>
      <c r="M174" s="31">
        <v>11.62257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796.85</v>
      </c>
      <c r="D175" s="36">
        <v>804.33333333333337</v>
      </c>
      <c r="E175" s="36">
        <v>784.4666666666667</v>
      </c>
      <c r="F175" s="36">
        <v>772.08333333333337</v>
      </c>
      <c r="G175" s="36">
        <v>752.2166666666667</v>
      </c>
      <c r="H175" s="36">
        <v>816.7166666666667</v>
      </c>
      <c r="I175" s="36">
        <v>836.58333333333326</v>
      </c>
      <c r="J175" s="36">
        <v>848.9666666666667</v>
      </c>
      <c r="K175" s="31">
        <v>824.2</v>
      </c>
      <c r="L175" s="31">
        <v>791.95</v>
      </c>
      <c r="M175" s="31">
        <v>4.7769399999999997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469.35</v>
      </c>
      <c r="D176" s="36">
        <v>468.18333333333334</v>
      </c>
      <c r="E176" s="36">
        <v>462.41666666666669</v>
      </c>
      <c r="F176" s="36">
        <v>455.48333333333335</v>
      </c>
      <c r="G176" s="36">
        <v>449.7166666666667</v>
      </c>
      <c r="H176" s="36">
        <v>475.11666666666667</v>
      </c>
      <c r="I176" s="36">
        <v>480.88333333333333</v>
      </c>
      <c r="J176" s="36">
        <v>487.81666666666666</v>
      </c>
      <c r="K176" s="31">
        <v>473.95</v>
      </c>
      <c r="L176" s="31">
        <v>461.25</v>
      </c>
      <c r="M176" s="31">
        <v>26.651879999999998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212.86</v>
      </c>
      <c r="D177" s="36">
        <v>211.01333333333332</v>
      </c>
      <c r="E177" s="36">
        <v>207.77666666666664</v>
      </c>
      <c r="F177" s="36">
        <v>202.69333333333333</v>
      </c>
      <c r="G177" s="36">
        <v>199.45666666666665</v>
      </c>
      <c r="H177" s="36">
        <v>216.09666666666664</v>
      </c>
      <c r="I177" s="36">
        <v>219.33333333333331</v>
      </c>
      <c r="J177" s="36">
        <v>224.41666666666663</v>
      </c>
      <c r="K177" s="31">
        <v>214.25</v>
      </c>
      <c r="L177" s="31">
        <v>205.93</v>
      </c>
      <c r="M177" s="31">
        <v>584.91134999999997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1280.4000000000001</v>
      </c>
      <c r="D178" s="36">
        <v>1282.1666666666667</v>
      </c>
      <c r="E178" s="36">
        <v>1274.2333333333336</v>
      </c>
      <c r="F178" s="36">
        <v>1268.0666666666668</v>
      </c>
      <c r="G178" s="36">
        <v>1260.1333333333337</v>
      </c>
      <c r="H178" s="36">
        <v>1288.3333333333335</v>
      </c>
      <c r="I178" s="36">
        <v>1296.2666666666664</v>
      </c>
      <c r="J178" s="36">
        <v>1302.4333333333334</v>
      </c>
      <c r="K178" s="31">
        <v>1290.0999999999999</v>
      </c>
      <c r="L178" s="31">
        <v>1276</v>
      </c>
      <c r="M178" s="31">
        <v>0.90715000000000001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90.95</v>
      </c>
      <c r="D179" s="36">
        <v>90.513333333333335</v>
      </c>
      <c r="E179" s="36">
        <v>87.796666666666667</v>
      </c>
      <c r="F179" s="36">
        <v>84.643333333333331</v>
      </c>
      <c r="G179" s="36">
        <v>81.926666666666662</v>
      </c>
      <c r="H179" s="36">
        <v>93.666666666666671</v>
      </c>
      <c r="I179" s="36">
        <v>96.38333333333334</v>
      </c>
      <c r="J179" s="36">
        <v>99.536666666666676</v>
      </c>
      <c r="K179" s="31">
        <v>93.23</v>
      </c>
      <c r="L179" s="31">
        <v>87.36</v>
      </c>
      <c r="M179" s="31">
        <v>1407.1952200000001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1328.35</v>
      </c>
      <c r="D180" s="36">
        <v>1345.65</v>
      </c>
      <c r="E180" s="36">
        <v>1304.8500000000001</v>
      </c>
      <c r="F180" s="36">
        <v>1281.3500000000001</v>
      </c>
      <c r="G180" s="36">
        <v>1240.5500000000002</v>
      </c>
      <c r="H180" s="36">
        <v>1369.15</v>
      </c>
      <c r="I180" s="36">
        <v>1409.9500000000003</v>
      </c>
      <c r="J180" s="36">
        <v>1433.45</v>
      </c>
      <c r="K180" s="31">
        <v>1386.45</v>
      </c>
      <c r="L180" s="31">
        <v>1322.15</v>
      </c>
      <c r="M180" s="31">
        <v>10.75126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387.05</v>
      </c>
      <c r="D181" s="36">
        <v>388.45</v>
      </c>
      <c r="E181" s="36">
        <v>377.4</v>
      </c>
      <c r="F181" s="36">
        <v>367.75</v>
      </c>
      <c r="G181" s="36">
        <v>356.7</v>
      </c>
      <c r="H181" s="36">
        <v>398.09999999999997</v>
      </c>
      <c r="I181" s="36">
        <v>409.15000000000003</v>
      </c>
      <c r="J181" s="36">
        <v>418.79999999999995</v>
      </c>
      <c r="K181" s="31">
        <v>399.5</v>
      </c>
      <c r="L181" s="31">
        <v>378.8</v>
      </c>
      <c r="M181" s="31">
        <v>38.664200000000001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7843.85</v>
      </c>
      <c r="D182" s="36">
        <v>7814.2666666666664</v>
      </c>
      <c r="E182" s="36">
        <v>7629.5333333333328</v>
      </c>
      <c r="F182" s="36">
        <v>7415.2166666666662</v>
      </c>
      <c r="G182" s="36">
        <v>7230.4833333333327</v>
      </c>
      <c r="H182" s="36">
        <v>8028.583333333333</v>
      </c>
      <c r="I182" s="36">
        <v>8213.3166666666657</v>
      </c>
      <c r="J182" s="36">
        <v>8427.6333333333332</v>
      </c>
      <c r="K182" s="31">
        <v>7999</v>
      </c>
      <c r="L182" s="31">
        <v>7599.95</v>
      </c>
      <c r="M182" s="31">
        <v>0.64914000000000005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1875.65</v>
      </c>
      <c r="D183" s="36">
        <v>1884.1333333333332</v>
      </c>
      <c r="E183" s="36">
        <v>1853.5166666666664</v>
      </c>
      <c r="F183" s="36">
        <v>1831.3833333333332</v>
      </c>
      <c r="G183" s="36">
        <v>1800.7666666666664</v>
      </c>
      <c r="H183" s="36">
        <v>1906.2666666666664</v>
      </c>
      <c r="I183" s="36">
        <v>1936.8833333333332</v>
      </c>
      <c r="J183" s="36">
        <v>1959.0166666666664</v>
      </c>
      <c r="K183" s="31">
        <v>1914.75</v>
      </c>
      <c r="L183" s="31">
        <v>1862</v>
      </c>
      <c r="M183" s="31">
        <v>1.7081599999999999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2655.75</v>
      </c>
      <c r="D184" s="36">
        <v>2633.9833333333331</v>
      </c>
      <c r="E184" s="36">
        <v>2607.4666666666662</v>
      </c>
      <c r="F184" s="36">
        <v>2559.1833333333329</v>
      </c>
      <c r="G184" s="36">
        <v>2532.6666666666661</v>
      </c>
      <c r="H184" s="36">
        <v>2682.2666666666664</v>
      </c>
      <c r="I184" s="36">
        <v>2708.7833333333338</v>
      </c>
      <c r="J184" s="36">
        <v>2757.0666666666666</v>
      </c>
      <c r="K184" s="31">
        <v>2660.5</v>
      </c>
      <c r="L184" s="31">
        <v>2585.6999999999998</v>
      </c>
      <c r="M184" s="31">
        <v>2.7745700000000002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866.85</v>
      </c>
      <c r="D185" s="36">
        <v>869</v>
      </c>
      <c r="E185" s="36">
        <v>857.85</v>
      </c>
      <c r="F185" s="36">
        <v>848.85</v>
      </c>
      <c r="G185" s="36">
        <v>837.7</v>
      </c>
      <c r="H185" s="36">
        <v>878</v>
      </c>
      <c r="I185" s="36">
        <v>889.15000000000009</v>
      </c>
      <c r="J185" s="36">
        <v>898.15</v>
      </c>
      <c r="K185" s="31">
        <v>880.15</v>
      </c>
      <c r="L185" s="31">
        <v>860</v>
      </c>
      <c r="M185" s="31">
        <v>0.59972000000000003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1190.75</v>
      </c>
      <c r="D186" s="36">
        <v>1196.5999999999999</v>
      </c>
      <c r="E186" s="36">
        <v>1180.7499999999998</v>
      </c>
      <c r="F186" s="36">
        <v>1170.7499999999998</v>
      </c>
      <c r="G186" s="36">
        <v>1154.8999999999996</v>
      </c>
      <c r="H186" s="36">
        <v>1206.5999999999999</v>
      </c>
      <c r="I186" s="36">
        <v>1222.4500000000003</v>
      </c>
      <c r="J186" s="36">
        <v>1232.45</v>
      </c>
      <c r="K186" s="31">
        <v>1212.45</v>
      </c>
      <c r="L186" s="31">
        <v>1186.5999999999999</v>
      </c>
      <c r="M186" s="31">
        <v>9.0210299999999997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1226.3</v>
      </c>
      <c r="D187" s="36">
        <v>1219.7666666666667</v>
      </c>
      <c r="E187" s="36">
        <v>1208.5333333333333</v>
      </c>
      <c r="F187" s="36">
        <v>1190.7666666666667</v>
      </c>
      <c r="G187" s="36">
        <v>1179.5333333333333</v>
      </c>
      <c r="H187" s="36">
        <v>1237.5333333333333</v>
      </c>
      <c r="I187" s="36">
        <v>1248.7666666666664</v>
      </c>
      <c r="J187" s="36">
        <v>1266.5333333333333</v>
      </c>
      <c r="K187" s="31">
        <v>1231</v>
      </c>
      <c r="L187" s="31">
        <v>1202</v>
      </c>
      <c r="M187" s="31">
        <v>7.9115000000000002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1051.5999999999999</v>
      </c>
      <c r="D188" s="36">
        <v>1049.3833333333332</v>
      </c>
      <c r="E188" s="36">
        <v>1037.4666666666665</v>
      </c>
      <c r="F188" s="36">
        <v>1023.3333333333333</v>
      </c>
      <c r="G188" s="36">
        <v>1011.4166666666665</v>
      </c>
      <c r="H188" s="36">
        <v>1063.5166666666664</v>
      </c>
      <c r="I188" s="36">
        <v>1075.4333333333334</v>
      </c>
      <c r="J188" s="36">
        <v>1089.5666666666664</v>
      </c>
      <c r="K188" s="31">
        <v>1061.3</v>
      </c>
      <c r="L188" s="31">
        <v>1035.25</v>
      </c>
      <c r="M188" s="31">
        <v>3.8703599999999998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3876.05</v>
      </c>
      <c r="D189" s="36">
        <v>3879.0333333333333</v>
      </c>
      <c r="E189" s="36">
        <v>3789.2666666666664</v>
      </c>
      <c r="F189" s="36">
        <v>3702.4833333333331</v>
      </c>
      <c r="G189" s="36">
        <v>3612.7166666666662</v>
      </c>
      <c r="H189" s="36">
        <v>3965.8166666666666</v>
      </c>
      <c r="I189" s="36">
        <v>4055.5833333333339</v>
      </c>
      <c r="J189" s="36">
        <v>4142.3666666666668</v>
      </c>
      <c r="K189" s="31">
        <v>3968.8</v>
      </c>
      <c r="L189" s="31">
        <v>3792.25</v>
      </c>
      <c r="M189" s="31">
        <v>0.60470000000000002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1429.2</v>
      </c>
      <c r="D190" s="36">
        <v>1430.8333333333333</v>
      </c>
      <c r="E190" s="36">
        <v>1418.4166666666665</v>
      </c>
      <c r="F190" s="36">
        <v>1407.6333333333332</v>
      </c>
      <c r="G190" s="36">
        <v>1395.2166666666665</v>
      </c>
      <c r="H190" s="36">
        <v>1441.6166666666666</v>
      </c>
      <c r="I190" s="36">
        <v>1454.0333333333331</v>
      </c>
      <c r="J190" s="36">
        <v>1464.8166666666666</v>
      </c>
      <c r="K190" s="31">
        <v>1443.25</v>
      </c>
      <c r="L190" s="31">
        <v>1420.05</v>
      </c>
      <c r="M190" s="31">
        <v>6.2500799999999996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800.1</v>
      </c>
      <c r="D191" s="36">
        <v>801.41666666666663</v>
      </c>
      <c r="E191" s="36">
        <v>795.13333333333321</v>
      </c>
      <c r="F191" s="36">
        <v>790.16666666666663</v>
      </c>
      <c r="G191" s="36">
        <v>783.88333333333321</v>
      </c>
      <c r="H191" s="36">
        <v>806.38333333333321</v>
      </c>
      <c r="I191" s="36">
        <v>812.66666666666674</v>
      </c>
      <c r="J191" s="36">
        <v>817.63333333333321</v>
      </c>
      <c r="K191" s="31">
        <v>807.7</v>
      </c>
      <c r="L191" s="31">
        <v>796.45</v>
      </c>
      <c r="M191" s="31">
        <v>2.98766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2855.95</v>
      </c>
      <c r="D192" s="36">
        <v>2866.5833333333335</v>
      </c>
      <c r="E192" s="36">
        <v>2826.8166666666671</v>
      </c>
      <c r="F192" s="36">
        <v>2797.6833333333334</v>
      </c>
      <c r="G192" s="36">
        <v>2757.916666666667</v>
      </c>
      <c r="H192" s="36">
        <v>2895.7166666666672</v>
      </c>
      <c r="I192" s="36">
        <v>2935.4833333333336</v>
      </c>
      <c r="J192" s="36">
        <v>2964.6166666666672</v>
      </c>
      <c r="K192" s="31">
        <v>2906.35</v>
      </c>
      <c r="L192" s="31">
        <v>2837.45</v>
      </c>
      <c r="M192" s="31">
        <v>6.73048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474.4</v>
      </c>
      <c r="D193" s="36">
        <v>475.83333333333331</v>
      </c>
      <c r="E193" s="36">
        <v>467.61666666666662</v>
      </c>
      <c r="F193" s="36">
        <v>460.83333333333331</v>
      </c>
      <c r="G193" s="36">
        <v>452.61666666666662</v>
      </c>
      <c r="H193" s="36">
        <v>482.61666666666662</v>
      </c>
      <c r="I193" s="36">
        <v>490.83333333333331</v>
      </c>
      <c r="J193" s="36">
        <v>497.61666666666662</v>
      </c>
      <c r="K193" s="31">
        <v>484.05</v>
      </c>
      <c r="L193" s="31">
        <v>469.05</v>
      </c>
      <c r="M193" s="31">
        <v>13.713340000000001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576.65</v>
      </c>
      <c r="D194" s="36">
        <v>575.68333333333328</v>
      </c>
      <c r="E194" s="36">
        <v>568.06666666666661</v>
      </c>
      <c r="F194" s="36">
        <v>559.48333333333335</v>
      </c>
      <c r="G194" s="36">
        <v>551.86666666666667</v>
      </c>
      <c r="H194" s="36">
        <v>584.26666666666654</v>
      </c>
      <c r="I194" s="36">
        <v>591.8833333333331</v>
      </c>
      <c r="J194" s="36">
        <v>600.46666666666647</v>
      </c>
      <c r="K194" s="31">
        <v>583.29999999999995</v>
      </c>
      <c r="L194" s="31">
        <v>567.1</v>
      </c>
      <c r="M194" s="31">
        <v>5.4380699999999997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2456.9</v>
      </c>
      <c r="D195" s="36">
        <v>2455.0833333333335</v>
      </c>
      <c r="E195" s="36">
        <v>2428.166666666667</v>
      </c>
      <c r="F195" s="36">
        <v>2399.4333333333334</v>
      </c>
      <c r="G195" s="36">
        <v>2372.5166666666669</v>
      </c>
      <c r="H195" s="36">
        <v>2483.8166666666671</v>
      </c>
      <c r="I195" s="36">
        <v>2510.733333333334</v>
      </c>
      <c r="J195" s="36">
        <v>2539.4666666666672</v>
      </c>
      <c r="K195" s="31">
        <v>2482</v>
      </c>
      <c r="L195" s="31">
        <v>2426.35</v>
      </c>
      <c r="M195" s="31">
        <v>5.3192399999999997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1173.5999999999999</v>
      </c>
      <c r="D196" s="36">
        <v>1177.3500000000001</v>
      </c>
      <c r="E196" s="36">
        <v>1157.4500000000003</v>
      </c>
      <c r="F196" s="36">
        <v>1141.3000000000002</v>
      </c>
      <c r="G196" s="36">
        <v>1121.4000000000003</v>
      </c>
      <c r="H196" s="36">
        <v>1193.5000000000002</v>
      </c>
      <c r="I196" s="36">
        <v>1213.4000000000003</v>
      </c>
      <c r="J196" s="36">
        <v>1229.5500000000002</v>
      </c>
      <c r="K196" s="31">
        <v>1197.25</v>
      </c>
      <c r="L196" s="31">
        <v>1161.2</v>
      </c>
      <c r="M196" s="31">
        <v>8.7718299999999996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2632.7</v>
      </c>
      <c r="D197" s="36">
        <v>2637.3833333333332</v>
      </c>
      <c r="E197" s="36">
        <v>2605.3166666666666</v>
      </c>
      <c r="F197" s="36">
        <v>2577.9333333333334</v>
      </c>
      <c r="G197" s="36">
        <v>2545.8666666666668</v>
      </c>
      <c r="H197" s="36">
        <v>2664.7666666666664</v>
      </c>
      <c r="I197" s="36">
        <v>2696.833333333333</v>
      </c>
      <c r="J197" s="36">
        <v>2724.2166666666662</v>
      </c>
      <c r="K197" s="31">
        <v>2669.45</v>
      </c>
      <c r="L197" s="31">
        <v>2610</v>
      </c>
      <c r="M197" s="31">
        <v>0.30081999999999998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152.94999999999999</v>
      </c>
      <c r="D198" s="36">
        <v>153.91666666666666</v>
      </c>
      <c r="E198" s="36">
        <v>151.08333333333331</v>
      </c>
      <c r="F198" s="36">
        <v>149.21666666666667</v>
      </c>
      <c r="G198" s="36">
        <v>146.38333333333333</v>
      </c>
      <c r="H198" s="36">
        <v>155.7833333333333</v>
      </c>
      <c r="I198" s="36">
        <v>158.61666666666662</v>
      </c>
      <c r="J198" s="36">
        <v>160.48333333333329</v>
      </c>
      <c r="K198" s="31">
        <v>156.75</v>
      </c>
      <c r="L198" s="31">
        <v>152.05000000000001</v>
      </c>
      <c r="M198" s="31">
        <v>8.9472500000000004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3187.9</v>
      </c>
      <c r="D199" s="36">
        <v>3156.0499999999997</v>
      </c>
      <c r="E199" s="36">
        <v>3079.3499999999995</v>
      </c>
      <c r="F199" s="36">
        <v>2970.7999999999997</v>
      </c>
      <c r="G199" s="36">
        <v>2894.0999999999995</v>
      </c>
      <c r="H199" s="36">
        <v>3264.5999999999995</v>
      </c>
      <c r="I199" s="36">
        <v>3341.2999999999993</v>
      </c>
      <c r="J199" s="36">
        <v>3449.8499999999995</v>
      </c>
      <c r="K199" s="31">
        <v>3232.75</v>
      </c>
      <c r="L199" s="31">
        <v>3047.5</v>
      </c>
      <c r="M199" s="31">
        <v>1.0741499999999999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607.75</v>
      </c>
      <c r="D200" s="36">
        <v>600.91666666666663</v>
      </c>
      <c r="E200" s="36">
        <v>583.83333333333326</v>
      </c>
      <c r="F200" s="36">
        <v>559.91666666666663</v>
      </c>
      <c r="G200" s="36">
        <v>542.83333333333326</v>
      </c>
      <c r="H200" s="36">
        <v>624.83333333333326</v>
      </c>
      <c r="I200" s="36">
        <v>641.91666666666652</v>
      </c>
      <c r="J200" s="36">
        <v>665.83333333333326</v>
      </c>
      <c r="K200" s="31">
        <v>618</v>
      </c>
      <c r="L200" s="31">
        <v>577</v>
      </c>
      <c r="M200" s="31">
        <v>23.511559999999999</v>
      </c>
      <c r="N200" s="1"/>
      <c r="O200" s="1"/>
    </row>
    <row r="201" spans="1:15" ht="12.75" customHeight="1">
      <c r="A201" s="33">
        <v>191</v>
      </c>
      <c r="B201" s="53" t="s">
        <v>869</v>
      </c>
      <c r="C201" s="31">
        <v>389.25</v>
      </c>
      <c r="D201" s="36">
        <v>388.7833333333333</v>
      </c>
      <c r="E201" s="36">
        <v>383.36666666666662</v>
      </c>
      <c r="F201" s="36">
        <v>377.48333333333329</v>
      </c>
      <c r="G201" s="36">
        <v>372.06666666666661</v>
      </c>
      <c r="H201" s="36">
        <v>394.66666666666663</v>
      </c>
      <c r="I201" s="36">
        <v>400.08333333333337</v>
      </c>
      <c r="J201" s="36">
        <v>405.96666666666664</v>
      </c>
      <c r="K201" s="31">
        <v>394.2</v>
      </c>
      <c r="L201" s="31">
        <v>382.9</v>
      </c>
      <c r="M201" s="31">
        <v>12.011710000000001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682.55</v>
      </c>
      <c r="D202" s="36">
        <v>679.18333333333328</v>
      </c>
      <c r="E202" s="36">
        <v>668.66666666666652</v>
      </c>
      <c r="F202" s="36">
        <v>654.78333333333319</v>
      </c>
      <c r="G202" s="36">
        <v>644.26666666666642</v>
      </c>
      <c r="H202" s="36">
        <v>693.06666666666661</v>
      </c>
      <c r="I202" s="36">
        <v>703.58333333333326</v>
      </c>
      <c r="J202" s="36">
        <v>717.4666666666667</v>
      </c>
      <c r="K202" s="31">
        <v>689.7</v>
      </c>
      <c r="L202" s="31">
        <v>665.3</v>
      </c>
      <c r="M202" s="31">
        <v>22.391670000000001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197.04</v>
      </c>
      <c r="D203" s="36">
        <v>196.88666666666666</v>
      </c>
      <c r="E203" s="36">
        <v>194.17333333333332</v>
      </c>
      <c r="F203" s="36">
        <v>191.30666666666667</v>
      </c>
      <c r="G203" s="36">
        <v>188.59333333333333</v>
      </c>
      <c r="H203" s="36">
        <v>199.7533333333333</v>
      </c>
      <c r="I203" s="36">
        <v>202.46666666666667</v>
      </c>
      <c r="J203" s="36">
        <v>205.33333333333329</v>
      </c>
      <c r="K203" s="31">
        <v>199.6</v>
      </c>
      <c r="L203" s="31">
        <v>194.02</v>
      </c>
      <c r="M203" s="31">
        <v>31.203679999999999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221.6</v>
      </c>
      <c r="D204" s="36">
        <v>221.54666666666665</v>
      </c>
      <c r="E204" s="36">
        <v>218.2533333333333</v>
      </c>
      <c r="F204" s="36">
        <v>214.90666666666664</v>
      </c>
      <c r="G204" s="36">
        <v>211.61333333333329</v>
      </c>
      <c r="H204" s="36">
        <v>224.89333333333332</v>
      </c>
      <c r="I204" s="36">
        <v>228.18666666666667</v>
      </c>
      <c r="J204" s="36">
        <v>231.53333333333333</v>
      </c>
      <c r="K204" s="31">
        <v>224.84</v>
      </c>
      <c r="L204" s="31">
        <v>218.2</v>
      </c>
      <c r="M204" s="31">
        <v>38.980960000000003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293.3</v>
      </c>
      <c r="D205" s="36">
        <v>294.75</v>
      </c>
      <c r="E205" s="36">
        <v>290.25</v>
      </c>
      <c r="F205" s="36">
        <v>287.2</v>
      </c>
      <c r="G205" s="36">
        <v>282.7</v>
      </c>
      <c r="H205" s="36">
        <v>297.8</v>
      </c>
      <c r="I205" s="36">
        <v>302.3</v>
      </c>
      <c r="J205" s="36">
        <v>305.35000000000002</v>
      </c>
      <c r="K205" s="31">
        <v>299.25</v>
      </c>
      <c r="L205" s="31">
        <v>291.7</v>
      </c>
      <c r="M205" s="31">
        <v>15.420959999999999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2220.9</v>
      </c>
      <c r="D206" s="36">
        <v>2217.3333333333335</v>
      </c>
      <c r="E206" s="36">
        <v>2179.666666666667</v>
      </c>
      <c r="F206" s="36">
        <v>2138.4333333333334</v>
      </c>
      <c r="G206" s="36">
        <v>2100.7666666666669</v>
      </c>
      <c r="H206" s="36">
        <v>2258.5666666666671</v>
      </c>
      <c r="I206" s="36">
        <v>2296.233333333334</v>
      </c>
      <c r="J206" s="36">
        <v>2337.4666666666672</v>
      </c>
      <c r="K206" s="31">
        <v>2255</v>
      </c>
      <c r="L206" s="31">
        <v>2176.1</v>
      </c>
      <c r="M206" s="31">
        <v>1.7160899999999999</v>
      </c>
      <c r="N206" s="1"/>
      <c r="O206" s="1"/>
    </row>
    <row r="207" spans="1:15" ht="12.75" customHeight="1">
      <c r="A207" s="33">
        <v>197</v>
      </c>
      <c r="B207" s="53" t="s">
        <v>870</v>
      </c>
      <c r="C207" s="31">
        <v>478.3</v>
      </c>
      <c r="D207" s="36">
        <v>479.43333333333334</v>
      </c>
      <c r="E207" s="36">
        <v>475.86666666666667</v>
      </c>
      <c r="F207" s="36">
        <v>473.43333333333334</v>
      </c>
      <c r="G207" s="36">
        <v>469.86666666666667</v>
      </c>
      <c r="H207" s="36">
        <v>481.86666666666667</v>
      </c>
      <c r="I207" s="36">
        <v>485.43333333333339</v>
      </c>
      <c r="J207" s="36">
        <v>487.86666666666667</v>
      </c>
      <c r="K207" s="31">
        <v>483</v>
      </c>
      <c r="L207" s="31">
        <v>477</v>
      </c>
      <c r="M207" s="31">
        <v>7.5034900000000002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1428.8</v>
      </c>
      <c r="D208" s="36">
        <v>1427.3833333333332</v>
      </c>
      <c r="E208" s="36">
        <v>1416.8166666666664</v>
      </c>
      <c r="F208" s="36">
        <v>1404.8333333333333</v>
      </c>
      <c r="G208" s="36">
        <v>1394.2666666666664</v>
      </c>
      <c r="H208" s="36">
        <v>1439.3666666666663</v>
      </c>
      <c r="I208" s="36">
        <v>1449.9333333333329</v>
      </c>
      <c r="J208" s="36">
        <v>1461.9166666666663</v>
      </c>
      <c r="K208" s="31">
        <v>1437.95</v>
      </c>
      <c r="L208" s="31">
        <v>1415.4</v>
      </c>
      <c r="M208" s="31">
        <v>22.690819999999999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3816.85</v>
      </c>
      <c r="D209" s="36">
        <v>3800.5</v>
      </c>
      <c r="E209" s="36">
        <v>3751.35</v>
      </c>
      <c r="F209" s="36">
        <v>3685.85</v>
      </c>
      <c r="G209" s="36">
        <v>3636.7</v>
      </c>
      <c r="H209" s="36">
        <v>3866</v>
      </c>
      <c r="I209" s="36">
        <v>3915.1499999999996</v>
      </c>
      <c r="J209" s="36">
        <v>3980.65</v>
      </c>
      <c r="K209" s="31">
        <v>3849.65</v>
      </c>
      <c r="L209" s="31">
        <v>3735</v>
      </c>
      <c r="M209" s="31">
        <v>5.8698399999999999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1564.8</v>
      </c>
      <c r="D210" s="36">
        <v>1562.6666666666667</v>
      </c>
      <c r="E210" s="36">
        <v>1554.3333333333335</v>
      </c>
      <c r="F210" s="36">
        <v>1543.8666666666668</v>
      </c>
      <c r="G210" s="36">
        <v>1535.5333333333335</v>
      </c>
      <c r="H210" s="36">
        <v>1573.1333333333334</v>
      </c>
      <c r="I210" s="36">
        <v>1581.4666666666669</v>
      </c>
      <c r="J210" s="36">
        <v>1591.9333333333334</v>
      </c>
      <c r="K210" s="31">
        <v>1571</v>
      </c>
      <c r="L210" s="31">
        <v>1552.2</v>
      </c>
      <c r="M210" s="31">
        <v>147.72663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571.70000000000005</v>
      </c>
      <c r="D211" s="36">
        <v>571.6</v>
      </c>
      <c r="E211" s="36">
        <v>566.30000000000007</v>
      </c>
      <c r="F211" s="36">
        <v>560.90000000000009</v>
      </c>
      <c r="G211" s="36">
        <v>555.60000000000014</v>
      </c>
      <c r="H211" s="36">
        <v>577</v>
      </c>
      <c r="I211" s="36">
        <v>582.29999999999995</v>
      </c>
      <c r="J211" s="36">
        <v>587.69999999999993</v>
      </c>
      <c r="K211" s="31">
        <v>576.9</v>
      </c>
      <c r="L211" s="31">
        <v>566.20000000000005</v>
      </c>
      <c r="M211" s="31">
        <v>64.176699999999997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107.57</v>
      </c>
      <c r="D212" s="36">
        <v>104.33666666666666</v>
      </c>
      <c r="E212" s="36">
        <v>100.33333333333331</v>
      </c>
      <c r="F212" s="36">
        <v>93.09666666666665</v>
      </c>
      <c r="G212" s="36">
        <v>89.093333333333305</v>
      </c>
      <c r="H212" s="36">
        <v>111.57333333333332</v>
      </c>
      <c r="I212" s="36">
        <v>115.57666666666668</v>
      </c>
      <c r="J212" s="36">
        <v>122.81333333333333</v>
      </c>
      <c r="K212" s="31">
        <v>108.34</v>
      </c>
      <c r="L212" s="31">
        <v>97.1</v>
      </c>
      <c r="M212" s="31">
        <v>685.33806000000004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893.4</v>
      </c>
      <c r="D213" s="36">
        <v>897.80000000000007</v>
      </c>
      <c r="E213" s="36">
        <v>880.60000000000014</v>
      </c>
      <c r="F213" s="36">
        <v>867.80000000000007</v>
      </c>
      <c r="G213" s="36">
        <v>850.60000000000014</v>
      </c>
      <c r="H213" s="36">
        <v>910.60000000000014</v>
      </c>
      <c r="I213" s="36">
        <v>927.80000000000018</v>
      </c>
      <c r="J213" s="36">
        <v>940.60000000000014</v>
      </c>
      <c r="K213" s="31">
        <v>915</v>
      </c>
      <c r="L213" s="31">
        <v>885</v>
      </c>
      <c r="M213" s="31">
        <v>10.68618</v>
      </c>
      <c r="N213" s="1"/>
      <c r="O213" s="1"/>
    </row>
    <row r="214" spans="1:15" ht="12.75" customHeight="1">
      <c r="A214" s="33">
        <v>204</v>
      </c>
      <c r="B214" s="53" t="s">
        <v>871</v>
      </c>
      <c r="C214" s="31">
        <v>1152.8499999999999</v>
      </c>
      <c r="D214" s="36">
        <v>1155.75</v>
      </c>
      <c r="E214" s="36">
        <v>1145.0999999999999</v>
      </c>
      <c r="F214" s="36">
        <v>1137.3499999999999</v>
      </c>
      <c r="G214" s="36">
        <v>1126.6999999999998</v>
      </c>
      <c r="H214" s="36">
        <v>1163.5</v>
      </c>
      <c r="I214" s="36">
        <v>1174.1500000000001</v>
      </c>
      <c r="J214" s="36">
        <v>1181.9000000000001</v>
      </c>
      <c r="K214" s="31">
        <v>1166.4000000000001</v>
      </c>
      <c r="L214" s="31">
        <v>1148</v>
      </c>
      <c r="M214" s="31">
        <v>0.66818999999999995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1832.85</v>
      </c>
      <c r="D215" s="36">
        <v>1843.2333333333333</v>
      </c>
      <c r="E215" s="36">
        <v>1815.6166666666668</v>
      </c>
      <c r="F215" s="36">
        <v>1798.3833333333334</v>
      </c>
      <c r="G215" s="36">
        <v>1770.7666666666669</v>
      </c>
      <c r="H215" s="36">
        <v>1860.4666666666667</v>
      </c>
      <c r="I215" s="36">
        <v>1888.083333333333</v>
      </c>
      <c r="J215" s="36">
        <v>1905.3166666666666</v>
      </c>
      <c r="K215" s="31">
        <v>1870.85</v>
      </c>
      <c r="L215" s="31">
        <v>1826</v>
      </c>
      <c r="M215" s="31">
        <v>12.06884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5786.6</v>
      </c>
      <c r="D216" s="36">
        <v>5779.333333333333</v>
      </c>
      <c r="E216" s="36">
        <v>5712.2666666666664</v>
      </c>
      <c r="F216" s="36">
        <v>5637.9333333333334</v>
      </c>
      <c r="G216" s="36">
        <v>5570.8666666666668</v>
      </c>
      <c r="H216" s="36">
        <v>5853.6666666666661</v>
      </c>
      <c r="I216" s="36">
        <v>5920.7333333333336</v>
      </c>
      <c r="J216" s="36">
        <v>5995.0666666666657</v>
      </c>
      <c r="K216" s="31">
        <v>5846.4</v>
      </c>
      <c r="L216" s="31">
        <v>5705</v>
      </c>
      <c r="M216" s="31">
        <v>10.15127</v>
      </c>
      <c r="N216" s="1"/>
      <c r="O216" s="1"/>
    </row>
    <row r="217" spans="1:15" ht="12.75" customHeight="1">
      <c r="A217" s="33">
        <v>207</v>
      </c>
      <c r="B217" s="53" t="s">
        <v>872</v>
      </c>
      <c r="C217" s="31">
        <v>353.8</v>
      </c>
      <c r="D217" s="36">
        <v>357.68333333333334</v>
      </c>
      <c r="E217" s="36">
        <v>348.56666666666666</v>
      </c>
      <c r="F217" s="36">
        <v>343.33333333333331</v>
      </c>
      <c r="G217" s="36">
        <v>334.21666666666664</v>
      </c>
      <c r="H217" s="36">
        <v>362.91666666666669</v>
      </c>
      <c r="I217" s="36">
        <v>372.03333333333336</v>
      </c>
      <c r="J217" s="36">
        <v>377.26666666666671</v>
      </c>
      <c r="K217" s="31">
        <v>366.8</v>
      </c>
      <c r="L217" s="31">
        <v>352.45</v>
      </c>
      <c r="M217" s="31">
        <v>8.0410799999999991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672.95</v>
      </c>
      <c r="D218" s="36">
        <v>675.41666666666663</v>
      </c>
      <c r="E218" s="36">
        <v>669.58333333333326</v>
      </c>
      <c r="F218" s="36">
        <v>666.21666666666658</v>
      </c>
      <c r="G218" s="36">
        <v>660.38333333333321</v>
      </c>
      <c r="H218" s="36">
        <v>678.7833333333333</v>
      </c>
      <c r="I218" s="36">
        <v>684.61666666666656</v>
      </c>
      <c r="J218" s="36">
        <v>687.98333333333335</v>
      </c>
      <c r="K218" s="31">
        <v>681.25</v>
      </c>
      <c r="L218" s="31">
        <v>672.05</v>
      </c>
      <c r="M218" s="31">
        <v>51.579180000000001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4856.6000000000004</v>
      </c>
      <c r="D219" s="36">
        <v>4869.7166666666672</v>
      </c>
      <c r="E219" s="36">
        <v>4816.8833333333341</v>
      </c>
      <c r="F219" s="36">
        <v>4777.166666666667</v>
      </c>
      <c r="G219" s="36">
        <v>4724.3333333333339</v>
      </c>
      <c r="H219" s="36">
        <v>4909.4333333333343</v>
      </c>
      <c r="I219" s="36">
        <v>4962.2666666666664</v>
      </c>
      <c r="J219" s="36">
        <v>5001.9833333333345</v>
      </c>
      <c r="K219" s="31">
        <v>4922.55</v>
      </c>
      <c r="L219" s="31">
        <v>4830</v>
      </c>
      <c r="M219" s="31">
        <v>27.181889999999999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329.8</v>
      </c>
      <c r="D220" s="36">
        <v>334.45</v>
      </c>
      <c r="E220" s="36">
        <v>323.59999999999997</v>
      </c>
      <c r="F220" s="36">
        <v>317.39999999999998</v>
      </c>
      <c r="G220" s="36">
        <v>306.54999999999995</v>
      </c>
      <c r="H220" s="36">
        <v>340.65</v>
      </c>
      <c r="I220" s="36">
        <v>351.5</v>
      </c>
      <c r="J220" s="36">
        <v>357.7</v>
      </c>
      <c r="K220" s="31">
        <v>345.3</v>
      </c>
      <c r="L220" s="31">
        <v>328.25</v>
      </c>
      <c r="M220" s="31">
        <v>109.63290000000001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524.04999999999995</v>
      </c>
      <c r="D221" s="36">
        <v>524.26666666666665</v>
      </c>
      <c r="E221" s="36">
        <v>516.0333333333333</v>
      </c>
      <c r="F221" s="36">
        <v>508.01666666666665</v>
      </c>
      <c r="G221" s="36">
        <v>499.7833333333333</v>
      </c>
      <c r="H221" s="36">
        <v>532.2833333333333</v>
      </c>
      <c r="I221" s="36">
        <v>540.51666666666665</v>
      </c>
      <c r="J221" s="36">
        <v>548.5333333333333</v>
      </c>
      <c r="K221" s="31">
        <v>532.5</v>
      </c>
      <c r="L221" s="31">
        <v>516.25</v>
      </c>
      <c r="M221" s="31">
        <v>67.197620000000001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2556.35</v>
      </c>
      <c r="D222" s="36">
        <v>2561.4499999999998</v>
      </c>
      <c r="E222" s="36">
        <v>2546.1999999999998</v>
      </c>
      <c r="F222" s="36">
        <v>2536.0500000000002</v>
      </c>
      <c r="G222" s="36">
        <v>2520.8000000000002</v>
      </c>
      <c r="H222" s="36">
        <v>2571.5999999999995</v>
      </c>
      <c r="I222" s="36">
        <v>2586.8499999999995</v>
      </c>
      <c r="J222" s="36">
        <v>2596.9999999999991</v>
      </c>
      <c r="K222" s="31">
        <v>2576.6999999999998</v>
      </c>
      <c r="L222" s="31">
        <v>2551.3000000000002</v>
      </c>
      <c r="M222" s="31">
        <v>14.024229999999999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696.55</v>
      </c>
      <c r="D223" s="36">
        <v>694.85</v>
      </c>
      <c r="E223" s="36">
        <v>673.7</v>
      </c>
      <c r="F223" s="36">
        <v>650.85</v>
      </c>
      <c r="G223" s="36">
        <v>629.70000000000005</v>
      </c>
      <c r="H223" s="36">
        <v>717.7</v>
      </c>
      <c r="I223" s="36">
        <v>738.84999999999991</v>
      </c>
      <c r="J223" s="36">
        <v>761.7</v>
      </c>
      <c r="K223" s="31">
        <v>716</v>
      </c>
      <c r="L223" s="31">
        <v>672</v>
      </c>
      <c r="M223" s="31">
        <v>19.937989999999999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10368</v>
      </c>
      <c r="D224" s="36">
        <v>10414.75</v>
      </c>
      <c r="E224" s="36">
        <v>10253.25</v>
      </c>
      <c r="F224" s="36">
        <v>10138.5</v>
      </c>
      <c r="G224" s="36">
        <v>9977</v>
      </c>
      <c r="H224" s="36">
        <v>10529.5</v>
      </c>
      <c r="I224" s="36">
        <v>10691</v>
      </c>
      <c r="J224" s="36">
        <v>10805.75</v>
      </c>
      <c r="K224" s="31">
        <v>10576.25</v>
      </c>
      <c r="L224" s="31">
        <v>10300</v>
      </c>
      <c r="M224" s="31">
        <v>0.35729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924.5</v>
      </c>
      <c r="D225" s="36">
        <v>920.25</v>
      </c>
      <c r="E225" s="36">
        <v>877.5</v>
      </c>
      <c r="F225" s="36">
        <v>830.5</v>
      </c>
      <c r="G225" s="36">
        <v>787.75</v>
      </c>
      <c r="H225" s="36">
        <v>967.25</v>
      </c>
      <c r="I225" s="36">
        <v>1010</v>
      </c>
      <c r="J225" s="36">
        <v>1057</v>
      </c>
      <c r="K225" s="31">
        <v>963</v>
      </c>
      <c r="L225" s="31">
        <v>873.25</v>
      </c>
      <c r="M225" s="31">
        <v>30.030650000000001</v>
      </c>
      <c r="N225" s="1"/>
      <c r="O225" s="1"/>
    </row>
    <row r="226" spans="1:15" ht="12.75" customHeight="1">
      <c r="A226" s="33">
        <v>216</v>
      </c>
      <c r="B226" s="53" t="s">
        <v>873</v>
      </c>
      <c r="C226" s="31">
        <v>435.6</v>
      </c>
      <c r="D226" s="36">
        <v>435.11666666666662</v>
      </c>
      <c r="E226" s="36">
        <v>426.33333333333326</v>
      </c>
      <c r="F226" s="36">
        <v>417.06666666666666</v>
      </c>
      <c r="G226" s="36">
        <v>408.2833333333333</v>
      </c>
      <c r="H226" s="36">
        <v>444.38333333333321</v>
      </c>
      <c r="I226" s="36">
        <v>453.16666666666663</v>
      </c>
      <c r="J226" s="36">
        <v>462.43333333333317</v>
      </c>
      <c r="K226" s="31">
        <v>443.9</v>
      </c>
      <c r="L226" s="31">
        <v>425.85</v>
      </c>
      <c r="M226" s="31">
        <v>38.979750000000003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53398.2</v>
      </c>
      <c r="D227" s="36">
        <v>53532.916666666664</v>
      </c>
      <c r="E227" s="36">
        <v>53065.833333333328</v>
      </c>
      <c r="F227" s="36">
        <v>52733.466666666667</v>
      </c>
      <c r="G227" s="36">
        <v>52266.383333333331</v>
      </c>
      <c r="H227" s="36">
        <v>53865.283333333326</v>
      </c>
      <c r="I227" s="36">
        <v>54332.366666666654</v>
      </c>
      <c r="J227" s="36">
        <v>54664.733333333323</v>
      </c>
      <c r="K227" s="31">
        <v>54000</v>
      </c>
      <c r="L227" s="31">
        <v>53200.55</v>
      </c>
      <c r="M227" s="31">
        <v>8.6209999999999995E-2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280.85000000000002</v>
      </c>
      <c r="D228" s="36">
        <v>283.33333333333331</v>
      </c>
      <c r="E228" s="36">
        <v>276.76666666666665</v>
      </c>
      <c r="F228" s="36">
        <v>272.68333333333334</v>
      </c>
      <c r="G228" s="36">
        <v>266.11666666666667</v>
      </c>
      <c r="H228" s="36">
        <v>287.41666666666663</v>
      </c>
      <c r="I228" s="36">
        <v>293.98333333333335</v>
      </c>
      <c r="J228" s="36">
        <v>298.06666666666661</v>
      </c>
      <c r="K228" s="31">
        <v>289.89999999999998</v>
      </c>
      <c r="L228" s="31">
        <v>279.25</v>
      </c>
      <c r="M228" s="31">
        <v>477.11694999999997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1118.2</v>
      </c>
      <c r="D229" s="36">
        <v>1119.4166666666667</v>
      </c>
      <c r="E229" s="36">
        <v>1109.7833333333335</v>
      </c>
      <c r="F229" s="36">
        <v>1101.3666666666668</v>
      </c>
      <c r="G229" s="36">
        <v>1091.7333333333336</v>
      </c>
      <c r="H229" s="36">
        <v>1127.8333333333335</v>
      </c>
      <c r="I229" s="36">
        <v>1137.4666666666667</v>
      </c>
      <c r="J229" s="36">
        <v>1145.8833333333334</v>
      </c>
      <c r="K229" s="31">
        <v>1129.05</v>
      </c>
      <c r="L229" s="31">
        <v>1111</v>
      </c>
      <c r="M229" s="31">
        <v>122.50002000000001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1645.35</v>
      </c>
      <c r="D230" s="36">
        <v>1655.5166666666667</v>
      </c>
      <c r="E230" s="36">
        <v>1630.8333333333333</v>
      </c>
      <c r="F230" s="36">
        <v>1616.3166666666666</v>
      </c>
      <c r="G230" s="36">
        <v>1591.6333333333332</v>
      </c>
      <c r="H230" s="36">
        <v>1670.0333333333333</v>
      </c>
      <c r="I230" s="36">
        <v>1694.7166666666667</v>
      </c>
      <c r="J230" s="36">
        <v>1709.2333333333333</v>
      </c>
      <c r="K230" s="31">
        <v>1680.2</v>
      </c>
      <c r="L230" s="31">
        <v>1641</v>
      </c>
      <c r="M230" s="31">
        <v>6.2201399999999998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581.65</v>
      </c>
      <c r="D231" s="36">
        <v>581.76666666666654</v>
      </c>
      <c r="E231" s="36">
        <v>575.23333333333312</v>
      </c>
      <c r="F231" s="36">
        <v>568.81666666666661</v>
      </c>
      <c r="G231" s="36">
        <v>562.28333333333319</v>
      </c>
      <c r="H231" s="36">
        <v>588.18333333333305</v>
      </c>
      <c r="I231" s="36">
        <v>594.71666666666658</v>
      </c>
      <c r="J231" s="36">
        <v>601.13333333333298</v>
      </c>
      <c r="K231" s="31">
        <v>588.29999999999995</v>
      </c>
      <c r="L231" s="31">
        <v>575.35</v>
      </c>
      <c r="M231" s="31">
        <v>19.928560000000001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719.05</v>
      </c>
      <c r="D232" s="36">
        <v>720.4666666666667</v>
      </c>
      <c r="E232" s="36">
        <v>715.43333333333339</v>
      </c>
      <c r="F232" s="36">
        <v>711.81666666666672</v>
      </c>
      <c r="G232" s="36">
        <v>706.78333333333342</v>
      </c>
      <c r="H232" s="36">
        <v>724.08333333333337</v>
      </c>
      <c r="I232" s="36">
        <v>729.11666666666667</v>
      </c>
      <c r="J232" s="36">
        <v>732.73333333333335</v>
      </c>
      <c r="K232" s="31">
        <v>725.5</v>
      </c>
      <c r="L232" s="31">
        <v>716.85</v>
      </c>
      <c r="M232" s="31">
        <v>2.6356700000000002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86.86</v>
      </c>
      <c r="D233" s="36">
        <v>87.026666666666685</v>
      </c>
      <c r="E233" s="36">
        <v>85.983333333333377</v>
      </c>
      <c r="F233" s="36">
        <v>85.106666666666698</v>
      </c>
      <c r="G233" s="36">
        <v>84.063333333333389</v>
      </c>
      <c r="H233" s="36">
        <v>87.903333333333364</v>
      </c>
      <c r="I233" s="36">
        <v>88.946666666666687</v>
      </c>
      <c r="J233" s="36">
        <v>89.823333333333352</v>
      </c>
      <c r="K233" s="31">
        <v>88.07</v>
      </c>
      <c r="L233" s="31">
        <v>86.15</v>
      </c>
      <c r="M233" s="31">
        <v>78.362409999999997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77.510000000000005</v>
      </c>
      <c r="D234" s="36">
        <v>77.516666666666666</v>
      </c>
      <c r="E234" s="36">
        <v>77.133333333333326</v>
      </c>
      <c r="F234" s="36">
        <v>76.756666666666661</v>
      </c>
      <c r="G234" s="36">
        <v>76.373333333333321</v>
      </c>
      <c r="H234" s="36">
        <v>77.893333333333331</v>
      </c>
      <c r="I234" s="36">
        <v>78.276666666666685</v>
      </c>
      <c r="J234" s="36">
        <v>78.653333333333336</v>
      </c>
      <c r="K234" s="31">
        <v>77.900000000000006</v>
      </c>
      <c r="L234" s="31">
        <v>77.14</v>
      </c>
      <c r="M234" s="31">
        <v>135.34773999999999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114.24</v>
      </c>
      <c r="D235" s="36">
        <v>114.34333333333335</v>
      </c>
      <c r="E235" s="36">
        <v>113.62666666666669</v>
      </c>
      <c r="F235" s="36">
        <v>113.01333333333335</v>
      </c>
      <c r="G235" s="36">
        <v>112.2966666666667</v>
      </c>
      <c r="H235" s="36">
        <v>114.95666666666669</v>
      </c>
      <c r="I235" s="36">
        <v>115.67333333333336</v>
      </c>
      <c r="J235" s="36">
        <v>116.28666666666669</v>
      </c>
      <c r="K235" s="31">
        <v>115.06</v>
      </c>
      <c r="L235" s="31">
        <v>113.73</v>
      </c>
      <c r="M235" s="31">
        <v>64.40401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472.1</v>
      </c>
      <c r="D236" s="36">
        <v>480.34999999999997</v>
      </c>
      <c r="E236" s="36">
        <v>461.74999999999994</v>
      </c>
      <c r="F236" s="36">
        <v>451.4</v>
      </c>
      <c r="G236" s="36">
        <v>432.79999999999995</v>
      </c>
      <c r="H236" s="36">
        <v>490.69999999999993</v>
      </c>
      <c r="I236" s="36">
        <v>509.29999999999995</v>
      </c>
      <c r="J236" s="36">
        <v>519.64999999999986</v>
      </c>
      <c r="K236" s="31">
        <v>498.95</v>
      </c>
      <c r="L236" s="31">
        <v>470</v>
      </c>
      <c r="M236" s="31">
        <v>61.358460000000001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66.12</v>
      </c>
      <c r="D237" s="36">
        <v>65.290000000000006</v>
      </c>
      <c r="E237" s="36">
        <v>63.830000000000013</v>
      </c>
      <c r="F237" s="36">
        <v>61.540000000000006</v>
      </c>
      <c r="G237" s="36">
        <v>60.080000000000013</v>
      </c>
      <c r="H237" s="36">
        <v>67.580000000000013</v>
      </c>
      <c r="I237" s="36">
        <v>69.04000000000002</v>
      </c>
      <c r="J237" s="36">
        <v>71.330000000000013</v>
      </c>
      <c r="K237" s="31">
        <v>66.75</v>
      </c>
      <c r="L237" s="31">
        <v>63</v>
      </c>
      <c r="M237" s="31">
        <v>9039.9556400000001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271.85000000000002</v>
      </c>
      <c r="D238" s="36">
        <v>267.75</v>
      </c>
      <c r="E238" s="36">
        <v>260.10000000000002</v>
      </c>
      <c r="F238" s="36">
        <v>248.35000000000002</v>
      </c>
      <c r="G238" s="36">
        <v>240.70000000000005</v>
      </c>
      <c r="H238" s="36">
        <v>279.5</v>
      </c>
      <c r="I238" s="36">
        <v>287.14999999999998</v>
      </c>
      <c r="J238" s="36">
        <v>298.89999999999998</v>
      </c>
      <c r="K238" s="31">
        <v>275.39999999999998</v>
      </c>
      <c r="L238" s="31">
        <v>256</v>
      </c>
      <c r="M238" s="31">
        <v>330.27994000000001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433</v>
      </c>
      <c r="D239" s="36">
        <v>434.34999999999997</v>
      </c>
      <c r="E239" s="36">
        <v>430.89999999999992</v>
      </c>
      <c r="F239" s="36">
        <v>428.79999999999995</v>
      </c>
      <c r="G239" s="36">
        <v>425.34999999999991</v>
      </c>
      <c r="H239" s="36">
        <v>436.44999999999993</v>
      </c>
      <c r="I239" s="36">
        <v>439.9</v>
      </c>
      <c r="J239" s="36">
        <v>441.99999999999994</v>
      </c>
      <c r="K239" s="31">
        <v>437.8</v>
      </c>
      <c r="L239" s="31">
        <v>432.25</v>
      </c>
      <c r="M239" s="31">
        <v>126.70589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301.85000000000002</v>
      </c>
      <c r="D240" s="36">
        <v>302.26666666666665</v>
      </c>
      <c r="E240" s="36">
        <v>295.13333333333333</v>
      </c>
      <c r="F240" s="36">
        <v>288.41666666666669</v>
      </c>
      <c r="G240" s="36">
        <v>281.28333333333336</v>
      </c>
      <c r="H240" s="36">
        <v>308.98333333333329</v>
      </c>
      <c r="I240" s="36">
        <v>316.11666666666662</v>
      </c>
      <c r="J240" s="36">
        <v>322.83333333333326</v>
      </c>
      <c r="K240" s="31">
        <v>309.39999999999998</v>
      </c>
      <c r="L240" s="31">
        <v>295.55</v>
      </c>
      <c r="M240" s="31">
        <v>27.499610000000001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216.16</v>
      </c>
      <c r="D241" s="36">
        <v>216.97</v>
      </c>
      <c r="E241" s="36">
        <v>214.7</v>
      </c>
      <c r="F241" s="36">
        <v>213.23999999999998</v>
      </c>
      <c r="G241" s="36">
        <v>210.96999999999997</v>
      </c>
      <c r="H241" s="36">
        <v>218.43</v>
      </c>
      <c r="I241" s="36">
        <v>220.70000000000005</v>
      </c>
      <c r="J241" s="36">
        <v>222.16000000000003</v>
      </c>
      <c r="K241" s="31">
        <v>219.24</v>
      </c>
      <c r="L241" s="31">
        <v>215.51</v>
      </c>
      <c r="M241" s="31">
        <v>19.209790000000002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164.15</v>
      </c>
      <c r="D242" s="36">
        <v>163.57333333333335</v>
      </c>
      <c r="E242" s="36">
        <v>161.7466666666667</v>
      </c>
      <c r="F242" s="36">
        <v>159.34333333333333</v>
      </c>
      <c r="G242" s="36">
        <v>157.51666666666668</v>
      </c>
      <c r="H242" s="36">
        <v>165.97666666666672</v>
      </c>
      <c r="I242" s="36">
        <v>167.80333333333337</v>
      </c>
      <c r="J242" s="36">
        <v>170.20666666666673</v>
      </c>
      <c r="K242" s="31">
        <v>165.4</v>
      </c>
      <c r="L242" s="31">
        <v>161.16999999999999</v>
      </c>
      <c r="M242" s="31">
        <v>51.849640000000001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2554.4499999999998</v>
      </c>
      <c r="D243" s="36">
        <v>2562.8333333333335</v>
      </c>
      <c r="E243" s="36">
        <v>2536.666666666667</v>
      </c>
      <c r="F243" s="36">
        <v>2518.8833333333337</v>
      </c>
      <c r="G243" s="36">
        <v>2492.7166666666672</v>
      </c>
      <c r="H243" s="36">
        <v>2580.6166666666668</v>
      </c>
      <c r="I243" s="36">
        <v>2606.7833333333338</v>
      </c>
      <c r="J243" s="36">
        <v>2624.5666666666666</v>
      </c>
      <c r="K243" s="31">
        <v>2589</v>
      </c>
      <c r="L243" s="31">
        <v>2545.0500000000002</v>
      </c>
      <c r="M243" s="31">
        <v>0.68394999999999995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538.4</v>
      </c>
      <c r="D244" s="36">
        <v>536.28333333333342</v>
      </c>
      <c r="E244" s="36">
        <v>531.56666666666683</v>
      </c>
      <c r="F244" s="36">
        <v>524.73333333333346</v>
      </c>
      <c r="G244" s="36">
        <v>520.01666666666688</v>
      </c>
      <c r="H244" s="36">
        <v>543.11666666666679</v>
      </c>
      <c r="I244" s="36">
        <v>547.83333333333326</v>
      </c>
      <c r="J244" s="36">
        <v>554.66666666666674</v>
      </c>
      <c r="K244" s="31">
        <v>541</v>
      </c>
      <c r="L244" s="31">
        <v>529.45000000000005</v>
      </c>
      <c r="M244" s="31">
        <v>19.52083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168.68</v>
      </c>
      <c r="D245" s="36">
        <v>168.42666666666668</v>
      </c>
      <c r="E245" s="36">
        <v>165.05333333333334</v>
      </c>
      <c r="F245" s="36">
        <v>161.42666666666668</v>
      </c>
      <c r="G245" s="36">
        <v>158.05333333333334</v>
      </c>
      <c r="H245" s="36">
        <v>172.05333333333334</v>
      </c>
      <c r="I245" s="36">
        <v>175.42666666666668</v>
      </c>
      <c r="J245" s="36">
        <v>179.05333333333334</v>
      </c>
      <c r="K245" s="31">
        <v>171.8</v>
      </c>
      <c r="L245" s="31">
        <v>164.8</v>
      </c>
      <c r="M245" s="31">
        <v>314.22593999999998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582.04999999999995</v>
      </c>
      <c r="D246" s="36">
        <v>581.98333333333323</v>
      </c>
      <c r="E246" s="36">
        <v>577.91666666666652</v>
      </c>
      <c r="F246" s="36">
        <v>573.7833333333333</v>
      </c>
      <c r="G246" s="36">
        <v>569.71666666666658</v>
      </c>
      <c r="H246" s="36">
        <v>586.11666666666645</v>
      </c>
      <c r="I246" s="36">
        <v>590.18333333333328</v>
      </c>
      <c r="J246" s="36">
        <v>594.31666666666638</v>
      </c>
      <c r="K246" s="31">
        <v>586.04999999999995</v>
      </c>
      <c r="L246" s="31">
        <v>577.85</v>
      </c>
      <c r="M246" s="31">
        <v>36.910890000000002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167.68</v>
      </c>
      <c r="D247" s="36">
        <v>166.99333333333334</v>
      </c>
      <c r="E247" s="36">
        <v>164.98666666666668</v>
      </c>
      <c r="F247" s="36">
        <v>162.29333333333335</v>
      </c>
      <c r="G247" s="36">
        <v>160.28666666666669</v>
      </c>
      <c r="H247" s="36">
        <v>169.68666666666667</v>
      </c>
      <c r="I247" s="36">
        <v>171.69333333333333</v>
      </c>
      <c r="J247" s="36">
        <v>174.38666666666666</v>
      </c>
      <c r="K247" s="31">
        <v>169</v>
      </c>
      <c r="L247" s="31">
        <v>164.3</v>
      </c>
      <c r="M247" s="31">
        <v>285.59865000000002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66.53</v>
      </c>
      <c r="D248" s="36">
        <v>66.58</v>
      </c>
      <c r="E248" s="36">
        <v>65.86</v>
      </c>
      <c r="F248" s="36">
        <v>65.19</v>
      </c>
      <c r="G248" s="36">
        <v>64.47</v>
      </c>
      <c r="H248" s="36">
        <v>67.25</v>
      </c>
      <c r="I248" s="36">
        <v>67.97</v>
      </c>
      <c r="J248" s="36">
        <v>68.64</v>
      </c>
      <c r="K248" s="31">
        <v>67.3</v>
      </c>
      <c r="L248" s="31">
        <v>65.91</v>
      </c>
      <c r="M248" s="31">
        <v>114.79045000000001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1020.05</v>
      </c>
      <c r="D249" s="36">
        <v>1012.8833333333333</v>
      </c>
      <c r="E249" s="36">
        <v>989.76666666666665</v>
      </c>
      <c r="F249" s="36">
        <v>959.48333333333335</v>
      </c>
      <c r="G249" s="36">
        <v>936.36666666666667</v>
      </c>
      <c r="H249" s="36">
        <v>1043.1666666666665</v>
      </c>
      <c r="I249" s="36">
        <v>1066.2833333333333</v>
      </c>
      <c r="J249" s="36">
        <v>1096.5666666666666</v>
      </c>
      <c r="K249" s="31">
        <v>1036</v>
      </c>
      <c r="L249" s="31">
        <v>982.6</v>
      </c>
      <c r="M249" s="31">
        <v>86.958340000000007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176.2</v>
      </c>
      <c r="D250" s="36">
        <v>175.95333333333335</v>
      </c>
      <c r="E250" s="36">
        <v>173.90666666666669</v>
      </c>
      <c r="F250" s="36">
        <v>171.61333333333334</v>
      </c>
      <c r="G250" s="36">
        <v>169.56666666666669</v>
      </c>
      <c r="H250" s="36">
        <v>178.2466666666667</v>
      </c>
      <c r="I250" s="36">
        <v>180.29333333333338</v>
      </c>
      <c r="J250" s="36">
        <v>182.5866666666667</v>
      </c>
      <c r="K250" s="31">
        <v>178</v>
      </c>
      <c r="L250" s="31">
        <v>173.66</v>
      </c>
      <c r="M250" s="31">
        <v>666.803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1367.75</v>
      </c>
      <c r="D251" s="36">
        <v>1370.2666666666667</v>
      </c>
      <c r="E251" s="36">
        <v>1360.5333333333333</v>
      </c>
      <c r="F251" s="36">
        <v>1353.3166666666666</v>
      </c>
      <c r="G251" s="36">
        <v>1343.5833333333333</v>
      </c>
      <c r="H251" s="36">
        <v>1377.4833333333333</v>
      </c>
      <c r="I251" s="36">
        <v>1387.2166666666665</v>
      </c>
      <c r="J251" s="36">
        <v>1394.4333333333334</v>
      </c>
      <c r="K251" s="31">
        <v>1380</v>
      </c>
      <c r="L251" s="31">
        <v>1363.05</v>
      </c>
      <c r="M251" s="31">
        <v>0.23077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470.6</v>
      </c>
      <c r="D252" s="36">
        <v>469.9666666666667</v>
      </c>
      <c r="E252" s="36">
        <v>463.93333333333339</v>
      </c>
      <c r="F252" s="36">
        <v>457.26666666666671</v>
      </c>
      <c r="G252" s="36">
        <v>451.23333333333341</v>
      </c>
      <c r="H252" s="36">
        <v>476.63333333333338</v>
      </c>
      <c r="I252" s="36">
        <v>482.66666666666669</v>
      </c>
      <c r="J252" s="36">
        <v>489.33333333333337</v>
      </c>
      <c r="K252" s="31">
        <v>476</v>
      </c>
      <c r="L252" s="31">
        <v>463.3</v>
      </c>
      <c r="M252" s="31">
        <v>57.271920000000001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347.95</v>
      </c>
      <c r="D253" s="36">
        <v>347.76666666666665</v>
      </c>
      <c r="E253" s="36">
        <v>342.18333333333328</v>
      </c>
      <c r="F253" s="36">
        <v>336.41666666666663</v>
      </c>
      <c r="G253" s="36">
        <v>330.83333333333326</v>
      </c>
      <c r="H253" s="36">
        <v>353.5333333333333</v>
      </c>
      <c r="I253" s="36">
        <v>359.11666666666667</v>
      </c>
      <c r="J253" s="36">
        <v>364.88333333333333</v>
      </c>
      <c r="K253" s="31">
        <v>353.35</v>
      </c>
      <c r="L253" s="31">
        <v>342</v>
      </c>
      <c r="M253" s="31">
        <v>69.646299999999997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1481.05</v>
      </c>
      <c r="D254" s="36">
        <v>1482.4166666666667</v>
      </c>
      <c r="E254" s="36">
        <v>1473.8333333333335</v>
      </c>
      <c r="F254" s="36">
        <v>1466.6166666666668</v>
      </c>
      <c r="G254" s="36">
        <v>1458.0333333333335</v>
      </c>
      <c r="H254" s="36">
        <v>1489.6333333333334</v>
      </c>
      <c r="I254" s="36">
        <v>1498.2166666666669</v>
      </c>
      <c r="J254" s="36">
        <v>1505.4333333333334</v>
      </c>
      <c r="K254" s="31">
        <v>1491</v>
      </c>
      <c r="L254" s="31">
        <v>1475.2</v>
      </c>
      <c r="M254" s="31">
        <v>17.378730000000001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6221.15</v>
      </c>
      <c r="D255" s="36">
        <v>6249.0333333333328</v>
      </c>
      <c r="E255" s="36">
        <v>6169.1166666666659</v>
      </c>
      <c r="F255" s="36">
        <v>6117.083333333333</v>
      </c>
      <c r="G255" s="36">
        <v>6037.1666666666661</v>
      </c>
      <c r="H255" s="36">
        <v>6301.0666666666657</v>
      </c>
      <c r="I255" s="36">
        <v>6380.9833333333336</v>
      </c>
      <c r="J255" s="36">
        <v>6433.0166666666655</v>
      </c>
      <c r="K255" s="31">
        <v>6328.95</v>
      </c>
      <c r="L255" s="31">
        <v>6197</v>
      </c>
      <c r="M255" s="31">
        <v>2.3805700000000001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1495.75</v>
      </c>
      <c r="D256" s="36">
        <v>1498.7166666666665</v>
      </c>
      <c r="E256" s="36">
        <v>1490.9833333333329</v>
      </c>
      <c r="F256" s="36">
        <v>1486.2166666666665</v>
      </c>
      <c r="G256" s="36">
        <v>1478.4833333333329</v>
      </c>
      <c r="H256" s="36">
        <v>1503.4833333333329</v>
      </c>
      <c r="I256" s="36">
        <v>1511.2166666666665</v>
      </c>
      <c r="J256" s="36">
        <v>1515.9833333333329</v>
      </c>
      <c r="K256" s="31">
        <v>1506.45</v>
      </c>
      <c r="L256" s="31">
        <v>1493.95</v>
      </c>
      <c r="M256" s="31">
        <v>48.530540000000002</v>
      </c>
      <c r="N256" s="1"/>
      <c r="O256" s="1"/>
    </row>
    <row r="257" spans="1:15" ht="12.75" customHeight="1">
      <c r="A257" s="33">
        <v>247</v>
      </c>
      <c r="B257" s="53" t="s">
        <v>874</v>
      </c>
      <c r="C257" s="31">
        <v>151.26</v>
      </c>
      <c r="D257" s="36">
        <v>151.66999999999999</v>
      </c>
      <c r="E257" s="36">
        <v>148.73999999999998</v>
      </c>
      <c r="F257" s="36">
        <v>146.22</v>
      </c>
      <c r="G257" s="36">
        <v>143.29</v>
      </c>
      <c r="H257" s="36">
        <v>154.18999999999997</v>
      </c>
      <c r="I257" s="36">
        <v>157.11999999999998</v>
      </c>
      <c r="J257" s="36">
        <v>159.63999999999996</v>
      </c>
      <c r="K257" s="31">
        <v>154.6</v>
      </c>
      <c r="L257" s="31">
        <v>149.15</v>
      </c>
      <c r="M257" s="31">
        <v>27.843489999999999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1019.25</v>
      </c>
      <c r="D258" s="36">
        <v>1012.65</v>
      </c>
      <c r="E258" s="36">
        <v>996.64999999999986</v>
      </c>
      <c r="F258" s="36">
        <v>974.04999999999984</v>
      </c>
      <c r="G258" s="36">
        <v>958.04999999999973</v>
      </c>
      <c r="H258" s="36">
        <v>1035.25</v>
      </c>
      <c r="I258" s="36">
        <v>1051.2500000000002</v>
      </c>
      <c r="J258" s="36">
        <v>1073.8500000000001</v>
      </c>
      <c r="K258" s="31">
        <v>1028.6500000000001</v>
      </c>
      <c r="L258" s="31">
        <v>990.05</v>
      </c>
      <c r="M258" s="31">
        <v>4.2632099999999999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4369.5</v>
      </c>
      <c r="D259" s="36">
        <v>4401.5999999999995</v>
      </c>
      <c r="E259" s="36">
        <v>4328.8999999999987</v>
      </c>
      <c r="F259" s="36">
        <v>4288.2999999999993</v>
      </c>
      <c r="G259" s="36">
        <v>4215.5999999999985</v>
      </c>
      <c r="H259" s="36">
        <v>4442.1999999999989</v>
      </c>
      <c r="I259" s="36">
        <v>4514.8999999999996</v>
      </c>
      <c r="J259" s="36">
        <v>4555.4999999999991</v>
      </c>
      <c r="K259" s="31">
        <v>4474.3</v>
      </c>
      <c r="L259" s="31">
        <v>4361</v>
      </c>
      <c r="M259" s="31">
        <v>43.810769999999998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1173.7</v>
      </c>
      <c r="D260" s="36">
        <v>1173.25</v>
      </c>
      <c r="E260" s="36">
        <v>1164.55</v>
      </c>
      <c r="F260" s="36">
        <v>1155.3999999999999</v>
      </c>
      <c r="G260" s="36">
        <v>1146.6999999999998</v>
      </c>
      <c r="H260" s="36">
        <v>1182.4000000000001</v>
      </c>
      <c r="I260" s="36">
        <v>1191.0999999999999</v>
      </c>
      <c r="J260" s="36">
        <v>1200.2500000000002</v>
      </c>
      <c r="K260" s="31">
        <v>1181.95</v>
      </c>
      <c r="L260" s="31">
        <v>1164.0999999999999</v>
      </c>
      <c r="M260" s="31">
        <v>5.4248599999999998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1884.7</v>
      </c>
      <c r="D261" s="36">
        <v>1893.1833333333332</v>
      </c>
      <c r="E261" s="36">
        <v>1867.8666666666663</v>
      </c>
      <c r="F261" s="36">
        <v>1851.0333333333331</v>
      </c>
      <c r="G261" s="36">
        <v>1825.7166666666662</v>
      </c>
      <c r="H261" s="36">
        <v>1910.0166666666664</v>
      </c>
      <c r="I261" s="36">
        <v>1935.3333333333335</v>
      </c>
      <c r="J261" s="36">
        <v>1952.1666666666665</v>
      </c>
      <c r="K261" s="31">
        <v>1918.5</v>
      </c>
      <c r="L261" s="31">
        <v>1876.35</v>
      </c>
      <c r="M261" s="31">
        <v>1.1906699999999999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4205.05</v>
      </c>
      <c r="D262" s="36">
        <v>4224.2666666666664</v>
      </c>
      <c r="E262" s="36">
        <v>4172.583333333333</v>
      </c>
      <c r="F262" s="36">
        <v>4140.1166666666668</v>
      </c>
      <c r="G262" s="36">
        <v>4088.4333333333334</v>
      </c>
      <c r="H262" s="36">
        <v>4256.7333333333327</v>
      </c>
      <c r="I262" s="36">
        <v>4308.416666666667</v>
      </c>
      <c r="J262" s="36">
        <v>4340.8833333333323</v>
      </c>
      <c r="K262" s="31">
        <v>4275.95</v>
      </c>
      <c r="L262" s="31">
        <v>4191.8</v>
      </c>
      <c r="M262" s="31">
        <v>0.94440000000000002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2082.6999999999998</v>
      </c>
      <c r="D263" s="36">
        <v>2084.2000000000003</v>
      </c>
      <c r="E263" s="36">
        <v>2048.5000000000005</v>
      </c>
      <c r="F263" s="36">
        <v>2014.3000000000002</v>
      </c>
      <c r="G263" s="36">
        <v>1978.6000000000004</v>
      </c>
      <c r="H263" s="36">
        <v>2118.4000000000005</v>
      </c>
      <c r="I263" s="36">
        <v>2154.1000000000004</v>
      </c>
      <c r="J263" s="36">
        <v>2188.3000000000006</v>
      </c>
      <c r="K263" s="31">
        <v>2119.9</v>
      </c>
      <c r="L263" s="31">
        <v>2050</v>
      </c>
      <c r="M263" s="31">
        <v>6.85297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812.85</v>
      </c>
      <c r="D264" s="36">
        <v>817.63333333333333</v>
      </c>
      <c r="E264" s="36">
        <v>806.56666666666661</v>
      </c>
      <c r="F264" s="36">
        <v>800.2833333333333</v>
      </c>
      <c r="G264" s="36">
        <v>789.21666666666658</v>
      </c>
      <c r="H264" s="36">
        <v>823.91666666666663</v>
      </c>
      <c r="I264" s="36">
        <v>834.98333333333346</v>
      </c>
      <c r="J264" s="36">
        <v>841.26666666666665</v>
      </c>
      <c r="K264" s="31">
        <v>828.7</v>
      </c>
      <c r="L264" s="31">
        <v>811.35</v>
      </c>
      <c r="M264" s="31">
        <v>2.7278099999999998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434.45</v>
      </c>
      <c r="D265" s="36">
        <v>431.8</v>
      </c>
      <c r="E265" s="36">
        <v>424.6</v>
      </c>
      <c r="F265" s="36">
        <v>414.75</v>
      </c>
      <c r="G265" s="36">
        <v>407.55</v>
      </c>
      <c r="H265" s="36">
        <v>441.65000000000003</v>
      </c>
      <c r="I265" s="36">
        <v>448.84999999999997</v>
      </c>
      <c r="J265" s="36">
        <v>458.70000000000005</v>
      </c>
      <c r="K265" s="31">
        <v>439</v>
      </c>
      <c r="L265" s="31">
        <v>421.95</v>
      </c>
      <c r="M265" s="31">
        <v>20.01698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78.489999999999995</v>
      </c>
      <c r="D266" s="36">
        <v>78.47</v>
      </c>
      <c r="E266" s="36">
        <v>77.87</v>
      </c>
      <c r="F266" s="36">
        <v>77.25</v>
      </c>
      <c r="G266" s="36">
        <v>76.650000000000006</v>
      </c>
      <c r="H266" s="36">
        <v>79.09</v>
      </c>
      <c r="I266" s="36">
        <v>79.69</v>
      </c>
      <c r="J266" s="36">
        <v>80.31</v>
      </c>
      <c r="K266" s="31">
        <v>79.069999999999993</v>
      </c>
      <c r="L266" s="31">
        <v>77.849999999999994</v>
      </c>
      <c r="M266" s="31">
        <v>32.449950000000001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638</v>
      </c>
      <c r="D267" s="36">
        <v>635.01666666666677</v>
      </c>
      <c r="E267" s="36">
        <v>629.13333333333355</v>
      </c>
      <c r="F267" s="36">
        <v>620.26666666666677</v>
      </c>
      <c r="G267" s="36">
        <v>614.38333333333355</v>
      </c>
      <c r="H267" s="36">
        <v>643.88333333333355</v>
      </c>
      <c r="I267" s="36">
        <v>649.76666666666677</v>
      </c>
      <c r="J267" s="36">
        <v>658.63333333333355</v>
      </c>
      <c r="K267" s="31">
        <v>640.9</v>
      </c>
      <c r="L267" s="31">
        <v>626.15</v>
      </c>
      <c r="M267" s="31">
        <v>19.092580000000002</v>
      </c>
      <c r="N267" s="1"/>
      <c r="O267" s="1"/>
    </row>
    <row r="268" spans="1:15" ht="12.75" customHeight="1">
      <c r="A268" s="33">
        <v>258</v>
      </c>
      <c r="B268" s="53" t="s">
        <v>875</v>
      </c>
      <c r="C268" s="31">
        <v>283.3</v>
      </c>
      <c r="D268" s="36">
        <v>284.96666666666664</v>
      </c>
      <c r="E268" s="36">
        <v>276.93333333333328</v>
      </c>
      <c r="F268" s="36">
        <v>270.56666666666666</v>
      </c>
      <c r="G268" s="36">
        <v>262.5333333333333</v>
      </c>
      <c r="H268" s="36">
        <v>291.33333333333326</v>
      </c>
      <c r="I268" s="36">
        <v>299.36666666666667</v>
      </c>
      <c r="J268" s="36">
        <v>305.73333333333323</v>
      </c>
      <c r="K268" s="31">
        <v>293</v>
      </c>
      <c r="L268" s="31">
        <v>278.60000000000002</v>
      </c>
      <c r="M268" s="31">
        <v>49.522689999999997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910.1</v>
      </c>
      <c r="D269" s="36">
        <v>911.31666666666661</v>
      </c>
      <c r="E269" s="36">
        <v>903.83333333333326</v>
      </c>
      <c r="F269" s="36">
        <v>897.56666666666661</v>
      </c>
      <c r="G269" s="36">
        <v>890.08333333333326</v>
      </c>
      <c r="H269" s="36">
        <v>917.58333333333326</v>
      </c>
      <c r="I269" s="36">
        <v>925.06666666666661</v>
      </c>
      <c r="J269" s="36">
        <v>931.33333333333326</v>
      </c>
      <c r="K269" s="31">
        <v>918.8</v>
      </c>
      <c r="L269" s="31">
        <v>905.05</v>
      </c>
      <c r="M269" s="31">
        <v>20.03998</v>
      </c>
      <c r="N269" s="1"/>
      <c r="O269" s="1"/>
    </row>
    <row r="270" spans="1:15" ht="12.75" customHeight="1">
      <c r="A270" s="33">
        <v>260</v>
      </c>
      <c r="B270" s="53" t="s">
        <v>876</v>
      </c>
      <c r="C270" s="31">
        <v>903.8</v>
      </c>
      <c r="D270" s="36">
        <v>889.46666666666658</v>
      </c>
      <c r="E270" s="36">
        <v>875.13333333333321</v>
      </c>
      <c r="F270" s="36">
        <v>846.46666666666658</v>
      </c>
      <c r="G270" s="36">
        <v>832.13333333333321</v>
      </c>
      <c r="H270" s="36">
        <v>918.13333333333321</v>
      </c>
      <c r="I270" s="36">
        <v>932.46666666666647</v>
      </c>
      <c r="J270" s="36">
        <v>961.13333333333321</v>
      </c>
      <c r="K270" s="31">
        <v>903.8</v>
      </c>
      <c r="L270" s="31">
        <v>860.8</v>
      </c>
      <c r="M270" s="31">
        <v>0.60014999999999996</v>
      </c>
      <c r="N270" s="1"/>
      <c r="O270" s="1"/>
    </row>
    <row r="271" spans="1:15" ht="12.75" customHeight="1">
      <c r="A271" s="33">
        <v>261</v>
      </c>
      <c r="B271" s="53" t="s">
        <v>877</v>
      </c>
      <c r="C271" s="31">
        <v>121.7</v>
      </c>
      <c r="D271" s="36">
        <v>121.70666666666666</v>
      </c>
      <c r="E271" s="36">
        <v>120.83333333333333</v>
      </c>
      <c r="F271" s="36">
        <v>119.96666666666667</v>
      </c>
      <c r="G271" s="36">
        <v>119.09333333333333</v>
      </c>
      <c r="H271" s="36">
        <v>122.57333333333332</v>
      </c>
      <c r="I271" s="36">
        <v>123.44666666666666</v>
      </c>
      <c r="J271" s="36">
        <v>124.31333333333332</v>
      </c>
      <c r="K271" s="31">
        <v>122.58</v>
      </c>
      <c r="L271" s="31">
        <v>120.84</v>
      </c>
      <c r="M271" s="31">
        <v>31.42859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552.95000000000005</v>
      </c>
      <c r="D272" s="36">
        <v>554.58333333333337</v>
      </c>
      <c r="E272" s="36">
        <v>545.41666666666674</v>
      </c>
      <c r="F272" s="36">
        <v>537.88333333333333</v>
      </c>
      <c r="G272" s="36">
        <v>528.7166666666667</v>
      </c>
      <c r="H272" s="36">
        <v>562.11666666666679</v>
      </c>
      <c r="I272" s="36">
        <v>571.28333333333353</v>
      </c>
      <c r="J272" s="36">
        <v>578.81666666666683</v>
      </c>
      <c r="K272" s="31">
        <v>563.75</v>
      </c>
      <c r="L272" s="31">
        <v>547.04999999999995</v>
      </c>
      <c r="M272" s="31">
        <v>7.19557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797.25</v>
      </c>
      <c r="D273" s="36">
        <v>803.31666666666661</v>
      </c>
      <c r="E273" s="36">
        <v>784.03333333333319</v>
      </c>
      <c r="F273" s="36">
        <v>770.81666666666661</v>
      </c>
      <c r="G273" s="36">
        <v>751.53333333333319</v>
      </c>
      <c r="H273" s="36">
        <v>816.53333333333319</v>
      </c>
      <c r="I273" s="36">
        <v>835.81666666666649</v>
      </c>
      <c r="J273" s="36">
        <v>849.03333333333319</v>
      </c>
      <c r="K273" s="31">
        <v>822.6</v>
      </c>
      <c r="L273" s="31">
        <v>790.1</v>
      </c>
      <c r="M273" s="31">
        <v>9.3552199999999992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1008.9</v>
      </c>
      <c r="D274" s="36">
        <v>1009.8333333333334</v>
      </c>
      <c r="E274" s="36">
        <v>1000.6666666666667</v>
      </c>
      <c r="F274" s="36">
        <v>992.43333333333339</v>
      </c>
      <c r="G274" s="36">
        <v>983.26666666666677</v>
      </c>
      <c r="H274" s="36">
        <v>1018.0666666666667</v>
      </c>
      <c r="I274" s="36">
        <v>1027.2333333333336</v>
      </c>
      <c r="J274" s="36">
        <v>1035.4666666666667</v>
      </c>
      <c r="K274" s="31">
        <v>1019</v>
      </c>
      <c r="L274" s="31">
        <v>1001.6</v>
      </c>
      <c r="M274" s="31">
        <v>12.208320000000001</v>
      </c>
      <c r="N274" s="1"/>
      <c r="O274" s="1"/>
    </row>
    <row r="275" spans="1:15" ht="12.75" customHeight="1">
      <c r="A275" s="33">
        <v>265</v>
      </c>
      <c r="B275" s="53" t="s">
        <v>878</v>
      </c>
      <c r="C275" s="31">
        <v>350.25</v>
      </c>
      <c r="D275" s="36">
        <v>351.43333333333334</v>
      </c>
      <c r="E275" s="36">
        <v>348.36666666666667</v>
      </c>
      <c r="F275" s="36">
        <v>346.48333333333335</v>
      </c>
      <c r="G275" s="36">
        <v>343.41666666666669</v>
      </c>
      <c r="H275" s="36">
        <v>353.31666666666666</v>
      </c>
      <c r="I275" s="36">
        <v>356.38333333333338</v>
      </c>
      <c r="J275" s="36">
        <v>358.26666666666665</v>
      </c>
      <c r="K275" s="31">
        <v>354.5</v>
      </c>
      <c r="L275" s="31">
        <v>349.55</v>
      </c>
      <c r="M275" s="31">
        <v>127.62033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528.6</v>
      </c>
      <c r="D276" s="36">
        <v>528.2166666666667</v>
      </c>
      <c r="E276" s="36">
        <v>522.63333333333344</v>
      </c>
      <c r="F276" s="36">
        <v>516.66666666666674</v>
      </c>
      <c r="G276" s="36">
        <v>511.08333333333348</v>
      </c>
      <c r="H276" s="36">
        <v>534.18333333333339</v>
      </c>
      <c r="I276" s="36">
        <v>539.76666666666665</v>
      </c>
      <c r="J276" s="36">
        <v>545.73333333333335</v>
      </c>
      <c r="K276" s="31">
        <v>533.79999999999995</v>
      </c>
      <c r="L276" s="31">
        <v>522.25</v>
      </c>
      <c r="M276" s="31">
        <v>29.90672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524.20000000000005</v>
      </c>
      <c r="D277" s="36">
        <v>519.66666666666663</v>
      </c>
      <c r="E277" s="36">
        <v>514.38333333333321</v>
      </c>
      <c r="F277" s="36">
        <v>504.56666666666661</v>
      </c>
      <c r="G277" s="36">
        <v>499.28333333333319</v>
      </c>
      <c r="H277" s="36">
        <v>529.48333333333323</v>
      </c>
      <c r="I277" s="36">
        <v>534.76666666666677</v>
      </c>
      <c r="J277" s="36">
        <v>544.58333333333326</v>
      </c>
      <c r="K277" s="31">
        <v>524.95000000000005</v>
      </c>
      <c r="L277" s="31">
        <v>509.85</v>
      </c>
      <c r="M277" s="31">
        <v>2.6598099999999998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740.25</v>
      </c>
      <c r="D278" s="36">
        <v>744.4</v>
      </c>
      <c r="E278" s="36">
        <v>730.84999999999991</v>
      </c>
      <c r="F278" s="36">
        <v>721.44999999999993</v>
      </c>
      <c r="G278" s="36">
        <v>707.89999999999986</v>
      </c>
      <c r="H278" s="36">
        <v>753.8</v>
      </c>
      <c r="I278" s="36">
        <v>767.34999999999991</v>
      </c>
      <c r="J278" s="36">
        <v>776.75</v>
      </c>
      <c r="K278" s="31">
        <v>757.95</v>
      </c>
      <c r="L278" s="31">
        <v>735</v>
      </c>
      <c r="M278" s="31">
        <v>1.17953</v>
      </c>
      <c r="N278" s="1"/>
      <c r="O278" s="1"/>
    </row>
    <row r="279" spans="1:15" ht="12.75" customHeight="1">
      <c r="A279" s="33">
        <v>269</v>
      </c>
      <c r="B279" s="53" t="s">
        <v>879</v>
      </c>
      <c r="C279" s="31">
        <v>658.45</v>
      </c>
      <c r="D279" s="36">
        <v>658.11666666666667</v>
      </c>
      <c r="E279" s="36">
        <v>633.33333333333337</v>
      </c>
      <c r="F279" s="36">
        <v>608.2166666666667</v>
      </c>
      <c r="G279" s="36">
        <v>583.43333333333339</v>
      </c>
      <c r="H279" s="36">
        <v>683.23333333333335</v>
      </c>
      <c r="I279" s="36">
        <v>708.01666666666665</v>
      </c>
      <c r="J279" s="36">
        <v>733.13333333333333</v>
      </c>
      <c r="K279" s="31">
        <v>682.9</v>
      </c>
      <c r="L279" s="31">
        <v>633</v>
      </c>
      <c r="M279" s="31">
        <v>80.372339999999994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1022.55</v>
      </c>
      <c r="D280" s="36">
        <v>1011.9500000000002</v>
      </c>
      <c r="E280" s="36">
        <v>983.90000000000032</v>
      </c>
      <c r="F280" s="36">
        <v>945.25000000000011</v>
      </c>
      <c r="G280" s="36">
        <v>917.20000000000027</v>
      </c>
      <c r="H280" s="36">
        <v>1050.6000000000004</v>
      </c>
      <c r="I280" s="36">
        <v>1078.6500000000003</v>
      </c>
      <c r="J280" s="36">
        <v>1117.3000000000004</v>
      </c>
      <c r="K280" s="31">
        <v>1040</v>
      </c>
      <c r="L280" s="31">
        <v>973.3</v>
      </c>
      <c r="M280" s="31">
        <v>9.0660699999999999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451.95</v>
      </c>
      <c r="D281" s="36">
        <v>455.04999999999995</v>
      </c>
      <c r="E281" s="36">
        <v>445.94999999999993</v>
      </c>
      <c r="F281" s="36">
        <v>439.95</v>
      </c>
      <c r="G281" s="36">
        <v>430.84999999999997</v>
      </c>
      <c r="H281" s="36">
        <v>461.0499999999999</v>
      </c>
      <c r="I281" s="36">
        <v>470.14999999999992</v>
      </c>
      <c r="J281" s="36">
        <v>476.14999999999986</v>
      </c>
      <c r="K281" s="31">
        <v>464.15</v>
      </c>
      <c r="L281" s="31">
        <v>449.05</v>
      </c>
      <c r="M281" s="31">
        <v>6.8693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841.05</v>
      </c>
      <c r="D282" s="36">
        <v>843.9666666666667</v>
      </c>
      <c r="E282" s="36">
        <v>834.73333333333335</v>
      </c>
      <c r="F282" s="36">
        <v>828.41666666666663</v>
      </c>
      <c r="G282" s="36">
        <v>819.18333333333328</v>
      </c>
      <c r="H282" s="36">
        <v>850.28333333333342</v>
      </c>
      <c r="I282" s="36">
        <v>859.51666666666677</v>
      </c>
      <c r="J282" s="36">
        <v>865.83333333333348</v>
      </c>
      <c r="K282" s="31">
        <v>853.2</v>
      </c>
      <c r="L282" s="31">
        <v>837.65</v>
      </c>
      <c r="M282" s="31">
        <v>1.2995699999999999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4503.3</v>
      </c>
      <c r="D283" s="36">
        <v>4538.1333333333332</v>
      </c>
      <c r="E283" s="36">
        <v>4399.3166666666666</v>
      </c>
      <c r="F283" s="36">
        <v>4295.333333333333</v>
      </c>
      <c r="G283" s="36">
        <v>4156.5166666666664</v>
      </c>
      <c r="H283" s="36">
        <v>4642.1166666666668</v>
      </c>
      <c r="I283" s="36">
        <v>4780.9333333333325</v>
      </c>
      <c r="J283" s="36">
        <v>4884.916666666667</v>
      </c>
      <c r="K283" s="31">
        <v>4676.95</v>
      </c>
      <c r="L283" s="31">
        <v>4434.1499999999996</v>
      </c>
      <c r="M283" s="31">
        <v>3.7175799999999999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371.05</v>
      </c>
      <c r="D284" s="36">
        <v>374.11666666666662</v>
      </c>
      <c r="E284" s="36">
        <v>366.93333333333322</v>
      </c>
      <c r="F284" s="36">
        <v>362.81666666666661</v>
      </c>
      <c r="G284" s="36">
        <v>355.63333333333321</v>
      </c>
      <c r="H284" s="36">
        <v>378.23333333333323</v>
      </c>
      <c r="I284" s="36">
        <v>385.41666666666663</v>
      </c>
      <c r="J284" s="36">
        <v>389.53333333333325</v>
      </c>
      <c r="K284" s="31">
        <v>381.3</v>
      </c>
      <c r="L284" s="31">
        <v>370</v>
      </c>
      <c r="M284" s="31">
        <v>12.03238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1478.5</v>
      </c>
      <c r="D285" s="36">
        <v>1483.3999999999999</v>
      </c>
      <c r="E285" s="36">
        <v>1466.7999999999997</v>
      </c>
      <c r="F285" s="36">
        <v>1455.1</v>
      </c>
      <c r="G285" s="36">
        <v>1438.4999999999998</v>
      </c>
      <c r="H285" s="36">
        <v>1495.0999999999997</v>
      </c>
      <c r="I285" s="36">
        <v>1511.6999999999996</v>
      </c>
      <c r="J285" s="36">
        <v>1523.3999999999996</v>
      </c>
      <c r="K285" s="31">
        <v>1500</v>
      </c>
      <c r="L285" s="31">
        <v>1471.7</v>
      </c>
      <c r="M285" s="31">
        <v>8.5652100000000004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283.45</v>
      </c>
      <c r="D286" s="36">
        <v>284.18333333333334</v>
      </c>
      <c r="E286" s="36">
        <v>282.26666666666665</v>
      </c>
      <c r="F286" s="36">
        <v>281.08333333333331</v>
      </c>
      <c r="G286" s="36">
        <v>279.16666666666663</v>
      </c>
      <c r="H286" s="36">
        <v>285.36666666666667</v>
      </c>
      <c r="I286" s="36">
        <v>287.2833333333333</v>
      </c>
      <c r="J286" s="36">
        <v>288.4666666666667</v>
      </c>
      <c r="K286" s="31">
        <v>286.10000000000002</v>
      </c>
      <c r="L286" s="31">
        <v>283</v>
      </c>
      <c r="M286" s="31">
        <v>12.185650000000001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4681.55</v>
      </c>
      <c r="D287" s="36">
        <v>4678.5000000000009</v>
      </c>
      <c r="E287" s="36">
        <v>4608.6500000000015</v>
      </c>
      <c r="F287" s="36">
        <v>4535.7500000000009</v>
      </c>
      <c r="G287" s="36">
        <v>4465.9000000000015</v>
      </c>
      <c r="H287" s="36">
        <v>4751.4000000000015</v>
      </c>
      <c r="I287" s="36">
        <v>4821.2500000000018</v>
      </c>
      <c r="J287" s="36">
        <v>4894.1500000000015</v>
      </c>
      <c r="K287" s="31">
        <v>4748.3500000000004</v>
      </c>
      <c r="L287" s="31">
        <v>4605.6000000000004</v>
      </c>
      <c r="M287" s="31">
        <v>0.18809999999999999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1295.45</v>
      </c>
      <c r="D288" s="36">
        <v>1278.3166666666666</v>
      </c>
      <c r="E288" s="36">
        <v>1251.6333333333332</v>
      </c>
      <c r="F288" s="36">
        <v>1207.8166666666666</v>
      </c>
      <c r="G288" s="36">
        <v>1181.1333333333332</v>
      </c>
      <c r="H288" s="36">
        <v>1322.1333333333332</v>
      </c>
      <c r="I288" s="36">
        <v>1348.8166666666666</v>
      </c>
      <c r="J288" s="36">
        <v>1392.6333333333332</v>
      </c>
      <c r="K288" s="31">
        <v>1305</v>
      </c>
      <c r="L288" s="31">
        <v>1234.5</v>
      </c>
      <c r="M288" s="31">
        <v>3.8775599999999999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1234.95</v>
      </c>
      <c r="D289" s="36">
        <v>1251.25</v>
      </c>
      <c r="E289" s="36">
        <v>1213.7</v>
      </c>
      <c r="F289" s="36">
        <v>1192.45</v>
      </c>
      <c r="G289" s="36">
        <v>1154.9000000000001</v>
      </c>
      <c r="H289" s="36">
        <v>1272.5</v>
      </c>
      <c r="I289" s="36">
        <v>1310.0500000000002</v>
      </c>
      <c r="J289" s="36">
        <v>1331.3</v>
      </c>
      <c r="K289" s="31">
        <v>1288.8</v>
      </c>
      <c r="L289" s="31">
        <v>1230</v>
      </c>
      <c r="M289" s="31">
        <v>2.8034699999999999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408.95</v>
      </c>
      <c r="D290" s="36">
        <v>408.8</v>
      </c>
      <c r="E290" s="36">
        <v>405.15000000000003</v>
      </c>
      <c r="F290" s="36">
        <v>401.35</v>
      </c>
      <c r="G290" s="36">
        <v>397.70000000000005</v>
      </c>
      <c r="H290" s="36">
        <v>412.6</v>
      </c>
      <c r="I290" s="36">
        <v>416.25</v>
      </c>
      <c r="J290" s="36">
        <v>420.05</v>
      </c>
      <c r="K290" s="31">
        <v>412.45</v>
      </c>
      <c r="L290" s="31">
        <v>405</v>
      </c>
      <c r="M290" s="31">
        <v>7.2414100000000001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282.45</v>
      </c>
      <c r="D291" s="36">
        <v>283.5333333333333</v>
      </c>
      <c r="E291" s="36">
        <v>280.61666666666662</v>
      </c>
      <c r="F291" s="36">
        <v>278.7833333333333</v>
      </c>
      <c r="G291" s="36">
        <v>275.86666666666662</v>
      </c>
      <c r="H291" s="36">
        <v>285.36666666666662</v>
      </c>
      <c r="I291" s="36">
        <v>288.28333333333336</v>
      </c>
      <c r="J291" s="36">
        <v>290.11666666666662</v>
      </c>
      <c r="K291" s="31">
        <v>286.45</v>
      </c>
      <c r="L291" s="31">
        <v>281.7</v>
      </c>
      <c r="M291" s="31">
        <v>4.3546699999999996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209.86</v>
      </c>
      <c r="D292" s="36">
        <v>212.04</v>
      </c>
      <c r="E292" s="36">
        <v>206.82999999999998</v>
      </c>
      <c r="F292" s="36">
        <v>203.79999999999998</v>
      </c>
      <c r="G292" s="36">
        <v>198.58999999999997</v>
      </c>
      <c r="H292" s="36">
        <v>215.07</v>
      </c>
      <c r="I292" s="36">
        <v>220.27999999999997</v>
      </c>
      <c r="J292" s="36">
        <v>223.31</v>
      </c>
      <c r="K292" s="31">
        <v>217.25</v>
      </c>
      <c r="L292" s="31">
        <v>209.01</v>
      </c>
      <c r="M292" s="31">
        <v>50.852539999999998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3645.5</v>
      </c>
      <c r="D293" s="36">
        <v>3606.0166666666664</v>
      </c>
      <c r="E293" s="36">
        <v>3437.0333333333328</v>
      </c>
      <c r="F293" s="36">
        <v>3228.5666666666666</v>
      </c>
      <c r="G293" s="36">
        <v>3059.583333333333</v>
      </c>
      <c r="H293" s="36">
        <v>3814.4833333333327</v>
      </c>
      <c r="I293" s="36">
        <v>3983.4666666666662</v>
      </c>
      <c r="J293" s="36">
        <v>4191.9333333333325</v>
      </c>
      <c r="K293" s="31">
        <v>3775</v>
      </c>
      <c r="L293" s="31">
        <v>3397.55</v>
      </c>
      <c r="M293" s="31">
        <v>10.344099999999999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817.75</v>
      </c>
      <c r="D294" s="36">
        <v>820.85</v>
      </c>
      <c r="E294" s="36">
        <v>807.75</v>
      </c>
      <c r="F294" s="36">
        <v>797.75</v>
      </c>
      <c r="G294" s="36">
        <v>784.65</v>
      </c>
      <c r="H294" s="36">
        <v>830.85</v>
      </c>
      <c r="I294" s="36">
        <v>843.95000000000016</v>
      </c>
      <c r="J294" s="36">
        <v>853.95</v>
      </c>
      <c r="K294" s="31">
        <v>833.95</v>
      </c>
      <c r="L294" s="31">
        <v>810.85</v>
      </c>
      <c r="M294" s="31">
        <v>11.35256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726.5</v>
      </c>
      <c r="D295" s="36">
        <v>722.5</v>
      </c>
      <c r="E295" s="36">
        <v>715.5</v>
      </c>
      <c r="F295" s="36">
        <v>704.5</v>
      </c>
      <c r="G295" s="36">
        <v>697.5</v>
      </c>
      <c r="H295" s="36">
        <v>733.5</v>
      </c>
      <c r="I295" s="36">
        <v>740.5</v>
      </c>
      <c r="J295" s="36">
        <v>751.5</v>
      </c>
      <c r="K295" s="31">
        <v>729.5</v>
      </c>
      <c r="L295" s="31">
        <v>711.5</v>
      </c>
      <c r="M295" s="31">
        <v>1.85581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1720</v>
      </c>
      <c r="D296" s="36">
        <v>1728.0999999999997</v>
      </c>
      <c r="E296" s="36">
        <v>1708.9999999999993</v>
      </c>
      <c r="F296" s="36">
        <v>1697.9999999999995</v>
      </c>
      <c r="G296" s="36">
        <v>1678.8999999999992</v>
      </c>
      <c r="H296" s="36">
        <v>1739.0999999999995</v>
      </c>
      <c r="I296" s="36">
        <v>1758.1999999999998</v>
      </c>
      <c r="J296" s="36">
        <v>1769.1999999999996</v>
      </c>
      <c r="K296" s="31">
        <v>1747.2</v>
      </c>
      <c r="L296" s="31">
        <v>1717.1</v>
      </c>
      <c r="M296" s="31">
        <v>41.056469999999997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1918.85</v>
      </c>
      <c r="D297" s="36">
        <v>1906.6333333333332</v>
      </c>
      <c r="E297" s="36">
        <v>1872.4666666666665</v>
      </c>
      <c r="F297" s="36">
        <v>1826.0833333333333</v>
      </c>
      <c r="G297" s="36">
        <v>1791.9166666666665</v>
      </c>
      <c r="H297" s="36">
        <v>1953.0166666666664</v>
      </c>
      <c r="I297" s="36">
        <v>1987.1833333333334</v>
      </c>
      <c r="J297" s="36">
        <v>2033.5666666666664</v>
      </c>
      <c r="K297" s="31">
        <v>1940.8</v>
      </c>
      <c r="L297" s="31">
        <v>1860.25</v>
      </c>
      <c r="M297" s="31">
        <v>1.87391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164.9</v>
      </c>
      <c r="D298" s="36">
        <v>166.26333333333332</v>
      </c>
      <c r="E298" s="36">
        <v>163.23666666666665</v>
      </c>
      <c r="F298" s="36">
        <v>161.57333333333332</v>
      </c>
      <c r="G298" s="36">
        <v>158.54666666666665</v>
      </c>
      <c r="H298" s="36">
        <v>167.92666666666665</v>
      </c>
      <c r="I298" s="36">
        <v>170.95333333333329</v>
      </c>
      <c r="J298" s="36">
        <v>172.61666666666665</v>
      </c>
      <c r="K298" s="31">
        <v>169.29</v>
      </c>
      <c r="L298" s="31">
        <v>164.6</v>
      </c>
      <c r="M298" s="31">
        <v>69.867090000000005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4875.8999999999996</v>
      </c>
      <c r="D299" s="36">
        <v>4855.7</v>
      </c>
      <c r="E299" s="36">
        <v>4813.3999999999996</v>
      </c>
      <c r="F299" s="36">
        <v>4750.8999999999996</v>
      </c>
      <c r="G299" s="36">
        <v>4708.5999999999995</v>
      </c>
      <c r="H299" s="36">
        <v>4918.2</v>
      </c>
      <c r="I299" s="36">
        <v>4960.5000000000009</v>
      </c>
      <c r="J299" s="36">
        <v>5023</v>
      </c>
      <c r="K299" s="31">
        <v>4898</v>
      </c>
      <c r="L299" s="31">
        <v>4793.2</v>
      </c>
      <c r="M299" s="31">
        <v>2.0799799999999999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680.1</v>
      </c>
      <c r="D300" s="36">
        <v>680.05</v>
      </c>
      <c r="E300" s="36">
        <v>672.09999999999991</v>
      </c>
      <c r="F300" s="36">
        <v>664.09999999999991</v>
      </c>
      <c r="G300" s="36">
        <v>656.14999999999986</v>
      </c>
      <c r="H300" s="36">
        <v>688.05</v>
      </c>
      <c r="I300" s="36">
        <v>696</v>
      </c>
      <c r="J300" s="36">
        <v>704</v>
      </c>
      <c r="K300" s="31">
        <v>688</v>
      </c>
      <c r="L300" s="31">
        <v>672.05</v>
      </c>
      <c r="M300" s="31">
        <v>43.113750000000003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4903.55</v>
      </c>
      <c r="D301" s="36">
        <v>4913.4000000000005</v>
      </c>
      <c r="E301" s="36">
        <v>4880.4500000000007</v>
      </c>
      <c r="F301" s="36">
        <v>4857.3500000000004</v>
      </c>
      <c r="G301" s="36">
        <v>4824.4000000000005</v>
      </c>
      <c r="H301" s="36">
        <v>4936.5000000000009</v>
      </c>
      <c r="I301" s="36">
        <v>4969.45</v>
      </c>
      <c r="J301" s="36">
        <v>4992.5500000000011</v>
      </c>
      <c r="K301" s="31">
        <v>4946.3500000000004</v>
      </c>
      <c r="L301" s="31">
        <v>4890.3</v>
      </c>
      <c r="M301" s="31">
        <v>2.6867000000000001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3598.7</v>
      </c>
      <c r="D302" s="36">
        <v>3596.2999999999997</v>
      </c>
      <c r="E302" s="36">
        <v>3553.5999999999995</v>
      </c>
      <c r="F302" s="36">
        <v>3508.4999999999995</v>
      </c>
      <c r="G302" s="36">
        <v>3465.7999999999993</v>
      </c>
      <c r="H302" s="36">
        <v>3641.3999999999996</v>
      </c>
      <c r="I302" s="36">
        <v>3684.0999999999995</v>
      </c>
      <c r="J302" s="36">
        <v>3729.2</v>
      </c>
      <c r="K302" s="31">
        <v>3639</v>
      </c>
      <c r="L302" s="31">
        <v>3551.2</v>
      </c>
      <c r="M302" s="31">
        <v>25.481760000000001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506.1</v>
      </c>
      <c r="D303" s="36">
        <v>507.40000000000003</v>
      </c>
      <c r="E303" s="36">
        <v>502.70000000000005</v>
      </c>
      <c r="F303" s="36">
        <v>499.3</v>
      </c>
      <c r="G303" s="36">
        <v>494.6</v>
      </c>
      <c r="H303" s="36">
        <v>510.80000000000007</v>
      </c>
      <c r="I303" s="36">
        <v>515.5</v>
      </c>
      <c r="J303" s="36">
        <v>518.90000000000009</v>
      </c>
      <c r="K303" s="31">
        <v>512.1</v>
      </c>
      <c r="L303" s="31">
        <v>504</v>
      </c>
      <c r="M303" s="31">
        <v>1.86737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442.15</v>
      </c>
      <c r="D304" s="36">
        <v>442.7833333333333</v>
      </c>
      <c r="E304" s="36">
        <v>438.61666666666662</v>
      </c>
      <c r="F304" s="36">
        <v>435.08333333333331</v>
      </c>
      <c r="G304" s="36">
        <v>430.91666666666663</v>
      </c>
      <c r="H304" s="36">
        <v>446.31666666666661</v>
      </c>
      <c r="I304" s="36">
        <v>450.48333333333335</v>
      </c>
      <c r="J304" s="36">
        <v>454.01666666666659</v>
      </c>
      <c r="K304" s="31">
        <v>446.95</v>
      </c>
      <c r="L304" s="31">
        <v>439.25</v>
      </c>
      <c r="M304" s="31">
        <v>15.468360000000001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249.78</v>
      </c>
      <c r="D305" s="36">
        <v>249.49333333333334</v>
      </c>
      <c r="E305" s="36">
        <v>245.98666666666668</v>
      </c>
      <c r="F305" s="36">
        <v>242.19333333333333</v>
      </c>
      <c r="G305" s="36">
        <v>238.68666666666667</v>
      </c>
      <c r="H305" s="36">
        <v>253.28666666666669</v>
      </c>
      <c r="I305" s="36">
        <v>256.79333333333335</v>
      </c>
      <c r="J305" s="36">
        <v>260.5866666666667</v>
      </c>
      <c r="K305" s="31">
        <v>253</v>
      </c>
      <c r="L305" s="31">
        <v>245.7</v>
      </c>
      <c r="M305" s="31">
        <v>12.07888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142.91999999999999</v>
      </c>
      <c r="D306" s="36">
        <v>143.65666666666667</v>
      </c>
      <c r="E306" s="36">
        <v>141.26333333333332</v>
      </c>
      <c r="F306" s="36">
        <v>139.60666666666665</v>
      </c>
      <c r="G306" s="36">
        <v>137.21333333333331</v>
      </c>
      <c r="H306" s="36">
        <v>145.31333333333333</v>
      </c>
      <c r="I306" s="36">
        <v>147.70666666666671</v>
      </c>
      <c r="J306" s="36">
        <v>149.36333333333334</v>
      </c>
      <c r="K306" s="31">
        <v>146.05000000000001</v>
      </c>
      <c r="L306" s="31">
        <v>142</v>
      </c>
      <c r="M306" s="31">
        <v>40.295969999999997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1006.7</v>
      </c>
      <c r="D307" s="36">
        <v>1006.5833333333334</v>
      </c>
      <c r="E307" s="36">
        <v>992.2166666666667</v>
      </c>
      <c r="F307" s="36">
        <v>977.73333333333335</v>
      </c>
      <c r="G307" s="36">
        <v>963.36666666666667</v>
      </c>
      <c r="H307" s="36">
        <v>1021.0666666666667</v>
      </c>
      <c r="I307" s="36">
        <v>1035.4333333333334</v>
      </c>
      <c r="J307" s="36">
        <v>1049.9166666666667</v>
      </c>
      <c r="K307" s="31">
        <v>1020.95</v>
      </c>
      <c r="L307" s="31">
        <v>992.1</v>
      </c>
      <c r="M307" s="31">
        <v>29.659210000000002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8997.15</v>
      </c>
      <c r="D308" s="36">
        <v>8906.75</v>
      </c>
      <c r="E308" s="36">
        <v>8540.5</v>
      </c>
      <c r="F308" s="36">
        <v>8083.85</v>
      </c>
      <c r="G308" s="36">
        <v>7717.6</v>
      </c>
      <c r="H308" s="36">
        <v>9363.4</v>
      </c>
      <c r="I308" s="36">
        <v>9729.65</v>
      </c>
      <c r="J308" s="36">
        <v>10186.299999999999</v>
      </c>
      <c r="K308" s="31">
        <v>9273</v>
      </c>
      <c r="L308" s="31">
        <v>8450.1</v>
      </c>
      <c r="M308" s="31">
        <v>3.8718699999999999</v>
      </c>
      <c r="N308" s="1"/>
      <c r="O308" s="1"/>
    </row>
    <row r="309" spans="1:15" ht="12.75" customHeight="1">
      <c r="A309" s="33">
        <v>299</v>
      </c>
      <c r="B309" s="53" t="s">
        <v>880</v>
      </c>
      <c r="C309" s="31">
        <v>723.9</v>
      </c>
      <c r="D309" s="36">
        <v>723.1</v>
      </c>
      <c r="E309" s="36">
        <v>711.2</v>
      </c>
      <c r="F309" s="36">
        <v>698.5</v>
      </c>
      <c r="G309" s="36">
        <v>686.6</v>
      </c>
      <c r="H309" s="36">
        <v>735.80000000000007</v>
      </c>
      <c r="I309" s="36">
        <v>747.69999999999993</v>
      </c>
      <c r="J309" s="36">
        <v>760.40000000000009</v>
      </c>
      <c r="K309" s="31">
        <v>735</v>
      </c>
      <c r="L309" s="31">
        <v>710.4</v>
      </c>
      <c r="M309" s="31">
        <v>2.3359899999999998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1614.05</v>
      </c>
      <c r="D310" s="36">
        <v>1621.7333333333336</v>
      </c>
      <c r="E310" s="36">
        <v>1603.4666666666672</v>
      </c>
      <c r="F310" s="36">
        <v>1592.8833333333337</v>
      </c>
      <c r="G310" s="36">
        <v>1574.6166666666672</v>
      </c>
      <c r="H310" s="36">
        <v>1632.3166666666671</v>
      </c>
      <c r="I310" s="36">
        <v>1650.5833333333335</v>
      </c>
      <c r="J310" s="36">
        <v>1661.166666666667</v>
      </c>
      <c r="K310" s="31">
        <v>1640</v>
      </c>
      <c r="L310" s="31">
        <v>1611.15</v>
      </c>
      <c r="M310" s="31">
        <v>8.3897600000000008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73.42</v>
      </c>
      <c r="D311" s="36">
        <v>73.203333333333333</v>
      </c>
      <c r="E311" s="36">
        <v>71.406666666666666</v>
      </c>
      <c r="F311" s="36">
        <v>69.393333333333331</v>
      </c>
      <c r="G311" s="36">
        <v>67.596666666666664</v>
      </c>
      <c r="H311" s="36">
        <v>75.216666666666669</v>
      </c>
      <c r="I311" s="36">
        <v>77.013333333333321</v>
      </c>
      <c r="J311" s="36">
        <v>79.026666666666671</v>
      </c>
      <c r="K311" s="31">
        <v>75</v>
      </c>
      <c r="L311" s="31">
        <v>71.19</v>
      </c>
      <c r="M311" s="31">
        <v>48.771070000000002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126258.9</v>
      </c>
      <c r="D312" s="36">
        <v>126604.63333333335</v>
      </c>
      <c r="E312" s="36">
        <v>125709.26666666669</v>
      </c>
      <c r="F312" s="36">
        <v>125159.63333333335</v>
      </c>
      <c r="G312" s="36">
        <v>124264.26666666669</v>
      </c>
      <c r="H312" s="36">
        <v>127154.26666666669</v>
      </c>
      <c r="I312" s="36">
        <v>128049.63333333336</v>
      </c>
      <c r="J312" s="36">
        <v>128599.26666666669</v>
      </c>
      <c r="K312" s="31">
        <v>127500</v>
      </c>
      <c r="L312" s="31">
        <v>126055</v>
      </c>
      <c r="M312" s="31">
        <v>4.5949999999999998E-2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1769</v>
      </c>
      <c r="D313" s="36">
        <v>1759.0666666666666</v>
      </c>
      <c r="E313" s="36">
        <v>1735.9333333333332</v>
      </c>
      <c r="F313" s="36">
        <v>1702.8666666666666</v>
      </c>
      <c r="G313" s="36">
        <v>1679.7333333333331</v>
      </c>
      <c r="H313" s="36">
        <v>1792.1333333333332</v>
      </c>
      <c r="I313" s="36">
        <v>1815.2666666666664</v>
      </c>
      <c r="J313" s="36">
        <v>1848.3333333333333</v>
      </c>
      <c r="K313" s="31">
        <v>1782.2</v>
      </c>
      <c r="L313" s="31">
        <v>1726</v>
      </c>
      <c r="M313" s="31">
        <v>3.9303900000000001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1478.2</v>
      </c>
      <c r="D314" s="36">
        <v>1480.8500000000001</v>
      </c>
      <c r="E314" s="36">
        <v>1464.6500000000003</v>
      </c>
      <c r="F314" s="36">
        <v>1451.1000000000001</v>
      </c>
      <c r="G314" s="36">
        <v>1434.9000000000003</v>
      </c>
      <c r="H314" s="36">
        <v>1494.4000000000003</v>
      </c>
      <c r="I314" s="36">
        <v>1510.6000000000001</v>
      </c>
      <c r="J314" s="36">
        <v>1524.1500000000003</v>
      </c>
      <c r="K314" s="31">
        <v>1497.05</v>
      </c>
      <c r="L314" s="31">
        <v>1467.3</v>
      </c>
      <c r="M314" s="31">
        <v>8.7174499999999995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1419.1</v>
      </c>
      <c r="D315" s="36">
        <v>1417.8333333333333</v>
      </c>
      <c r="E315" s="36">
        <v>1392.3166666666666</v>
      </c>
      <c r="F315" s="36">
        <v>1365.5333333333333</v>
      </c>
      <c r="G315" s="36">
        <v>1340.0166666666667</v>
      </c>
      <c r="H315" s="36">
        <v>1444.6166666666666</v>
      </c>
      <c r="I315" s="36">
        <v>1470.1333333333334</v>
      </c>
      <c r="J315" s="36">
        <v>1496.9166666666665</v>
      </c>
      <c r="K315" s="31">
        <v>1443.35</v>
      </c>
      <c r="L315" s="31">
        <v>1391.05</v>
      </c>
      <c r="M315" s="31">
        <v>7.0440699999999996</v>
      </c>
      <c r="N315" s="1"/>
      <c r="O315" s="1"/>
    </row>
    <row r="316" spans="1:15" ht="12.75" customHeight="1">
      <c r="A316" s="33">
        <v>306</v>
      </c>
      <c r="B316" s="53" t="s">
        <v>881</v>
      </c>
      <c r="C316" s="31">
        <v>678.2</v>
      </c>
      <c r="D316" s="36">
        <v>684.38333333333333</v>
      </c>
      <c r="E316" s="36">
        <v>668.81666666666661</v>
      </c>
      <c r="F316" s="36">
        <v>659.43333333333328</v>
      </c>
      <c r="G316" s="36">
        <v>643.86666666666656</v>
      </c>
      <c r="H316" s="36">
        <v>693.76666666666665</v>
      </c>
      <c r="I316" s="36">
        <v>709.33333333333348</v>
      </c>
      <c r="J316" s="36">
        <v>718.7166666666667</v>
      </c>
      <c r="K316" s="31">
        <v>699.95</v>
      </c>
      <c r="L316" s="31">
        <v>675</v>
      </c>
      <c r="M316" s="31">
        <v>3.4730599999999998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290.7</v>
      </c>
      <c r="D317" s="36">
        <v>288.95</v>
      </c>
      <c r="E317" s="36">
        <v>285.75</v>
      </c>
      <c r="F317" s="36">
        <v>280.8</v>
      </c>
      <c r="G317" s="36">
        <v>277.60000000000002</v>
      </c>
      <c r="H317" s="36">
        <v>293.89999999999998</v>
      </c>
      <c r="I317" s="36">
        <v>297.09999999999991</v>
      </c>
      <c r="J317" s="36">
        <v>302.04999999999995</v>
      </c>
      <c r="K317" s="31">
        <v>292.14999999999998</v>
      </c>
      <c r="L317" s="31">
        <v>284</v>
      </c>
      <c r="M317" s="31">
        <v>29.81757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2835.55</v>
      </c>
      <c r="D318" s="36">
        <v>2834.65</v>
      </c>
      <c r="E318" s="36">
        <v>2814.3</v>
      </c>
      <c r="F318" s="36">
        <v>2793.05</v>
      </c>
      <c r="G318" s="36">
        <v>2772.7000000000003</v>
      </c>
      <c r="H318" s="36">
        <v>2855.9</v>
      </c>
      <c r="I318" s="36">
        <v>2876.2499999999995</v>
      </c>
      <c r="J318" s="36">
        <v>2897.5</v>
      </c>
      <c r="K318" s="31">
        <v>2855</v>
      </c>
      <c r="L318" s="31">
        <v>2813.4</v>
      </c>
      <c r="M318" s="31">
        <v>22.989740000000001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410.8</v>
      </c>
      <c r="D319" s="36">
        <v>408.5333333333333</v>
      </c>
      <c r="E319" s="36">
        <v>402.51666666666659</v>
      </c>
      <c r="F319" s="36">
        <v>394.23333333333329</v>
      </c>
      <c r="G319" s="36">
        <v>388.21666666666658</v>
      </c>
      <c r="H319" s="36">
        <v>416.81666666666661</v>
      </c>
      <c r="I319" s="36">
        <v>422.83333333333326</v>
      </c>
      <c r="J319" s="36">
        <v>431.11666666666662</v>
      </c>
      <c r="K319" s="31">
        <v>414.55</v>
      </c>
      <c r="L319" s="31">
        <v>400.25</v>
      </c>
      <c r="M319" s="31">
        <v>1.60077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606.54999999999995</v>
      </c>
      <c r="D320" s="36">
        <v>602.4666666666667</v>
      </c>
      <c r="E320" s="36">
        <v>593.93333333333339</v>
      </c>
      <c r="F320" s="36">
        <v>581.31666666666672</v>
      </c>
      <c r="G320" s="36">
        <v>572.78333333333342</v>
      </c>
      <c r="H320" s="36">
        <v>615.08333333333337</v>
      </c>
      <c r="I320" s="36">
        <v>623.61666666666667</v>
      </c>
      <c r="J320" s="36">
        <v>636.23333333333335</v>
      </c>
      <c r="K320" s="31">
        <v>611</v>
      </c>
      <c r="L320" s="31">
        <v>589.85</v>
      </c>
      <c r="M320" s="31">
        <v>3.3519899999999998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181.41</v>
      </c>
      <c r="D321" s="36">
        <v>180.75333333333333</v>
      </c>
      <c r="E321" s="36">
        <v>177.60666666666665</v>
      </c>
      <c r="F321" s="36">
        <v>173.80333333333331</v>
      </c>
      <c r="G321" s="36">
        <v>170.65666666666664</v>
      </c>
      <c r="H321" s="36">
        <v>184.55666666666667</v>
      </c>
      <c r="I321" s="36">
        <v>187.70333333333332</v>
      </c>
      <c r="J321" s="36">
        <v>191.50666666666669</v>
      </c>
      <c r="K321" s="31">
        <v>183.9</v>
      </c>
      <c r="L321" s="31">
        <v>176.95</v>
      </c>
      <c r="M321" s="31">
        <v>118.85080000000001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213.19</v>
      </c>
      <c r="D322" s="36">
        <v>211.37</v>
      </c>
      <c r="E322" s="36">
        <v>206.84</v>
      </c>
      <c r="F322" s="36">
        <v>200.49</v>
      </c>
      <c r="G322" s="36">
        <v>195.96</v>
      </c>
      <c r="H322" s="36">
        <v>217.72</v>
      </c>
      <c r="I322" s="36">
        <v>222.24999999999997</v>
      </c>
      <c r="J322" s="36">
        <v>228.6</v>
      </c>
      <c r="K322" s="31">
        <v>215.9</v>
      </c>
      <c r="L322" s="31">
        <v>205.02</v>
      </c>
      <c r="M322" s="31">
        <v>66.99297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2167</v>
      </c>
      <c r="D323" s="36">
        <v>2170.9833333333331</v>
      </c>
      <c r="E323" s="36">
        <v>2152.0666666666662</v>
      </c>
      <c r="F323" s="36">
        <v>2137.1333333333332</v>
      </c>
      <c r="G323" s="36">
        <v>2118.2166666666662</v>
      </c>
      <c r="H323" s="36">
        <v>2185.9166666666661</v>
      </c>
      <c r="I323" s="36">
        <v>2204.833333333333</v>
      </c>
      <c r="J323" s="36">
        <v>2219.766666666666</v>
      </c>
      <c r="K323" s="31">
        <v>2189.9</v>
      </c>
      <c r="L323" s="31">
        <v>2156.0500000000002</v>
      </c>
      <c r="M323" s="31">
        <v>3.0066799999999998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647.29999999999995</v>
      </c>
      <c r="D324" s="36">
        <v>651.36666666666667</v>
      </c>
      <c r="E324" s="36">
        <v>641.38333333333333</v>
      </c>
      <c r="F324" s="36">
        <v>635.4666666666667</v>
      </c>
      <c r="G324" s="36">
        <v>625.48333333333335</v>
      </c>
      <c r="H324" s="36">
        <v>657.2833333333333</v>
      </c>
      <c r="I324" s="36">
        <v>667.26666666666665</v>
      </c>
      <c r="J324" s="36">
        <v>673.18333333333328</v>
      </c>
      <c r="K324" s="31">
        <v>661.35</v>
      </c>
      <c r="L324" s="31">
        <v>645.45000000000005</v>
      </c>
      <c r="M324" s="31">
        <v>14.340870000000001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12863.65</v>
      </c>
      <c r="D325" s="36">
        <v>12819.466666666665</v>
      </c>
      <c r="E325" s="36">
        <v>12699.383333333331</v>
      </c>
      <c r="F325" s="36">
        <v>12535.116666666667</v>
      </c>
      <c r="G325" s="36">
        <v>12415.033333333333</v>
      </c>
      <c r="H325" s="36">
        <v>12983.73333333333</v>
      </c>
      <c r="I325" s="36">
        <v>13103.816666666662</v>
      </c>
      <c r="J325" s="36">
        <v>13268.083333333328</v>
      </c>
      <c r="K325" s="31">
        <v>12939.55</v>
      </c>
      <c r="L325" s="31">
        <v>12655.2</v>
      </c>
      <c r="M325" s="31">
        <v>3.5880700000000001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2753.85</v>
      </c>
      <c r="D326" s="36">
        <v>2763.65</v>
      </c>
      <c r="E326" s="36">
        <v>2722.3</v>
      </c>
      <c r="F326" s="36">
        <v>2690.75</v>
      </c>
      <c r="G326" s="36">
        <v>2649.4</v>
      </c>
      <c r="H326" s="36">
        <v>2795.2000000000003</v>
      </c>
      <c r="I326" s="36">
        <v>2836.5499999999997</v>
      </c>
      <c r="J326" s="36">
        <v>2868.1000000000004</v>
      </c>
      <c r="K326" s="31">
        <v>2805</v>
      </c>
      <c r="L326" s="31">
        <v>2732.1</v>
      </c>
      <c r="M326" s="31">
        <v>0.72228999999999999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953.6</v>
      </c>
      <c r="D327" s="36">
        <v>955.04999999999984</v>
      </c>
      <c r="E327" s="36">
        <v>944.09999999999968</v>
      </c>
      <c r="F327" s="36">
        <v>934.5999999999998</v>
      </c>
      <c r="G327" s="36">
        <v>923.64999999999964</v>
      </c>
      <c r="H327" s="36">
        <v>964.54999999999973</v>
      </c>
      <c r="I327" s="36">
        <v>975.49999999999977</v>
      </c>
      <c r="J327" s="36">
        <v>984.99999999999977</v>
      </c>
      <c r="K327" s="31">
        <v>966</v>
      </c>
      <c r="L327" s="31">
        <v>945.55</v>
      </c>
      <c r="M327" s="31">
        <v>6.7287499999999998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802.5</v>
      </c>
      <c r="D328" s="36">
        <v>805.68333333333339</v>
      </c>
      <c r="E328" s="36">
        <v>796.01666666666677</v>
      </c>
      <c r="F328" s="36">
        <v>789.53333333333342</v>
      </c>
      <c r="G328" s="36">
        <v>779.86666666666679</v>
      </c>
      <c r="H328" s="36">
        <v>812.16666666666674</v>
      </c>
      <c r="I328" s="36">
        <v>821.83333333333326</v>
      </c>
      <c r="J328" s="36">
        <v>828.31666666666672</v>
      </c>
      <c r="K328" s="31">
        <v>815.35</v>
      </c>
      <c r="L328" s="31">
        <v>799.2</v>
      </c>
      <c r="M328" s="31">
        <v>21.741980000000002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3199.85</v>
      </c>
      <c r="D329" s="36">
        <v>3210.6166666666668</v>
      </c>
      <c r="E329" s="36">
        <v>3127.2333333333336</v>
      </c>
      <c r="F329" s="36">
        <v>3054.6166666666668</v>
      </c>
      <c r="G329" s="36">
        <v>2971.2333333333336</v>
      </c>
      <c r="H329" s="36">
        <v>3283.2333333333336</v>
      </c>
      <c r="I329" s="36">
        <v>3366.6166666666668</v>
      </c>
      <c r="J329" s="36">
        <v>3439.2333333333336</v>
      </c>
      <c r="K329" s="31">
        <v>3294</v>
      </c>
      <c r="L329" s="31">
        <v>3138</v>
      </c>
      <c r="M329" s="31">
        <v>29.704509999999999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701.6</v>
      </c>
      <c r="D330" s="36">
        <v>702.08333333333337</v>
      </c>
      <c r="E330" s="36">
        <v>697.01666666666677</v>
      </c>
      <c r="F330" s="36">
        <v>692.43333333333339</v>
      </c>
      <c r="G330" s="36">
        <v>687.36666666666679</v>
      </c>
      <c r="H330" s="36">
        <v>706.66666666666674</v>
      </c>
      <c r="I330" s="36">
        <v>711.73333333333335</v>
      </c>
      <c r="J330" s="36">
        <v>716.31666666666672</v>
      </c>
      <c r="K330" s="31">
        <v>707.15</v>
      </c>
      <c r="L330" s="31">
        <v>697.5</v>
      </c>
      <c r="M330" s="31">
        <v>0.55083000000000004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1133.3499999999999</v>
      </c>
      <c r="D331" s="36">
        <v>1141.3</v>
      </c>
      <c r="E331" s="36">
        <v>1122.05</v>
      </c>
      <c r="F331" s="36">
        <v>1110.75</v>
      </c>
      <c r="G331" s="36">
        <v>1091.5</v>
      </c>
      <c r="H331" s="36">
        <v>1152.5999999999999</v>
      </c>
      <c r="I331" s="36">
        <v>1171.8499999999999</v>
      </c>
      <c r="J331" s="36">
        <v>1183.1499999999999</v>
      </c>
      <c r="K331" s="31">
        <v>1160.55</v>
      </c>
      <c r="L331" s="31">
        <v>1130</v>
      </c>
      <c r="M331" s="31">
        <v>0.50621000000000005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1996.1</v>
      </c>
      <c r="D332" s="36">
        <v>2008.2333333333333</v>
      </c>
      <c r="E332" s="36">
        <v>1977.5666666666666</v>
      </c>
      <c r="F332" s="36">
        <v>1959.0333333333333</v>
      </c>
      <c r="G332" s="36">
        <v>1928.3666666666666</v>
      </c>
      <c r="H332" s="36">
        <v>2026.7666666666667</v>
      </c>
      <c r="I332" s="36">
        <v>2057.4333333333334</v>
      </c>
      <c r="J332" s="36">
        <v>2075.9666666666667</v>
      </c>
      <c r="K332" s="31">
        <v>2038.9</v>
      </c>
      <c r="L332" s="31">
        <v>1989.7</v>
      </c>
      <c r="M332" s="31">
        <v>1.2095400000000001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440.75</v>
      </c>
      <c r="D333" s="36">
        <v>444.31666666666666</v>
      </c>
      <c r="E333" s="36">
        <v>434.93333333333334</v>
      </c>
      <c r="F333" s="36">
        <v>429.11666666666667</v>
      </c>
      <c r="G333" s="36">
        <v>419.73333333333335</v>
      </c>
      <c r="H333" s="36">
        <v>450.13333333333333</v>
      </c>
      <c r="I333" s="36">
        <v>459.51666666666665</v>
      </c>
      <c r="J333" s="36">
        <v>465.33333333333331</v>
      </c>
      <c r="K333" s="31">
        <v>453.7</v>
      </c>
      <c r="L333" s="31">
        <v>438.5</v>
      </c>
      <c r="M333" s="31">
        <v>5.0304500000000001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68.739999999999995</v>
      </c>
      <c r="D334" s="36">
        <v>68.913333333333327</v>
      </c>
      <c r="E334" s="36">
        <v>68.426666666666648</v>
      </c>
      <c r="F334" s="36">
        <v>68.113333333333316</v>
      </c>
      <c r="G334" s="36">
        <v>67.626666666666637</v>
      </c>
      <c r="H334" s="36">
        <v>69.226666666666659</v>
      </c>
      <c r="I334" s="36">
        <v>69.713333333333338</v>
      </c>
      <c r="J334" s="36">
        <v>70.026666666666671</v>
      </c>
      <c r="K334" s="31">
        <v>69.400000000000006</v>
      </c>
      <c r="L334" s="31">
        <v>68.599999999999994</v>
      </c>
      <c r="M334" s="31">
        <v>51.655500000000004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664.75</v>
      </c>
      <c r="D335" s="36">
        <v>662.91666666666663</v>
      </c>
      <c r="E335" s="36">
        <v>648.13333333333321</v>
      </c>
      <c r="F335" s="36">
        <v>631.51666666666654</v>
      </c>
      <c r="G335" s="36">
        <v>616.73333333333312</v>
      </c>
      <c r="H335" s="36">
        <v>679.5333333333333</v>
      </c>
      <c r="I335" s="36">
        <v>694.31666666666683</v>
      </c>
      <c r="J335" s="36">
        <v>710.93333333333339</v>
      </c>
      <c r="K335" s="31">
        <v>677.7</v>
      </c>
      <c r="L335" s="31">
        <v>646.29999999999995</v>
      </c>
      <c r="M335" s="31">
        <v>10.704359999999999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2391.9</v>
      </c>
      <c r="D336" s="36">
        <v>2396.7333333333336</v>
      </c>
      <c r="E336" s="36">
        <v>2378.666666666667</v>
      </c>
      <c r="F336" s="36">
        <v>2365.4333333333334</v>
      </c>
      <c r="G336" s="36">
        <v>2347.3666666666668</v>
      </c>
      <c r="H336" s="36">
        <v>2409.9666666666672</v>
      </c>
      <c r="I336" s="36">
        <v>2428.0333333333338</v>
      </c>
      <c r="J336" s="36">
        <v>2441.2666666666673</v>
      </c>
      <c r="K336" s="31">
        <v>2414.8000000000002</v>
      </c>
      <c r="L336" s="31">
        <v>2383.5</v>
      </c>
      <c r="M336" s="31">
        <v>7.8381699999999999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3698.95</v>
      </c>
      <c r="D337" s="36">
        <v>3692.3333333333335</v>
      </c>
      <c r="E337" s="36">
        <v>3639.9666666666672</v>
      </c>
      <c r="F337" s="36">
        <v>3580.9833333333336</v>
      </c>
      <c r="G337" s="36">
        <v>3528.6166666666672</v>
      </c>
      <c r="H337" s="36">
        <v>3751.3166666666671</v>
      </c>
      <c r="I337" s="36">
        <v>3803.6833333333329</v>
      </c>
      <c r="J337" s="36">
        <v>3862.666666666667</v>
      </c>
      <c r="K337" s="31">
        <v>3744.7</v>
      </c>
      <c r="L337" s="31">
        <v>3633.35</v>
      </c>
      <c r="M337" s="31">
        <v>4.6942199999999996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1756.8</v>
      </c>
      <c r="D338" s="36">
        <v>1749.6000000000001</v>
      </c>
      <c r="E338" s="36">
        <v>1737.2000000000003</v>
      </c>
      <c r="F338" s="36">
        <v>1717.6000000000001</v>
      </c>
      <c r="G338" s="36">
        <v>1705.2000000000003</v>
      </c>
      <c r="H338" s="36">
        <v>1769.2000000000003</v>
      </c>
      <c r="I338" s="36">
        <v>1781.6000000000004</v>
      </c>
      <c r="J338" s="36">
        <v>1801.2000000000003</v>
      </c>
      <c r="K338" s="31">
        <v>1762</v>
      </c>
      <c r="L338" s="31">
        <v>1730</v>
      </c>
      <c r="M338" s="31">
        <v>6.2263700000000002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1172.3499999999999</v>
      </c>
      <c r="D339" s="36">
        <v>1149.7833333333333</v>
      </c>
      <c r="E339" s="36">
        <v>1117.5666666666666</v>
      </c>
      <c r="F339" s="36">
        <v>1062.7833333333333</v>
      </c>
      <c r="G339" s="36">
        <v>1030.5666666666666</v>
      </c>
      <c r="H339" s="36">
        <v>1204.5666666666666</v>
      </c>
      <c r="I339" s="36">
        <v>1236.7833333333333</v>
      </c>
      <c r="J339" s="36">
        <v>1291.5666666666666</v>
      </c>
      <c r="K339" s="31">
        <v>1182</v>
      </c>
      <c r="L339" s="31">
        <v>1095</v>
      </c>
      <c r="M339" s="31">
        <v>27.55097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156.58000000000001</v>
      </c>
      <c r="D340" s="36">
        <v>154.77666666666667</v>
      </c>
      <c r="E340" s="36">
        <v>150.05333333333334</v>
      </c>
      <c r="F340" s="36">
        <v>143.52666666666667</v>
      </c>
      <c r="G340" s="36">
        <v>138.80333333333334</v>
      </c>
      <c r="H340" s="36">
        <v>161.30333333333334</v>
      </c>
      <c r="I340" s="36">
        <v>166.02666666666664</v>
      </c>
      <c r="J340" s="36">
        <v>172.55333333333334</v>
      </c>
      <c r="K340" s="31">
        <v>159.5</v>
      </c>
      <c r="L340" s="31">
        <v>148.25</v>
      </c>
      <c r="M340" s="31">
        <v>1170.32681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325.35000000000002</v>
      </c>
      <c r="D341" s="36">
        <v>327.58333333333337</v>
      </c>
      <c r="E341" s="36">
        <v>320.86666666666673</v>
      </c>
      <c r="F341" s="36">
        <v>316.38333333333338</v>
      </c>
      <c r="G341" s="36">
        <v>309.66666666666674</v>
      </c>
      <c r="H341" s="36">
        <v>332.06666666666672</v>
      </c>
      <c r="I341" s="36">
        <v>338.78333333333342</v>
      </c>
      <c r="J341" s="36">
        <v>343.26666666666671</v>
      </c>
      <c r="K341" s="31">
        <v>334.3</v>
      </c>
      <c r="L341" s="31">
        <v>323.10000000000002</v>
      </c>
      <c r="M341" s="31">
        <v>76.828479999999999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102.39</v>
      </c>
      <c r="D342" s="36">
        <v>102.17333333333333</v>
      </c>
      <c r="E342" s="36">
        <v>101.49666666666667</v>
      </c>
      <c r="F342" s="36">
        <v>100.60333333333334</v>
      </c>
      <c r="G342" s="36">
        <v>99.926666666666677</v>
      </c>
      <c r="H342" s="36">
        <v>103.06666666666666</v>
      </c>
      <c r="I342" s="36">
        <v>103.74333333333331</v>
      </c>
      <c r="J342" s="36">
        <v>104.63666666666666</v>
      </c>
      <c r="K342" s="31">
        <v>102.85</v>
      </c>
      <c r="L342" s="31">
        <v>101.28</v>
      </c>
      <c r="M342" s="31">
        <v>682.34397999999999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233.21</v>
      </c>
      <c r="D343" s="36">
        <v>233.07000000000002</v>
      </c>
      <c r="E343" s="36">
        <v>229.14000000000004</v>
      </c>
      <c r="F343" s="36">
        <v>225.07000000000002</v>
      </c>
      <c r="G343" s="36">
        <v>221.14000000000004</v>
      </c>
      <c r="H343" s="36">
        <v>237.14000000000004</v>
      </c>
      <c r="I343" s="36">
        <v>241.07000000000005</v>
      </c>
      <c r="J343" s="36">
        <v>245.14000000000004</v>
      </c>
      <c r="K343" s="31">
        <v>237</v>
      </c>
      <c r="L343" s="31">
        <v>229</v>
      </c>
      <c r="M343" s="31">
        <v>34.319459999999999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255.25</v>
      </c>
      <c r="D344" s="36">
        <v>256.40000000000003</v>
      </c>
      <c r="E344" s="36">
        <v>251.35000000000008</v>
      </c>
      <c r="F344" s="36">
        <v>247.45000000000005</v>
      </c>
      <c r="G344" s="36">
        <v>242.40000000000009</v>
      </c>
      <c r="H344" s="36">
        <v>260.30000000000007</v>
      </c>
      <c r="I344" s="36">
        <v>265.35000000000002</v>
      </c>
      <c r="J344" s="36">
        <v>269.25000000000006</v>
      </c>
      <c r="K344" s="31">
        <v>261.45</v>
      </c>
      <c r="L344" s="31">
        <v>252.5</v>
      </c>
      <c r="M344" s="31">
        <v>66.425719999999998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59.6</v>
      </c>
      <c r="D345" s="36">
        <v>59.773333333333333</v>
      </c>
      <c r="E345" s="36">
        <v>58.956666666666663</v>
      </c>
      <c r="F345" s="36">
        <v>58.313333333333333</v>
      </c>
      <c r="G345" s="36">
        <v>57.496666666666663</v>
      </c>
      <c r="H345" s="36">
        <v>60.416666666666664</v>
      </c>
      <c r="I345" s="36">
        <v>61.233333333333341</v>
      </c>
      <c r="J345" s="36">
        <v>61.876666666666665</v>
      </c>
      <c r="K345" s="31">
        <v>60.59</v>
      </c>
      <c r="L345" s="31">
        <v>59.13</v>
      </c>
      <c r="M345" s="31">
        <v>68.839470000000006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367.4</v>
      </c>
      <c r="D346" s="36">
        <v>368.08333333333331</v>
      </c>
      <c r="E346" s="36">
        <v>364.21666666666664</v>
      </c>
      <c r="F346" s="36">
        <v>361.0333333333333</v>
      </c>
      <c r="G346" s="36">
        <v>357.16666666666663</v>
      </c>
      <c r="H346" s="36">
        <v>371.26666666666665</v>
      </c>
      <c r="I346" s="36">
        <v>375.13333333333333</v>
      </c>
      <c r="J346" s="36">
        <v>378.31666666666666</v>
      </c>
      <c r="K346" s="31">
        <v>371.95</v>
      </c>
      <c r="L346" s="31">
        <v>364.9</v>
      </c>
      <c r="M346" s="31">
        <v>112.35777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1254.45</v>
      </c>
      <c r="D347" s="36">
        <v>1269.8</v>
      </c>
      <c r="E347" s="36">
        <v>1234.6499999999999</v>
      </c>
      <c r="F347" s="36">
        <v>1214.8499999999999</v>
      </c>
      <c r="G347" s="36">
        <v>1179.6999999999998</v>
      </c>
      <c r="H347" s="36">
        <v>1289.5999999999999</v>
      </c>
      <c r="I347" s="36">
        <v>1324.75</v>
      </c>
      <c r="J347" s="36">
        <v>1344.55</v>
      </c>
      <c r="K347" s="31">
        <v>1304.95</v>
      </c>
      <c r="L347" s="31">
        <v>1250</v>
      </c>
      <c r="M347" s="31">
        <v>7.1757799999999996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183.17</v>
      </c>
      <c r="D348" s="36">
        <v>183.9433333333333</v>
      </c>
      <c r="E348" s="36">
        <v>180.77666666666659</v>
      </c>
      <c r="F348" s="36">
        <v>178.3833333333333</v>
      </c>
      <c r="G348" s="36">
        <v>175.21666666666658</v>
      </c>
      <c r="H348" s="36">
        <v>186.33666666666659</v>
      </c>
      <c r="I348" s="36">
        <v>189.50333333333327</v>
      </c>
      <c r="J348" s="36">
        <v>191.89666666666659</v>
      </c>
      <c r="K348" s="31">
        <v>187.11</v>
      </c>
      <c r="L348" s="31">
        <v>181.55</v>
      </c>
      <c r="M348" s="31">
        <v>160.50502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3485.05</v>
      </c>
      <c r="D349" s="36">
        <v>3490.85</v>
      </c>
      <c r="E349" s="36">
        <v>3426.7</v>
      </c>
      <c r="F349" s="36">
        <v>3368.35</v>
      </c>
      <c r="G349" s="36">
        <v>3304.2</v>
      </c>
      <c r="H349" s="36">
        <v>3549.2</v>
      </c>
      <c r="I349" s="36">
        <v>3613.3500000000004</v>
      </c>
      <c r="J349" s="36">
        <v>3671.7</v>
      </c>
      <c r="K349" s="31">
        <v>3555</v>
      </c>
      <c r="L349" s="31">
        <v>3432.5</v>
      </c>
      <c r="M349" s="31">
        <v>4.7003199999999996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2541.9499999999998</v>
      </c>
      <c r="D350" s="36">
        <v>2550.3166666666666</v>
      </c>
      <c r="E350" s="36">
        <v>2525.6333333333332</v>
      </c>
      <c r="F350" s="36">
        <v>2509.3166666666666</v>
      </c>
      <c r="G350" s="36">
        <v>2484.6333333333332</v>
      </c>
      <c r="H350" s="36">
        <v>2566.6333333333332</v>
      </c>
      <c r="I350" s="36">
        <v>2591.3166666666666</v>
      </c>
      <c r="J350" s="36">
        <v>2607.6333333333332</v>
      </c>
      <c r="K350" s="31">
        <v>2575</v>
      </c>
      <c r="L350" s="31">
        <v>2534</v>
      </c>
      <c r="M350" s="31">
        <v>5.6941100000000002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79.94</v>
      </c>
      <c r="D351" s="36">
        <v>80.206666666666663</v>
      </c>
      <c r="E351" s="36">
        <v>78.73333333333332</v>
      </c>
      <c r="F351" s="36">
        <v>77.526666666666657</v>
      </c>
      <c r="G351" s="36">
        <v>76.053333333333313</v>
      </c>
      <c r="H351" s="36">
        <v>81.413333333333327</v>
      </c>
      <c r="I351" s="36">
        <v>82.886666666666656</v>
      </c>
      <c r="J351" s="36">
        <v>84.093333333333334</v>
      </c>
      <c r="K351" s="31">
        <v>81.680000000000007</v>
      </c>
      <c r="L351" s="31">
        <v>79</v>
      </c>
      <c r="M351" s="31">
        <v>28.131119999999999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611.70000000000005</v>
      </c>
      <c r="D352" s="36">
        <v>609.18333333333339</v>
      </c>
      <c r="E352" s="36">
        <v>601.51666666666677</v>
      </c>
      <c r="F352" s="36">
        <v>591.33333333333337</v>
      </c>
      <c r="G352" s="36">
        <v>583.66666666666674</v>
      </c>
      <c r="H352" s="36">
        <v>619.36666666666679</v>
      </c>
      <c r="I352" s="36">
        <v>627.0333333333333</v>
      </c>
      <c r="J352" s="36">
        <v>637.21666666666681</v>
      </c>
      <c r="K352" s="31">
        <v>616.85</v>
      </c>
      <c r="L352" s="31">
        <v>599</v>
      </c>
      <c r="M352" s="31">
        <v>8.5370600000000003</v>
      </c>
      <c r="N352" s="1"/>
      <c r="O352" s="1"/>
    </row>
    <row r="353" spans="1:15" ht="12.75" customHeight="1">
      <c r="A353" s="33">
        <v>343</v>
      </c>
      <c r="B353" s="53" t="s">
        <v>882</v>
      </c>
      <c r="C353" s="31">
        <v>5075.8500000000004</v>
      </c>
      <c r="D353" s="36">
        <v>5059.4833333333336</v>
      </c>
      <c r="E353" s="36">
        <v>4976.416666666667</v>
      </c>
      <c r="F353" s="36">
        <v>4876.9833333333336</v>
      </c>
      <c r="G353" s="36">
        <v>4793.916666666667</v>
      </c>
      <c r="H353" s="36">
        <v>5158.916666666667</v>
      </c>
      <c r="I353" s="36">
        <v>5241.9833333333327</v>
      </c>
      <c r="J353" s="36">
        <v>5341.416666666667</v>
      </c>
      <c r="K353" s="31">
        <v>5142.55</v>
      </c>
      <c r="L353" s="31">
        <v>4960.05</v>
      </c>
      <c r="M353" s="31">
        <v>0.33899000000000001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345.1</v>
      </c>
      <c r="D354" s="36">
        <v>344.63333333333338</v>
      </c>
      <c r="E354" s="36">
        <v>337.71666666666675</v>
      </c>
      <c r="F354" s="36">
        <v>330.33333333333337</v>
      </c>
      <c r="G354" s="36">
        <v>323.41666666666674</v>
      </c>
      <c r="H354" s="36">
        <v>352.01666666666677</v>
      </c>
      <c r="I354" s="36">
        <v>358.93333333333339</v>
      </c>
      <c r="J354" s="36">
        <v>366.31666666666678</v>
      </c>
      <c r="K354" s="31">
        <v>351.55</v>
      </c>
      <c r="L354" s="31">
        <v>337.25</v>
      </c>
      <c r="M354" s="31">
        <v>6.1402200000000002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1930.75</v>
      </c>
      <c r="D355" s="36">
        <v>1927.9833333333336</v>
      </c>
      <c r="E355" s="36">
        <v>1903.9166666666672</v>
      </c>
      <c r="F355" s="36">
        <v>1877.0833333333337</v>
      </c>
      <c r="G355" s="36">
        <v>1853.0166666666673</v>
      </c>
      <c r="H355" s="36">
        <v>1954.8166666666671</v>
      </c>
      <c r="I355" s="36">
        <v>1978.8833333333337</v>
      </c>
      <c r="J355" s="36">
        <v>2005.7166666666669</v>
      </c>
      <c r="K355" s="31">
        <v>1952.05</v>
      </c>
      <c r="L355" s="31">
        <v>1901.15</v>
      </c>
      <c r="M355" s="31">
        <v>13.522830000000001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273.55</v>
      </c>
      <c r="D356" s="36">
        <v>271.26666666666665</v>
      </c>
      <c r="E356" s="36">
        <v>267.5333333333333</v>
      </c>
      <c r="F356" s="36">
        <v>261.51666666666665</v>
      </c>
      <c r="G356" s="36">
        <v>257.7833333333333</v>
      </c>
      <c r="H356" s="36">
        <v>277.2833333333333</v>
      </c>
      <c r="I356" s="36">
        <v>281.01666666666665</v>
      </c>
      <c r="J356" s="36">
        <v>287.0333333333333</v>
      </c>
      <c r="K356" s="31">
        <v>275</v>
      </c>
      <c r="L356" s="31">
        <v>265.25</v>
      </c>
      <c r="M356" s="31">
        <v>472.70206000000002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648.54999999999995</v>
      </c>
      <c r="D357" s="36">
        <v>638.54999999999995</v>
      </c>
      <c r="E357" s="36">
        <v>618.54999999999995</v>
      </c>
      <c r="F357" s="36">
        <v>588.54999999999995</v>
      </c>
      <c r="G357" s="36">
        <v>568.54999999999995</v>
      </c>
      <c r="H357" s="36">
        <v>668.55</v>
      </c>
      <c r="I357" s="36">
        <v>688.55</v>
      </c>
      <c r="J357" s="36">
        <v>718.55</v>
      </c>
      <c r="K357" s="31">
        <v>658.55</v>
      </c>
      <c r="L357" s="31">
        <v>608.54999999999995</v>
      </c>
      <c r="M357" s="31">
        <v>56.414450000000002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1787.5</v>
      </c>
      <c r="D358" s="36">
        <v>1783.8333333333333</v>
      </c>
      <c r="E358" s="36">
        <v>1733.6666666666665</v>
      </c>
      <c r="F358" s="36">
        <v>1679.8333333333333</v>
      </c>
      <c r="G358" s="36">
        <v>1629.6666666666665</v>
      </c>
      <c r="H358" s="36">
        <v>1837.6666666666665</v>
      </c>
      <c r="I358" s="36">
        <v>1887.833333333333</v>
      </c>
      <c r="J358" s="36">
        <v>1941.6666666666665</v>
      </c>
      <c r="K358" s="31">
        <v>1834</v>
      </c>
      <c r="L358" s="31">
        <v>1730</v>
      </c>
      <c r="M358" s="31">
        <v>10.46935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380.55</v>
      </c>
      <c r="D359" s="36">
        <v>384.15000000000003</v>
      </c>
      <c r="E359" s="36">
        <v>374.45000000000005</v>
      </c>
      <c r="F359" s="36">
        <v>368.35</v>
      </c>
      <c r="G359" s="36">
        <v>358.65000000000003</v>
      </c>
      <c r="H359" s="36">
        <v>390.25000000000006</v>
      </c>
      <c r="I359" s="36">
        <v>399.95</v>
      </c>
      <c r="J359" s="36">
        <v>406.05000000000007</v>
      </c>
      <c r="K359" s="31">
        <v>393.85</v>
      </c>
      <c r="L359" s="31">
        <v>378.05</v>
      </c>
      <c r="M359" s="31">
        <v>28.376449999999998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8438.25</v>
      </c>
      <c r="D360" s="36">
        <v>8448.2666666666664</v>
      </c>
      <c r="E360" s="36">
        <v>8357.5333333333328</v>
      </c>
      <c r="F360" s="36">
        <v>8276.8166666666657</v>
      </c>
      <c r="G360" s="36">
        <v>8186.0833333333321</v>
      </c>
      <c r="H360" s="36">
        <v>8528.9833333333336</v>
      </c>
      <c r="I360" s="36">
        <v>8619.7166666666672</v>
      </c>
      <c r="J360" s="36">
        <v>8700.4333333333343</v>
      </c>
      <c r="K360" s="31">
        <v>8539</v>
      </c>
      <c r="L360" s="31">
        <v>8367.5499999999993</v>
      </c>
      <c r="M360" s="31">
        <v>1.18275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1299.45</v>
      </c>
      <c r="D361" s="36">
        <v>1299.9666666666667</v>
      </c>
      <c r="E361" s="36">
        <v>1282.4833333333333</v>
      </c>
      <c r="F361" s="36">
        <v>1265.5166666666667</v>
      </c>
      <c r="G361" s="36">
        <v>1248.0333333333333</v>
      </c>
      <c r="H361" s="36">
        <v>1316.9333333333334</v>
      </c>
      <c r="I361" s="36">
        <v>1334.416666666667</v>
      </c>
      <c r="J361" s="36">
        <v>1351.3833333333334</v>
      </c>
      <c r="K361" s="31">
        <v>1317.45</v>
      </c>
      <c r="L361" s="31">
        <v>1283</v>
      </c>
      <c r="M361" s="31">
        <v>5.6259300000000003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246.53</v>
      </c>
      <c r="D362" s="36">
        <v>245.67333333333332</v>
      </c>
      <c r="E362" s="36">
        <v>242.54666666666662</v>
      </c>
      <c r="F362" s="36">
        <v>238.5633333333333</v>
      </c>
      <c r="G362" s="36">
        <v>235.43666666666661</v>
      </c>
      <c r="H362" s="36">
        <v>249.65666666666664</v>
      </c>
      <c r="I362" s="36">
        <v>252.78333333333336</v>
      </c>
      <c r="J362" s="36">
        <v>256.76666666666665</v>
      </c>
      <c r="K362" s="31">
        <v>248.8</v>
      </c>
      <c r="L362" s="31">
        <v>241.69</v>
      </c>
      <c r="M362" s="31">
        <v>14.45208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3607.1</v>
      </c>
      <c r="D363" s="36">
        <v>3621.9833333333336</v>
      </c>
      <c r="E363" s="36">
        <v>3579.7166666666672</v>
      </c>
      <c r="F363" s="36">
        <v>3552.3333333333335</v>
      </c>
      <c r="G363" s="36">
        <v>3510.0666666666671</v>
      </c>
      <c r="H363" s="36">
        <v>3649.3666666666672</v>
      </c>
      <c r="I363" s="36">
        <v>3691.6333333333337</v>
      </c>
      <c r="J363" s="36">
        <v>3719.0166666666673</v>
      </c>
      <c r="K363" s="31">
        <v>3664.25</v>
      </c>
      <c r="L363" s="31">
        <v>3594.6</v>
      </c>
      <c r="M363" s="31">
        <v>5.0287199999999999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808.15</v>
      </c>
      <c r="D364" s="36">
        <v>796.93333333333328</v>
      </c>
      <c r="E364" s="36">
        <v>775.31666666666661</v>
      </c>
      <c r="F364" s="36">
        <v>742.48333333333335</v>
      </c>
      <c r="G364" s="36">
        <v>720.86666666666667</v>
      </c>
      <c r="H364" s="36">
        <v>829.76666666666654</v>
      </c>
      <c r="I364" s="36">
        <v>851.3833333333331</v>
      </c>
      <c r="J364" s="36">
        <v>884.21666666666647</v>
      </c>
      <c r="K364" s="31">
        <v>818.55</v>
      </c>
      <c r="L364" s="31">
        <v>764.1</v>
      </c>
      <c r="M364" s="31">
        <v>40.616759999999999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478.9</v>
      </c>
      <c r="D365" s="36">
        <v>486.3</v>
      </c>
      <c r="E365" s="36">
        <v>462.6</v>
      </c>
      <c r="F365" s="36">
        <v>446.3</v>
      </c>
      <c r="G365" s="36">
        <v>422.6</v>
      </c>
      <c r="H365" s="36">
        <v>502.6</v>
      </c>
      <c r="I365" s="36">
        <v>526.29999999999995</v>
      </c>
      <c r="J365" s="36">
        <v>542.6</v>
      </c>
      <c r="K365" s="31">
        <v>510</v>
      </c>
      <c r="L365" s="31">
        <v>470</v>
      </c>
      <c r="M365" s="31">
        <v>85.253619999999998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1381.45</v>
      </c>
      <c r="D366" s="36">
        <v>1371.4833333333333</v>
      </c>
      <c r="E366" s="36">
        <v>1358.0166666666667</v>
      </c>
      <c r="F366" s="36">
        <v>1334.5833333333333</v>
      </c>
      <c r="G366" s="36">
        <v>1321.1166666666666</v>
      </c>
      <c r="H366" s="36">
        <v>1394.9166666666667</v>
      </c>
      <c r="I366" s="36">
        <v>1408.3833333333334</v>
      </c>
      <c r="J366" s="36">
        <v>1431.8166666666668</v>
      </c>
      <c r="K366" s="31">
        <v>1384.95</v>
      </c>
      <c r="L366" s="31">
        <v>1348.05</v>
      </c>
      <c r="M366" s="31">
        <v>9.9957100000000008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38979.550000000003</v>
      </c>
      <c r="D367" s="36">
        <v>38853.216666666667</v>
      </c>
      <c r="E367" s="36">
        <v>38556.483333333337</v>
      </c>
      <c r="F367" s="36">
        <v>38133.416666666672</v>
      </c>
      <c r="G367" s="36">
        <v>37836.683333333342</v>
      </c>
      <c r="H367" s="36">
        <v>39276.283333333333</v>
      </c>
      <c r="I367" s="36">
        <v>39573.016666666656</v>
      </c>
      <c r="J367" s="36">
        <v>39996.083333333328</v>
      </c>
      <c r="K367" s="31">
        <v>39149.949999999997</v>
      </c>
      <c r="L367" s="31">
        <v>38430.15</v>
      </c>
      <c r="M367" s="31">
        <v>0.18651999999999999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1472.9</v>
      </c>
      <c r="D368" s="36">
        <v>1480.4333333333334</v>
      </c>
      <c r="E368" s="36">
        <v>1453.4666666666667</v>
      </c>
      <c r="F368" s="36">
        <v>1434.0333333333333</v>
      </c>
      <c r="G368" s="36">
        <v>1407.0666666666666</v>
      </c>
      <c r="H368" s="36">
        <v>1499.8666666666668</v>
      </c>
      <c r="I368" s="36">
        <v>1526.8333333333335</v>
      </c>
      <c r="J368" s="36">
        <v>1546.2666666666669</v>
      </c>
      <c r="K368" s="31">
        <v>1507.4</v>
      </c>
      <c r="L368" s="31">
        <v>1461</v>
      </c>
      <c r="M368" s="31">
        <v>5.8093300000000001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3733.85</v>
      </c>
      <c r="D369" s="36">
        <v>3750.1833333333329</v>
      </c>
      <c r="E369" s="36">
        <v>3709.1666666666661</v>
      </c>
      <c r="F369" s="36">
        <v>3684.4833333333331</v>
      </c>
      <c r="G369" s="36">
        <v>3643.4666666666662</v>
      </c>
      <c r="H369" s="36">
        <v>3774.8666666666659</v>
      </c>
      <c r="I369" s="36">
        <v>3815.8833333333332</v>
      </c>
      <c r="J369" s="36">
        <v>3840.5666666666657</v>
      </c>
      <c r="K369" s="31">
        <v>3791.2</v>
      </c>
      <c r="L369" s="31">
        <v>3725.5</v>
      </c>
      <c r="M369" s="31">
        <v>5.8663600000000002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315.25</v>
      </c>
      <c r="D370" s="36">
        <v>311.96666666666664</v>
      </c>
      <c r="E370" s="36">
        <v>307.43333333333328</v>
      </c>
      <c r="F370" s="36">
        <v>299.61666666666662</v>
      </c>
      <c r="G370" s="36">
        <v>295.08333333333326</v>
      </c>
      <c r="H370" s="36">
        <v>319.7833333333333</v>
      </c>
      <c r="I370" s="36">
        <v>324.31666666666672</v>
      </c>
      <c r="J370" s="36">
        <v>332.13333333333333</v>
      </c>
      <c r="K370" s="31">
        <v>316.5</v>
      </c>
      <c r="L370" s="31">
        <v>304.14999999999998</v>
      </c>
      <c r="M370" s="31">
        <v>105.40526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3406.5</v>
      </c>
      <c r="D371" s="36">
        <v>3398.9666666666667</v>
      </c>
      <c r="E371" s="36">
        <v>3364.2333333333336</v>
      </c>
      <c r="F371" s="36">
        <v>3321.9666666666667</v>
      </c>
      <c r="G371" s="36">
        <v>3287.2333333333336</v>
      </c>
      <c r="H371" s="36">
        <v>3441.2333333333336</v>
      </c>
      <c r="I371" s="36">
        <v>3475.9666666666662</v>
      </c>
      <c r="J371" s="36">
        <v>3518.2333333333336</v>
      </c>
      <c r="K371" s="31">
        <v>3433.7</v>
      </c>
      <c r="L371" s="31">
        <v>3356.7</v>
      </c>
      <c r="M371" s="31">
        <v>2.9690300000000001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3175.4</v>
      </c>
      <c r="D372" s="36">
        <v>3180.2333333333336</v>
      </c>
      <c r="E372" s="36">
        <v>3155.4666666666672</v>
      </c>
      <c r="F372" s="36">
        <v>3135.5333333333338</v>
      </c>
      <c r="G372" s="36">
        <v>3110.7666666666673</v>
      </c>
      <c r="H372" s="36">
        <v>3200.166666666667</v>
      </c>
      <c r="I372" s="36">
        <v>3224.9333333333334</v>
      </c>
      <c r="J372" s="36">
        <v>3244.8666666666668</v>
      </c>
      <c r="K372" s="31">
        <v>3205</v>
      </c>
      <c r="L372" s="31">
        <v>3160.3</v>
      </c>
      <c r="M372" s="31">
        <v>3.2893300000000001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840.4</v>
      </c>
      <c r="D373" s="36">
        <v>838.98333333333323</v>
      </c>
      <c r="E373" s="36">
        <v>821.46666666666647</v>
      </c>
      <c r="F373" s="36">
        <v>802.53333333333319</v>
      </c>
      <c r="G373" s="36">
        <v>785.01666666666642</v>
      </c>
      <c r="H373" s="36">
        <v>857.91666666666652</v>
      </c>
      <c r="I373" s="36">
        <v>875.43333333333317</v>
      </c>
      <c r="J373" s="36">
        <v>894.36666666666656</v>
      </c>
      <c r="K373" s="31">
        <v>856.5</v>
      </c>
      <c r="L373" s="31">
        <v>820.05</v>
      </c>
      <c r="M373" s="31">
        <v>17.74541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154.11000000000001</v>
      </c>
      <c r="D374" s="36">
        <v>156.52333333333334</v>
      </c>
      <c r="E374" s="36">
        <v>151.38666666666668</v>
      </c>
      <c r="F374" s="36">
        <v>148.66333333333336</v>
      </c>
      <c r="G374" s="36">
        <v>143.5266666666667</v>
      </c>
      <c r="H374" s="36">
        <v>159.24666666666667</v>
      </c>
      <c r="I374" s="36">
        <v>164.38333333333333</v>
      </c>
      <c r="J374" s="36">
        <v>167.10666666666665</v>
      </c>
      <c r="K374" s="31">
        <v>161.66</v>
      </c>
      <c r="L374" s="31">
        <v>153.80000000000001</v>
      </c>
      <c r="M374" s="31">
        <v>53.274349999999998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1825.6</v>
      </c>
      <c r="D375" s="36">
        <v>1837.7166666666665</v>
      </c>
      <c r="E375" s="36">
        <v>1787.6833333333329</v>
      </c>
      <c r="F375" s="36">
        <v>1749.7666666666664</v>
      </c>
      <c r="G375" s="36">
        <v>1699.7333333333329</v>
      </c>
      <c r="H375" s="36">
        <v>1875.633333333333</v>
      </c>
      <c r="I375" s="36">
        <v>1925.6666666666663</v>
      </c>
      <c r="J375" s="36">
        <v>1963.583333333333</v>
      </c>
      <c r="K375" s="31">
        <v>1887.75</v>
      </c>
      <c r="L375" s="31">
        <v>1799.8</v>
      </c>
      <c r="M375" s="31">
        <v>2.5025499999999998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6997.9</v>
      </c>
      <c r="D376" s="36">
        <v>6938.5999999999995</v>
      </c>
      <c r="E376" s="36">
        <v>6837.2999999999993</v>
      </c>
      <c r="F376" s="36">
        <v>6676.7</v>
      </c>
      <c r="G376" s="36">
        <v>6575.4</v>
      </c>
      <c r="H376" s="36">
        <v>7099.1999999999989</v>
      </c>
      <c r="I376" s="36">
        <v>7200.5</v>
      </c>
      <c r="J376" s="36">
        <v>7361.0999999999985</v>
      </c>
      <c r="K376" s="31">
        <v>7039.9</v>
      </c>
      <c r="L376" s="31">
        <v>6778</v>
      </c>
      <c r="M376" s="31">
        <v>4.3567099999999996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439.6</v>
      </c>
      <c r="D377" s="36">
        <v>440.91666666666669</v>
      </c>
      <c r="E377" s="36">
        <v>433.83333333333337</v>
      </c>
      <c r="F377" s="36">
        <v>428.06666666666666</v>
      </c>
      <c r="G377" s="36">
        <v>420.98333333333335</v>
      </c>
      <c r="H377" s="36">
        <v>446.68333333333339</v>
      </c>
      <c r="I377" s="36">
        <v>453.76666666666677</v>
      </c>
      <c r="J377" s="36">
        <v>459.53333333333342</v>
      </c>
      <c r="K377" s="31">
        <v>448</v>
      </c>
      <c r="L377" s="31">
        <v>435.15</v>
      </c>
      <c r="M377" s="31">
        <v>65.573359999999994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486.45</v>
      </c>
      <c r="D378" s="36">
        <v>483.81666666666661</v>
      </c>
      <c r="E378" s="36">
        <v>478.73333333333323</v>
      </c>
      <c r="F378" s="36">
        <v>471.01666666666665</v>
      </c>
      <c r="G378" s="36">
        <v>465.93333333333328</v>
      </c>
      <c r="H378" s="36">
        <v>491.53333333333319</v>
      </c>
      <c r="I378" s="36">
        <v>496.61666666666656</v>
      </c>
      <c r="J378" s="36">
        <v>504.33333333333314</v>
      </c>
      <c r="K378" s="31">
        <v>488.9</v>
      </c>
      <c r="L378" s="31">
        <v>476.1</v>
      </c>
      <c r="M378" s="31">
        <v>201.22639000000001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316.55</v>
      </c>
      <c r="D379" s="36">
        <v>317.13333333333333</v>
      </c>
      <c r="E379" s="36">
        <v>314.56666666666666</v>
      </c>
      <c r="F379" s="36">
        <v>312.58333333333331</v>
      </c>
      <c r="G379" s="36">
        <v>310.01666666666665</v>
      </c>
      <c r="H379" s="36">
        <v>319.11666666666667</v>
      </c>
      <c r="I379" s="36">
        <v>321.68333333333328</v>
      </c>
      <c r="J379" s="36">
        <v>323.66666666666669</v>
      </c>
      <c r="K379" s="31">
        <v>319.7</v>
      </c>
      <c r="L379" s="31">
        <v>315.14999999999998</v>
      </c>
      <c r="M379" s="31">
        <v>122.38518000000001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618.54999999999995</v>
      </c>
      <c r="D380" s="36">
        <v>612.13333333333333</v>
      </c>
      <c r="E380" s="36">
        <v>600.26666666666665</v>
      </c>
      <c r="F380" s="36">
        <v>581.98333333333335</v>
      </c>
      <c r="G380" s="36">
        <v>570.11666666666667</v>
      </c>
      <c r="H380" s="36">
        <v>630.41666666666663</v>
      </c>
      <c r="I380" s="36">
        <v>642.28333333333319</v>
      </c>
      <c r="J380" s="36">
        <v>660.56666666666661</v>
      </c>
      <c r="K380" s="31">
        <v>624</v>
      </c>
      <c r="L380" s="31">
        <v>593.85</v>
      </c>
      <c r="M380" s="31">
        <v>28.32949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1872.25</v>
      </c>
      <c r="D381" s="36">
        <v>1871.75</v>
      </c>
      <c r="E381" s="36">
        <v>1844.05</v>
      </c>
      <c r="F381" s="36">
        <v>1815.85</v>
      </c>
      <c r="G381" s="36">
        <v>1788.1499999999999</v>
      </c>
      <c r="H381" s="36">
        <v>1899.95</v>
      </c>
      <c r="I381" s="36">
        <v>1927.6499999999999</v>
      </c>
      <c r="J381" s="36">
        <v>1955.8500000000001</v>
      </c>
      <c r="K381" s="31">
        <v>1899.45</v>
      </c>
      <c r="L381" s="31">
        <v>1843.55</v>
      </c>
      <c r="M381" s="31">
        <v>9.79758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671.5</v>
      </c>
      <c r="D382" s="36">
        <v>666.68333333333339</v>
      </c>
      <c r="E382" s="36">
        <v>646.91666666666674</v>
      </c>
      <c r="F382" s="36">
        <v>622.33333333333337</v>
      </c>
      <c r="G382" s="36">
        <v>602.56666666666672</v>
      </c>
      <c r="H382" s="36">
        <v>691.26666666666677</v>
      </c>
      <c r="I382" s="36">
        <v>711.03333333333342</v>
      </c>
      <c r="J382" s="36">
        <v>735.61666666666679</v>
      </c>
      <c r="K382" s="31">
        <v>686.45</v>
      </c>
      <c r="L382" s="31">
        <v>642.1</v>
      </c>
      <c r="M382" s="31">
        <v>5.1326299999999998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164.12</v>
      </c>
      <c r="D383" s="36">
        <v>164.14333333333335</v>
      </c>
      <c r="E383" s="36">
        <v>161.53666666666669</v>
      </c>
      <c r="F383" s="36">
        <v>158.95333333333335</v>
      </c>
      <c r="G383" s="36">
        <v>156.34666666666669</v>
      </c>
      <c r="H383" s="36">
        <v>166.72666666666669</v>
      </c>
      <c r="I383" s="36">
        <v>169.33333333333331</v>
      </c>
      <c r="J383" s="36">
        <v>171.91666666666669</v>
      </c>
      <c r="K383" s="31">
        <v>166.75</v>
      </c>
      <c r="L383" s="31">
        <v>161.56</v>
      </c>
      <c r="M383" s="31">
        <v>2.0403899999999999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16948.099999999999</v>
      </c>
      <c r="D384" s="36">
        <v>16914.149999999998</v>
      </c>
      <c r="E384" s="36">
        <v>16828.299999999996</v>
      </c>
      <c r="F384" s="36">
        <v>16708.499999999996</v>
      </c>
      <c r="G384" s="36">
        <v>16622.649999999994</v>
      </c>
      <c r="H384" s="36">
        <v>17033.949999999997</v>
      </c>
      <c r="I384" s="36">
        <v>17119.799999999996</v>
      </c>
      <c r="J384" s="36">
        <v>17239.599999999999</v>
      </c>
      <c r="K384" s="31">
        <v>17000</v>
      </c>
      <c r="L384" s="31">
        <v>16794.349999999999</v>
      </c>
      <c r="M384" s="31">
        <v>3.7900000000000003E-2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126.14</v>
      </c>
      <c r="D385" s="36">
        <v>126.28666666666668</v>
      </c>
      <c r="E385" s="36">
        <v>125.25333333333336</v>
      </c>
      <c r="F385" s="36">
        <v>124.36666666666669</v>
      </c>
      <c r="G385" s="36">
        <v>123.33333333333337</v>
      </c>
      <c r="H385" s="36">
        <v>127.17333333333335</v>
      </c>
      <c r="I385" s="36">
        <v>128.20666666666668</v>
      </c>
      <c r="J385" s="36">
        <v>129.09333333333333</v>
      </c>
      <c r="K385" s="31">
        <v>127.32</v>
      </c>
      <c r="L385" s="31">
        <v>125.4</v>
      </c>
      <c r="M385" s="31">
        <v>229.32642999999999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610.20000000000005</v>
      </c>
      <c r="D386" s="36">
        <v>610.05000000000007</v>
      </c>
      <c r="E386" s="36">
        <v>603.10000000000014</v>
      </c>
      <c r="F386" s="36">
        <v>596.00000000000011</v>
      </c>
      <c r="G386" s="36">
        <v>589.05000000000018</v>
      </c>
      <c r="H386" s="36">
        <v>617.15000000000009</v>
      </c>
      <c r="I386" s="36">
        <v>624.10000000000014</v>
      </c>
      <c r="J386" s="36">
        <v>631.20000000000005</v>
      </c>
      <c r="K386" s="31">
        <v>617</v>
      </c>
      <c r="L386" s="31">
        <v>602.95000000000005</v>
      </c>
      <c r="M386" s="31">
        <v>1.62988</v>
      </c>
      <c r="N386" s="1"/>
      <c r="O386" s="1"/>
    </row>
    <row r="387" spans="1:15" ht="12.75" customHeight="1">
      <c r="A387" s="33">
        <v>377</v>
      </c>
      <c r="B387" s="53" t="s">
        <v>883</v>
      </c>
      <c r="C387" s="31">
        <v>1732.85</v>
      </c>
      <c r="D387" s="36">
        <v>1741.2833333333335</v>
      </c>
      <c r="E387" s="36">
        <v>1715.5666666666671</v>
      </c>
      <c r="F387" s="36">
        <v>1698.2833333333335</v>
      </c>
      <c r="G387" s="36">
        <v>1672.5666666666671</v>
      </c>
      <c r="H387" s="36">
        <v>1758.5666666666671</v>
      </c>
      <c r="I387" s="36">
        <v>1784.2833333333338</v>
      </c>
      <c r="J387" s="36">
        <v>1801.5666666666671</v>
      </c>
      <c r="K387" s="31">
        <v>1767</v>
      </c>
      <c r="L387" s="31">
        <v>1724</v>
      </c>
      <c r="M387" s="31">
        <v>0.60624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253.65</v>
      </c>
      <c r="D388" s="36">
        <v>253.7166666666667</v>
      </c>
      <c r="E388" s="36">
        <v>251.13333333333338</v>
      </c>
      <c r="F388" s="36">
        <v>248.61666666666667</v>
      </c>
      <c r="G388" s="36">
        <v>246.03333333333336</v>
      </c>
      <c r="H388" s="36">
        <v>256.23333333333341</v>
      </c>
      <c r="I388" s="36">
        <v>258.81666666666672</v>
      </c>
      <c r="J388" s="36">
        <v>261.33333333333343</v>
      </c>
      <c r="K388" s="31">
        <v>256.3</v>
      </c>
      <c r="L388" s="31">
        <v>251.2</v>
      </c>
      <c r="M388" s="31">
        <v>35.702710000000003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510.6</v>
      </c>
      <c r="D389" s="36">
        <v>510.8</v>
      </c>
      <c r="E389" s="36">
        <v>503.95000000000005</v>
      </c>
      <c r="F389" s="36">
        <v>497.3</v>
      </c>
      <c r="G389" s="36">
        <v>490.45000000000005</v>
      </c>
      <c r="H389" s="36">
        <v>517.45000000000005</v>
      </c>
      <c r="I389" s="36">
        <v>524.30000000000007</v>
      </c>
      <c r="J389" s="36">
        <v>530.95000000000005</v>
      </c>
      <c r="K389" s="31">
        <v>517.65</v>
      </c>
      <c r="L389" s="31">
        <v>504.15</v>
      </c>
      <c r="M389" s="31">
        <v>217.74754999999999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672.95</v>
      </c>
      <c r="D390" s="36">
        <v>675.4666666666667</v>
      </c>
      <c r="E390" s="36">
        <v>668.48333333333335</v>
      </c>
      <c r="F390" s="36">
        <v>664.01666666666665</v>
      </c>
      <c r="G390" s="36">
        <v>657.0333333333333</v>
      </c>
      <c r="H390" s="36">
        <v>679.93333333333339</v>
      </c>
      <c r="I390" s="36">
        <v>686.91666666666674</v>
      </c>
      <c r="J390" s="36">
        <v>691.38333333333344</v>
      </c>
      <c r="K390" s="31">
        <v>682.45</v>
      </c>
      <c r="L390" s="31">
        <v>671</v>
      </c>
      <c r="M390" s="31">
        <v>1.4739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675.65</v>
      </c>
      <c r="D391" s="36">
        <v>674.31666666666661</v>
      </c>
      <c r="E391" s="36">
        <v>662.23333333333323</v>
      </c>
      <c r="F391" s="36">
        <v>648.81666666666661</v>
      </c>
      <c r="G391" s="36">
        <v>636.73333333333323</v>
      </c>
      <c r="H391" s="36">
        <v>687.73333333333323</v>
      </c>
      <c r="I391" s="36">
        <v>699.81666666666672</v>
      </c>
      <c r="J391" s="36">
        <v>713.23333333333323</v>
      </c>
      <c r="K391" s="31">
        <v>686.4</v>
      </c>
      <c r="L391" s="31">
        <v>660.9</v>
      </c>
      <c r="M391" s="31">
        <v>21.180890000000002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1687.15</v>
      </c>
      <c r="D392" s="36">
        <v>1696.1333333333332</v>
      </c>
      <c r="E392" s="36">
        <v>1673.3666666666663</v>
      </c>
      <c r="F392" s="36">
        <v>1659.583333333333</v>
      </c>
      <c r="G392" s="36">
        <v>1636.8166666666662</v>
      </c>
      <c r="H392" s="36">
        <v>1709.9166666666665</v>
      </c>
      <c r="I392" s="36">
        <v>1732.6833333333334</v>
      </c>
      <c r="J392" s="36">
        <v>1746.4666666666667</v>
      </c>
      <c r="K392" s="31">
        <v>1718.9</v>
      </c>
      <c r="L392" s="31">
        <v>1682.35</v>
      </c>
      <c r="M392" s="31">
        <v>1.3706700000000001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389.4</v>
      </c>
      <c r="D393" s="36">
        <v>386.95</v>
      </c>
      <c r="E393" s="36">
        <v>381.45</v>
      </c>
      <c r="F393" s="36">
        <v>373.5</v>
      </c>
      <c r="G393" s="36">
        <v>368</v>
      </c>
      <c r="H393" s="36">
        <v>394.9</v>
      </c>
      <c r="I393" s="36">
        <v>400.4</v>
      </c>
      <c r="J393" s="36">
        <v>408.34999999999997</v>
      </c>
      <c r="K393" s="31">
        <v>392.45</v>
      </c>
      <c r="L393" s="31">
        <v>379</v>
      </c>
      <c r="M393" s="31">
        <v>434.35701999999998</v>
      </c>
      <c r="N393" s="1"/>
      <c r="O393" s="1"/>
    </row>
    <row r="394" spans="1:15" ht="12.75" customHeight="1">
      <c r="A394" s="33">
        <v>384</v>
      </c>
      <c r="B394" s="53" t="s">
        <v>884</v>
      </c>
      <c r="C394" s="31">
        <v>419.45</v>
      </c>
      <c r="D394" s="36">
        <v>411.25</v>
      </c>
      <c r="E394" s="36">
        <v>393.8</v>
      </c>
      <c r="F394" s="36">
        <v>368.15000000000003</v>
      </c>
      <c r="G394" s="36">
        <v>350.70000000000005</v>
      </c>
      <c r="H394" s="36">
        <v>436.9</v>
      </c>
      <c r="I394" s="36">
        <v>454.35</v>
      </c>
      <c r="J394" s="36">
        <v>479.99999999999994</v>
      </c>
      <c r="K394" s="31">
        <v>428.7</v>
      </c>
      <c r="L394" s="31">
        <v>385.6</v>
      </c>
      <c r="M394" s="31">
        <v>172.89442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1297.4000000000001</v>
      </c>
      <c r="D395" s="36">
        <v>1301.5166666666667</v>
      </c>
      <c r="E395" s="36">
        <v>1290.8833333333332</v>
      </c>
      <c r="F395" s="36">
        <v>1284.3666666666666</v>
      </c>
      <c r="G395" s="36">
        <v>1273.7333333333331</v>
      </c>
      <c r="H395" s="36">
        <v>1308.0333333333333</v>
      </c>
      <c r="I395" s="36">
        <v>1318.666666666667</v>
      </c>
      <c r="J395" s="36">
        <v>1325.1833333333334</v>
      </c>
      <c r="K395" s="31">
        <v>1312.15</v>
      </c>
      <c r="L395" s="31">
        <v>1295</v>
      </c>
      <c r="M395" s="31">
        <v>1.1585799999999999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284.60000000000002</v>
      </c>
      <c r="D396" s="36">
        <v>284.84999999999997</v>
      </c>
      <c r="E396" s="36">
        <v>282.69999999999993</v>
      </c>
      <c r="F396" s="36">
        <v>280.79999999999995</v>
      </c>
      <c r="G396" s="36">
        <v>278.64999999999992</v>
      </c>
      <c r="H396" s="36">
        <v>286.74999999999994</v>
      </c>
      <c r="I396" s="36">
        <v>288.89999999999992</v>
      </c>
      <c r="J396" s="36">
        <v>290.79999999999995</v>
      </c>
      <c r="K396" s="31">
        <v>287</v>
      </c>
      <c r="L396" s="31">
        <v>282.95</v>
      </c>
      <c r="M396" s="31">
        <v>3.8266900000000001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713.6</v>
      </c>
      <c r="D397" s="36">
        <v>712.26666666666677</v>
      </c>
      <c r="E397" s="36">
        <v>702.53333333333353</v>
      </c>
      <c r="F397" s="36">
        <v>691.46666666666681</v>
      </c>
      <c r="G397" s="36">
        <v>681.73333333333358</v>
      </c>
      <c r="H397" s="36">
        <v>723.33333333333348</v>
      </c>
      <c r="I397" s="36">
        <v>733.06666666666683</v>
      </c>
      <c r="J397" s="36">
        <v>744.13333333333344</v>
      </c>
      <c r="K397" s="31">
        <v>722</v>
      </c>
      <c r="L397" s="31">
        <v>701.2</v>
      </c>
      <c r="M397" s="31">
        <v>3.2183000000000002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163.86</v>
      </c>
      <c r="D398" s="36">
        <v>165.64000000000001</v>
      </c>
      <c r="E398" s="36">
        <v>161.33000000000004</v>
      </c>
      <c r="F398" s="36">
        <v>158.80000000000004</v>
      </c>
      <c r="G398" s="36">
        <v>154.49000000000007</v>
      </c>
      <c r="H398" s="36">
        <v>168.17000000000002</v>
      </c>
      <c r="I398" s="36">
        <v>172.48000000000002</v>
      </c>
      <c r="J398" s="36">
        <v>175.01</v>
      </c>
      <c r="K398" s="31">
        <v>169.95</v>
      </c>
      <c r="L398" s="31">
        <v>163.11000000000001</v>
      </c>
      <c r="M398" s="31">
        <v>68.598349999999996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3414.05</v>
      </c>
      <c r="D399" s="36">
        <v>3424.7833333333333</v>
      </c>
      <c r="E399" s="36">
        <v>3369.5666666666666</v>
      </c>
      <c r="F399" s="36">
        <v>3325.0833333333335</v>
      </c>
      <c r="G399" s="36">
        <v>3269.8666666666668</v>
      </c>
      <c r="H399" s="36">
        <v>3469.2666666666664</v>
      </c>
      <c r="I399" s="36">
        <v>3524.4833333333327</v>
      </c>
      <c r="J399" s="36">
        <v>3568.9666666666662</v>
      </c>
      <c r="K399" s="31">
        <v>3480</v>
      </c>
      <c r="L399" s="31">
        <v>3380.3</v>
      </c>
      <c r="M399" s="31">
        <v>1.3003899999999999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75.06</v>
      </c>
      <c r="D400" s="36">
        <v>75.056666666666658</v>
      </c>
      <c r="E400" s="36">
        <v>73.913333333333313</v>
      </c>
      <c r="F400" s="36">
        <v>72.766666666666652</v>
      </c>
      <c r="G400" s="36">
        <v>71.623333333333306</v>
      </c>
      <c r="H400" s="36">
        <v>76.203333333333319</v>
      </c>
      <c r="I400" s="36">
        <v>77.346666666666664</v>
      </c>
      <c r="J400" s="36">
        <v>78.493333333333325</v>
      </c>
      <c r="K400" s="31">
        <v>76.2</v>
      </c>
      <c r="L400" s="31">
        <v>73.91</v>
      </c>
      <c r="M400" s="31">
        <v>26.078720000000001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2512.85</v>
      </c>
      <c r="D401" s="36">
        <v>2535.6166666666668</v>
      </c>
      <c r="E401" s="36">
        <v>2471.2333333333336</v>
      </c>
      <c r="F401" s="36">
        <v>2429.6166666666668</v>
      </c>
      <c r="G401" s="36">
        <v>2365.2333333333336</v>
      </c>
      <c r="H401" s="36">
        <v>2577.2333333333336</v>
      </c>
      <c r="I401" s="36">
        <v>2641.6166666666668</v>
      </c>
      <c r="J401" s="36">
        <v>2683.2333333333336</v>
      </c>
      <c r="K401" s="31">
        <v>2600</v>
      </c>
      <c r="L401" s="31">
        <v>2494</v>
      </c>
      <c r="M401" s="31">
        <v>2.8930699999999998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215.54</v>
      </c>
      <c r="D402" s="36">
        <v>216.34666666666666</v>
      </c>
      <c r="E402" s="36">
        <v>213.74333333333334</v>
      </c>
      <c r="F402" s="36">
        <v>211.94666666666669</v>
      </c>
      <c r="G402" s="36">
        <v>209.34333333333336</v>
      </c>
      <c r="H402" s="36">
        <v>218.14333333333332</v>
      </c>
      <c r="I402" s="36">
        <v>220.74666666666661</v>
      </c>
      <c r="J402" s="36">
        <v>222.54333333333329</v>
      </c>
      <c r="K402" s="31">
        <v>218.95</v>
      </c>
      <c r="L402" s="31">
        <v>214.55</v>
      </c>
      <c r="M402" s="31">
        <v>22.00798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2913.35</v>
      </c>
      <c r="D403" s="36">
        <v>2923.35</v>
      </c>
      <c r="E403" s="36">
        <v>2899.35</v>
      </c>
      <c r="F403" s="36">
        <v>2885.35</v>
      </c>
      <c r="G403" s="36">
        <v>2861.35</v>
      </c>
      <c r="H403" s="36">
        <v>2937.35</v>
      </c>
      <c r="I403" s="36">
        <v>2961.35</v>
      </c>
      <c r="J403" s="36">
        <v>2975.35</v>
      </c>
      <c r="K403" s="31">
        <v>2947.35</v>
      </c>
      <c r="L403" s="31">
        <v>2909.35</v>
      </c>
      <c r="M403" s="31">
        <v>58.874510000000001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111.98</v>
      </c>
      <c r="D404" s="36">
        <v>112.05666666666667</v>
      </c>
      <c r="E404" s="36">
        <v>110.32333333333334</v>
      </c>
      <c r="F404" s="36">
        <v>108.66666666666667</v>
      </c>
      <c r="G404" s="36">
        <v>106.93333333333334</v>
      </c>
      <c r="H404" s="36">
        <v>113.71333333333334</v>
      </c>
      <c r="I404" s="36">
        <v>115.44666666666669</v>
      </c>
      <c r="J404" s="36">
        <v>117.10333333333334</v>
      </c>
      <c r="K404" s="31">
        <v>113.79</v>
      </c>
      <c r="L404" s="31">
        <v>110.4</v>
      </c>
      <c r="M404" s="31">
        <v>14.731439999999999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1556.6</v>
      </c>
      <c r="D405" s="36">
        <v>1565.6166666666668</v>
      </c>
      <c r="E405" s="36">
        <v>1541.0333333333335</v>
      </c>
      <c r="F405" s="36">
        <v>1525.4666666666667</v>
      </c>
      <c r="G405" s="36">
        <v>1500.8833333333334</v>
      </c>
      <c r="H405" s="36">
        <v>1581.1833333333336</v>
      </c>
      <c r="I405" s="36">
        <v>1605.7666666666667</v>
      </c>
      <c r="J405" s="36">
        <v>1621.3333333333337</v>
      </c>
      <c r="K405" s="31">
        <v>1590.2</v>
      </c>
      <c r="L405" s="31">
        <v>1550.05</v>
      </c>
      <c r="M405" s="31">
        <v>0.53996</v>
      </c>
      <c r="N405" s="1"/>
      <c r="O405" s="1"/>
    </row>
    <row r="406" spans="1:15" ht="12.75" customHeight="1">
      <c r="A406" s="33">
        <v>396</v>
      </c>
      <c r="B406" s="53" t="s">
        <v>885</v>
      </c>
      <c r="C406" s="31">
        <v>84.96</v>
      </c>
      <c r="D406" s="36">
        <v>84.86666666666666</v>
      </c>
      <c r="E406" s="36">
        <v>84.103333333333325</v>
      </c>
      <c r="F406" s="36">
        <v>83.24666666666667</v>
      </c>
      <c r="G406" s="36">
        <v>82.483333333333334</v>
      </c>
      <c r="H406" s="36">
        <v>85.723333333333315</v>
      </c>
      <c r="I406" s="36">
        <v>86.486666666666665</v>
      </c>
      <c r="J406" s="36">
        <v>87.343333333333305</v>
      </c>
      <c r="K406" s="31">
        <v>85.63</v>
      </c>
      <c r="L406" s="31">
        <v>84.01</v>
      </c>
      <c r="M406" s="31">
        <v>10.51895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712.8</v>
      </c>
      <c r="D407" s="36">
        <v>714.26666666666677</v>
      </c>
      <c r="E407" s="36">
        <v>709.48333333333358</v>
      </c>
      <c r="F407" s="36">
        <v>706.16666666666686</v>
      </c>
      <c r="G407" s="36">
        <v>701.38333333333367</v>
      </c>
      <c r="H407" s="36">
        <v>717.58333333333348</v>
      </c>
      <c r="I407" s="36">
        <v>722.36666666666656</v>
      </c>
      <c r="J407" s="36">
        <v>725.68333333333339</v>
      </c>
      <c r="K407" s="31">
        <v>719.05</v>
      </c>
      <c r="L407" s="31">
        <v>710.95</v>
      </c>
      <c r="M407" s="31">
        <v>11.191190000000001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1428.05</v>
      </c>
      <c r="D408" s="36">
        <v>1429.95</v>
      </c>
      <c r="E408" s="36">
        <v>1420.1000000000001</v>
      </c>
      <c r="F408" s="36">
        <v>1412.15</v>
      </c>
      <c r="G408" s="36">
        <v>1402.3000000000002</v>
      </c>
      <c r="H408" s="36">
        <v>1437.9</v>
      </c>
      <c r="I408" s="36">
        <v>1447.75</v>
      </c>
      <c r="J408" s="36">
        <v>1455.7</v>
      </c>
      <c r="K408" s="31">
        <v>1439.8</v>
      </c>
      <c r="L408" s="31">
        <v>1422</v>
      </c>
      <c r="M408" s="31">
        <v>9.9145000000000003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133.61000000000001</v>
      </c>
      <c r="D409" s="36">
        <v>133.73666666666665</v>
      </c>
      <c r="E409" s="36">
        <v>132.0733333333333</v>
      </c>
      <c r="F409" s="36">
        <v>130.53666666666663</v>
      </c>
      <c r="G409" s="36">
        <v>128.87333333333328</v>
      </c>
      <c r="H409" s="36">
        <v>135.27333333333331</v>
      </c>
      <c r="I409" s="36">
        <v>136.93666666666667</v>
      </c>
      <c r="J409" s="36">
        <v>138.47333333333333</v>
      </c>
      <c r="K409" s="31">
        <v>135.4</v>
      </c>
      <c r="L409" s="31">
        <v>132.19999999999999</v>
      </c>
      <c r="M409" s="31">
        <v>128.82796999999999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6165.65</v>
      </c>
      <c r="D410" s="36">
        <v>6230.9833333333336</v>
      </c>
      <c r="E410" s="36">
        <v>6086.166666666667</v>
      </c>
      <c r="F410" s="36">
        <v>6006.6833333333334</v>
      </c>
      <c r="G410" s="36">
        <v>5861.8666666666668</v>
      </c>
      <c r="H410" s="36">
        <v>6310.4666666666672</v>
      </c>
      <c r="I410" s="36">
        <v>6455.2833333333328</v>
      </c>
      <c r="J410" s="36">
        <v>6534.7666666666673</v>
      </c>
      <c r="K410" s="31">
        <v>6375.8</v>
      </c>
      <c r="L410" s="31">
        <v>6151.5</v>
      </c>
      <c r="M410" s="31">
        <v>0.21299000000000001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2327.6999999999998</v>
      </c>
      <c r="D411" s="36">
        <v>2341.7333333333331</v>
      </c>
      <c r="E411" s="36">
        <v>2310.9666666666662</v>
      </c>
      <c r="F411" s="36">
        <v>2294.2333333333331</v>
      </c>
      <c r="G411" s="36">
        <v>2263.4666666666662</v>
      </c>
      <c r="H411" s="36">
        <v>2358.4666666666662</v>
      </c>
      <c r="I411" s="36">
        <v>2389.2333333333336</v>
      </c>
      <c r="J411" s="36">
        <v>2405.9666666666662</v>
      </c>
      <c r="K411" s="31">
        <v>2372.5</v>
      </c>
      <c r="L411" s="31">
        <v>2325</v>
      </c>
      <c r="M411" s="31">
        <v>3.2967200000000001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2031.8</v>
      </c>
      <c r="D412" s="36">
        <v>2028.3666666666668</v>
      </c>
      <c r="E412" s="36">
        <v>2006.7333333333336</v>
      </c>
      <c r="F412" s="36">
        <v>1981.6666666666667</v>
      </c>
      <c r="G412" s="36">
        <v>1960.0333333333335</v>
      </c>
      <c r="H412" s="36">
        <v>2053.4333333333334</v>
      </c>
      <c r="I412" s="36">
        <v>2075.0666666666666</v>
      </c>
      <c r="J412" s="36">
        <v>2100.1333333333337</v>
      </c>
      <c r="K412" s="31">
        <v>2050</v>
      </c>
      <c r="L412" s="31">
        <v>2003.3</v>
      </c>
      <c r="M412" s="31">
        <v>0.28532999999999997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163.01</v>
      </c>
      <c r="D413" s="36">
        <v>163.98333333333335</v>
      </c>
      <c r="E413" s="36">
        <v>160.8666666666667</v>
      </c>
      <c r="F413" s="36">
        <v>158.72333333333336</v>
      </c>
      <c r="G413" s="36">
        <v>155.60666666666671</v>
      </c>
      <c r="H413" s="36">
        <v>166.12666666666669</v>
      </c>
      <c r="I413" s="36">
        <v>169.24333333333337</v>
      </c>
      <c r="J413" s="36">
        <v>171.38666666666668</v>
      </c>
      <c r="K413" s="31">
        <v>167.1</v>
      </c>
      <c r="L413" s="31">
        <v>161.84</v>
      </c>
      <c r="M413" s="31">
        <v>213.66902999999999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10051.5</v>
      </c>
      <c r="D414" s="36">
        <v>10071.883333333333</v>
      </c>
      <c r="E414" s="36">
        <v>9829.5666666666657</v>
      </c>
      <c r="F414" s="36">
        <v>9607.6333333333332</v>
      </c>
      <c r="G414" s="36">
        <v>9365.3166666666657</v>
      </c>
      <c r="H414" s="36">
        <v>10293.816666666666</v>
      </c>
      <c r="I414" s="36">
        <v>10536.133333333335</v>
      </c>
      <c r="J414" s="36">
        <v>10758.066666666666</v>
      </c>
      <c r="K414" s="31">
        <v>10314.200000000001</v>
      </c>
      <c r="L414" s="31">
        <v>9849.9500000000007</v>
      </c>
      <c r="M414" s="31">
        <v>0.56116999999999995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1504.7</v>
      </c>
      <c r="D415" s="36">
        <v>1502.8166666666666</v>
      </c>
      <c r="E415" s="36">
        <v>1491.6833333333332</v>
      </c>
      <c r="F415" s="36">
        <v>1478.6666666666665</v>
      </c>
      <c r="G415" s="36">
        <v>1467.5333333333331</v>
      </c>
      <c r="H415" s="36">
        <v>1515.8333333333333</v>
      </c>
      <c r="I415" s="36">
        <v>1526.9666666666665</v>
      </c>
      <c r="J415" s="36">
        <v>1539.9833333333333</v>
      </c>
      <c r="K415" s="31">
        <v>1513.95</v>
      </c>
      <c r="L415" s="31">
        <v>1489.8</v>
      </c>
      <c r="M415" s="31">
        <v>0.39121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563</v>
      </c>
      <c r="D416" s="36">
        <v>562</v>
      </c>
      <c r="E416" s="36">
        <v>557</v>
      </c>
      <c r="F416" s="36">
        <v>551</v>
      </c>
      <c r="G416" s="36">
        <v>546</v>
      </c>
      <c r="H416" s="36">
        <v>568</v>
      </c>
      <c r="I416" s="36">
        <v>573</v>
      </c>
      <c r="J416" s="36">
        <v>579</v>
      </c>
      <c r="K416" s="31">
        <v>567</v>
      </c>
      <c r="L416" s="31">
        <v>556</v>
      </c>
      <c r="M416" s="31">
        <v>2.2848299999999999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4340.45</v>
      </c>
      <c r="D417" s="36">
        <v>4323.583333333333</v>
      </c>
      <c r="E417" s="36">
        <v>4190.0666666666657</v>
      </c>
      <c r="F417" s="36">
        <v>4039.6833333333325</v>
      </c>
      <c r="G417" s="36">
        <v>3906.1666666666652</v>
      </c>
      <c r="H417" s="36">
        <v>4473.9666666666662</v>
      </c>
      <c r="I417" s="36">
        <v>4607.4833333333345</v>
      </c>
      <c r="J417" s="36">
        <v>4757.8666666666668</v>
      </c>
      <c r="K417" s="31">
        <v>4457.1000000000004</v>
      </c>
      <c r="L417" s="31">
        <v>4173.2</v>
      </c>
      <c r="M417" s="31">
        <v>2.4441600000000001</v>
      </c>
      <c r="N417" s="1"/>
      <c r="O417" s="1"/>
    </row>
    <row r="418" spans="1:15" ht="12.75" customHeight="1">
      <c r="A418" s="33">
        <v>408</v>
      </c>
      <c r="B418" s="53" t="s">
        <v>886</v>
      </c>
      <c r="C418" s="31">
        <v>821.4</v>
      </c>
      <c r="D418" s="36">
        <v>820.11666666666667</v>
      </c>
      <c r="E418" s="36">
        <v>818.83333333333337</v>
      </c>
      <c r="F418" s="36">
        <v>816.26666666666665</v>
      </c>
      <c r="G418" s="36">
        <v>814.98333333333335</v>
      </c>
      <c r="H418" s="36">
        <v>822.68333333333339</v>
      </c>
      <c r="I418" s="36">
        <v>823.9666666666667</v>
      </c>
      <c r="J418" s="36">
        <v>826.53333333333342</v>
      </c>
      <c r="K418" s="31">
        <v>821.4</v>
      </c>
      <c r="L418" s="31">
        <v>817.55</v>
      </c>
      <c r="M418" s="31">
        <v>1.0186500000000001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27063.85</v>
      </c>
      <c r="D419" s="36">
        <v>27056.850000000002</v>
      </c>
      <c r="E419" s="36">
        <v>26823.700000000004</v>
      </c>
      <c r="F419" s="36">
        <v>26583.550000000003</v>
      </c>
      <c r="G419" s="36">
        <v>26350.400000000005</v>
      </c>
      <c r="H419" s="36">
        <v>27297.000000000004</v>
      </c>
      <c r="I419" s="36">
        <v>27530.150000000005</v>
      </c>
      <c r="J419" s="36">
        <v>27770.300000000003</v>
      </c>
      <c r="K419" s="31">
        <v>27290</v>
      </c>
      <c r="L419" s="31">
        <v>26816.7</v>
      </c>
      <c r="M419" s="31">
        <v>0.41866999999999999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44.48</v>
      </c>
      <c r="D420" s="36">
        <v>43.85</v>
      </c>
      <c r="E420" s="36">
        <v>42.56</v>
      </c>
      <c r="F420" s="36">
        <v>40.64</v>
      </c>
      <c r="G420" s="36">
        <v>39.35</v>
      </c>
      <c r="H420" s="36">
        <v>45.77</v>
      </c>
      <c r="I420" s="36">
        <v>47.060000000000009</v>
      </c>
      <c r="J420" s="36">
        <v>48.980000000000004</v>
      </c>
      <c r="K420" s="31">
        <v>45.14</v>
      </c>
      <c r="L420" s="31">
        <v>41.93</v>
      </c>
      <c r="M420" s="31">
        <v>302.40741000000003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2533</v>
      </c>
      <c r="D421" s="36">
        <v>2525.0166666666669</v>
      </c>
      <c r="E421" s="36">
        <v>2497.9833333333336</v>
      </c>
      <c r="F421" s="36">
        <v>2462.9666666666667</v>
      </c>
      <c r="G421" s="36">
        <v>2435.9333333333334</v>
      </c>
      <c r="H421" s="36">
        <v>2560.0333333333338</v>
      </c>
      <c r="I421" s="36">
        <v>2587.0666666666675</v>
      </c>
      <c r="J421" s="36">
        <v>2622.0833333333339</v>
      </c>
      <c r="K421" s="31">
        <v>2552.0500000000002</v>
      </c>
      <c r="L421" s="31">
        <v>2490</v>
      </c>
      <c r="M421" s="31">
        <v>9.3627000000000002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634.9</v>
      </c>
      <c r="D422" s="36">
        <v>634.63333333333333</v>
      </c>
      <c r="E422" s="36">
        <v>627.26666666666665</v>
      </c>
      <c r="F422" s="36">
        <v>619.63333333333333</v>
      </c>
      <c r="G422" s="36">
        <v>612.26666666666665</v>
      </c>
      <c r="H422" s="36">
        <v>642.26666666666665</v>
      </c>
      <c r="I422" s="36">
        <v>649.63333333333321</v>
      </c>
      <c r="J422" s="36">
        <v>657.26666666666665</v>
      </c>
      <c r="K422" s="31">
        <v>642</v>
      </c>
      <c r="L422" s="31">
        <v>627</v>
      </c>
      <c r="M422" s="31">
        <v>3.5127100000000002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6901.05</v>
      </c>
      <c r="D423" s="36">
        <v>6938.8499999999995</v>
      </c>
      <c r="E423" s="36">
        <v>6843.3999999999987</v>
      </c>
      <c r="F423" s="36">
        <v>6785.7499999999991</v>
      </c>
      <c r="G423" s="36">
        <v>6690.2999999999984</v>
      </c>
      <c r="H423" s="36">
        <v>6996.4999999999991</v>
      </c>
      <c r="I423" s="36">
        <v>7091.95</v>
      </c>
      <c r="J423" s="36">
        <v>7149.5999999999995</v>
      </c>
      <c r="K423" s="31">
        <v>7034.3</v>
      </c>
      <c r="L423" s="31">
        <v>6881.2</v>
      </c>
      <c r="M423" s="31">
        <v>4.14459</v>
      </c>
      <c r="N423" s="1"/>
      <c r="O423" s="1"/>
    </row>
    <row r="424" spans="1:15" ht="12.75" customHeight="1">
      <c r="A424" s="33">
        <v>414</v>
      </c>
      <c r="B424" s="53" t="s">
        <v>887</v>
      </c>
      <c r="C424" s="31">
        <v>1289.6500000000001</v>
      </c>
      <c r="D424" s="36">
        <v>1287.5</v>
      </c>
      <c r="E424" s="36">
        <v>1272.2</v>
      </c>
      <c r="F424" s="36">
        <v>1254.75</v>
      </c>
      <c r="G424" s="36">
        <v>1239.45</v>
      </c>
      <c r="H424" s="36">
        <v>1304.95</v>
      </c>
      <c r="I424" s="36">
        <v>1320.2500000000002</v>
      </c>
      <c r="J424" s="36">
        <v>1337.7</v>
      </c>
      <c r="K424" s="31">
        <v>1302.8</v>
      </c>
      <c r="L424" s="31">
        <v>1270.05</v>
      </c>
      <c r="M424" s="31">
        <v>4.4892599999999998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2066.5</v>
      </c>
      <c r="D425" s="36">
        <v>2074.5</v>
      </c>
      <c r="E425" s="36">
        <v>2044</v>
      </c>
      <c r="F425" s="36">
        <v>2021.5</v>
      </c>
      <c r="G425" s="36">
        <v>1991</v>
      </c>
      <c r="H425" s="36">
        <v>2097</v>
      </c>
      <c r="I425" s="36">
        <v>2127.5</v>
      </c>
      <c r="J425" s="36">
        <v>2150</v>
      </c>
      <c r="K425" s="31">
        <v>2105</v>
      </c>
      <c r="L425" s="31">
        <v>2052</v>
      </c>
      <c r="M425" s="31">
        <v>1.0280100000000001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9530.0499999999993</v>
      </c>
      <c r="D426" s="36">
        <v>9525.0500000000011</v>
      </c>
      <c r="E426" s="36">
        <v>9355.1000000000022</v>
      </c>
      <c r="F426" s="36">
        <v>9180.1500000000015</v>
      </c>
      <c r="G426" s="36">
        <v>9010.2000000000025</v>
      </c>
      <c r="H426" s="36">
        <v>9700.0000000000018</v>
      </c>
      <c r="I426" s="36">
        <v>9869.9500000000025</v>
      </c>
      <c r="J426" s="36">
        <v>10044.900000000001</v>
      </c>
      <c r="K426" s="31">
        <v>9695</v>
      </c>
      <c r="L426" s="31">
        <v>9350.1</v>
      </c>
      <c r="M426" s="31">
        <v>1.1061000000000001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651.29999999999995</v>
      </c>
      <c r="D427" s="36">
        <v>655.36666666666667</v>
      </c>
      <c r="E427" s="36">
        <v>644.73333333333335</v>
      </c>
      <c r="F427" s="36">
        <v>638.16666666666663</v>
      </c>
      <c r="G427" s="36">
        <v>627.5333333333333</v>
      </c>
      <c r="H427" s="36">
        <v>661.93333333333339</v>
      </c>
      <c r="I427" s="36">
        <v>672.56666666666683</v>
      </c>
      <c r="J427" s="36">
        <v>679.13333333333344</v>
      </c>
      <c r="K427" s="31">
        <v>666</v>
      </c>
      <c r="L427" s="31">
        <v>648.79999999999995</v>
      </c>
      <c r="M427" s="31">
        <v>5.0626699999999998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574.79999999999995</v>
      </c>
      <c r="D428" s="36">
        <v>578.30000000000007</v>
      </c>
      <c r="E428" s="36">
        <v>568.60000000000014</v>
      </c>
      <c r="F428" s="36">
        <v>562.40000000000009</v>
      </c>
      <c r="G428" s="36">
        <v>552.70000000000016</v>
      </c>
      <c r="H428" s="36">
        <v>584.50000000000011</v>
      </c>
      <c r="I428" s="36">
        <v>594.20000000000016</v>
      </c>
      <c r="J428" s="36">
        <v>600.40000000000009</v>
      </c>
      <c r="K428" s="31">
        <v>588</v>
      </c>
      <c r="L428" s="31">
        <v>572.1</v>
      </c>
      <c r="M428" s="31">
        <v>3.3301799999999999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525.35</v>
      </c>
      <c r="D429" s="36">
        <v>522.13333333333333</v>
      </c>
      <c r="E429" s="36">
        <v>515.4666666666667</v>
      </c>
      <c r="F429" s="36">
        <v>505.58333333333337</v>
      </c>
      <c r="G429" s="36">
        <v>498.91666666666674</v>
      </c>
      <c r="H429" s="36">
        <v>532.01666666666665</v>
      </c>
      <c r="I429" s="36">
        <v>538.68333333333339</v>
      </c>
      <c r="J429" s="36">
        <v>548.56666666666661</v>
      </c>
      <c r="K429" s="31">
        <v>528.79999999999995</v>
      </c>
      <c r="L429" s="31">
        <v>512.25</v>
      </c>
      <c r="M429" s="31">
        <v>11.27807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835.55</v>
      </c>
      <c r="D430" s="36">
        <v>834.73333333333323</v>
      </c>
      <c r="E430" s="36">
        <v>829.86666666666645</v>
      </c>
      <c r="F430" s="36">
        <v>824.18333333333317</v>
      </c>
      <c r="G430" s="36">
        <v>819.31666666666638</v>
      </c>
      <c r="H430" s="36">
        <v>840.41666666666652</v>
      </c>
      <c r="I430" s="36">
        <v>845.2833333333333</v>
      </c>
      <c r="J430" s="36">
        <v>850.96666666666658</v>
      </c>
      <c r="K430" s="31">
        <v>839.6</v>
      </c>
      <c r="L430" s="31">
        <v>829.05</v>
      </c>
      <c r="M430" s="31">
        <v>147.54408000000001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151.01</v>
      </c>
      <c r="D431" s="36">
        <v>151.16999999999999</v>
      </c>
      <c r="E431" s="36">
        <v>149.33999999999997</v>
      </c>
      <c r="F431" s="36">
        <v>147.66999999999999</v>
      </c>
      <c r="G431" s="36">
        <v>145.83999999999997</v>
      </c>
      <c r="H431" s="36">
        <v>152.83999999999997</v>
      </c>
      <c r="I431" s="36">
        <v>154.66999999999996</v>
      </c>
      <c r="J431" s="36">
        <v>156.33999999999997</v>
      </c>
      <c r="K431" s="31">
        <v>153</v>
      </c>
      <c r="L431" s="31">
        <v>149.5</v>
      </c>
      <c r="M431" s="31">
        <v>205.00708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795.65</v>
      </c>
      <c r="D432" s="36">
        <v>785.43333333333339</v>
      </c>
      <c r="E432" s="36">
        <v>775.21666666666681</v>
      </c>
      <c r="F432" s="36">
        <v>754.78333333333342</v>
      </c>
      <c r="G432" s="36">
        <v>744.56666666666683</v>
      </c>
      <c r="H432" s="36">
        <v>805.86666666666679</v>
      </c>
      <c r="I432" s="36">
        <v>816.08333333333348</v>
      </c>
      <c r="J432" s="36">
        <v>836.51666666666677</v>
      </c>
      <c r="K432" s="31">
        <v>795.65</v>
      </c>
      <c r="L432" s="31">
        <v>765</v>
      </c>
      <c r="M432" s="31">
        <v>26.952970000000001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131.62</v>
      </c>
      <c r="D433" s="36">
        <v>131.85000000000002</v>
      </c>
      <c r="E433" s="36">
        <v>130.35000000000005</v>
      </c>
      <c r="F433" s="36">
        <v>129.08000000000004</v>
      </c>
      <c r="G433" s="36">
        <v>127.58000000000007</v>
      </c>
      <c r="H433" s="36">
        <v>133.12000000000003</v>
      </c>
      <c r="I433" s="36">
        <v>134.62000000000003</v>
      </c>
      <c r="J433" s="36">
        <v>135.89000000000001</v>
      </c>
      <c r="K433" s="31">
        <v>133.35</v>
      </c>
      <c r="L433" s="31">
        <v>130.58000000000001</v>
      </c>
      <c r="M433" s="31">
        <v>22.626899999999999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487.85</v>
      </c>
      <c r="D434" s="36">
        <v>491.84999999999997</v>
      </c>
      <c r="E434" s="36">
        <v>480.99999999999994</v>
      </c>
      <c r="F434" s="36">
        <v>474.15</v>
      </c>
      <c r="G434" s="36">
        <v>463.29999999999995</v>
      </c>
      <c r="H434" s="36">
        <v>498.69999999999993</v>
      </c>
      <c r="I434" s="36">
        <v>509.54999999999995</v>
      </c>
      <c r="J434" s="36">
        <v>516.39999999999986</v>
      </c>
      <c r="K434" s="31">
        <v>502.7</v>
      </c>
      <c r="L434" s="31">
        <v>485</v>
      </c>
      <c r="M434" s="31">
        <v>6.5868900000000004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218.94</v>
      </c>
      <c r="D435" s="36">
        <v>220.15666666666667</v>
      </c>
      <c r="E435" s="36">
        <v>216.58333333333334</v>
      </c>
      <c r="F435" s="36">
        <v>214.22666666666669</v>
      </c>
      <c r="G435" s="36">
        <v>210.65333333333336</v>
      </c>
      <c r="H435" s="36">
        <v>222.51333333333332</v>
      </c>
      <c r="I435" s="36">
        <v>226.08666666666664</v>
      </c>
      <c r="J435" s="36">
        <v>228.4433333333333</v>
      </c>
      <c r="K435" s="31">
        <v>223.73</v>
      </c>
      <c r="L435" s="31">
        <v>217.8</v>
      </c>
      <c r="M435" s="31">
        <v>15.838340000000001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1499.75</v>
      </c>
      <c r="D436" s="36">
        <v>1507.3666666666668</v>
      </c>
      <c r="E436" s="36">
        <v>1489.7333333333336</v>
      </c>
      <c r="F436" s="36">
        <v>1479.7166666666667</v>
      </c>
      <c r="G436" s="36">
        <v>1462.0833333333335</v>
      </c>
      <c r="H436" s="36">
        <v>1517.3833333333337</v>
      </c>
      <c r="I436" s="36">
        <v>1535.0166666666669</v>
      </c>
      <c r="J436" s="36">
        <v>1545.0333333333338</v>
      </c>
      <c r="K436" s="31">
        <v>1525</v>
      </c>
      <c r="L436" s="31">
        <v>1497.35</v>
      </c>
      <c r="M436" s="31">
        <v>14.415889999999999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753.1</v>
      </c>
      <c r="D437" s="36">
        <v>746.1</v>
      </c>
      <c r="E437" s="36">
        <v>732.35</v>
      </c>
      <c r="F437" s="36">
        <v>711.6</v>
      </c>
      <c r="G437" s="36">
        <v>697.85</v>
      </c>
      <c r="H437" s="36">
        <v>766.85</v>
      </c>
      <c r="I437" s="36">
        <v>780.6</v>
      </c>
      <c r="J437" s="36">
        <v>801.35</v>
      </c>
      <c r="K437" s="31">
        <v>759.85</v>
      </c>
      <c r="L437" s="31">
        <v>725.35</v>
      </c>
      <c r="M437" s="31">
        <v>23.361239999999999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4528.8500000000004</v>
      </c>
      <c r="D438" s="36">
        <v>4577.95</v>
      </c>
      <c r="E438" s="36">
        <v>4470.8999999999996</v>
      </c>
      <c r="F438" s="36">
        <v>4412.95</v>
      </c>
      <c r="G438" s="36">
        <v>4305.8999999999996</v>
      </c>
      <c r="H438" s="36">
        <v>4635.8999999999996</v>
      </c>
      <c r="I438" s="36">
        <v>4742.9500000000007</v>
      </c>
      <c r="J438" s="36">
        <v>4800.8999999999996</v>
      </c>
      <c r="K438" s="31">
        <v>4685</v>
      </c>
      <c r="L438" s="31">
        <v>4520</v>
      </c>
      <c r="M438" s="31">
        <v>0.94125000000000003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1259.25</v>
      </c>
      <c r="D439" s="36">
        <v>1262.1833333333332</v>
      </c>
      <c r="E439" s="36">
        <v>1250.4166666666663</v>
      </c>
      <c r="F439" s="36">
        <v>1241.583333333333</v>
      </c>
      <c r="G439" s="36">
        <v>1229.8166666666662</v>
      </c>
      <c r="H439" s="36">
        <v>1271.0166666666664</v>
      </c>
      <c r="I439" s="36">
        <v>1282.7833333333333</v>
      </c>
      <c r="J439" s="36">
        <v>1291.6166666666666</v>
      </c>
      <c r="K439" s="31">
        <v>1273.95</v>
      </c>
      <c r="L439" s="31">
        <v>1253.3499999999999</v>
      </c>
      <c r="M439" s="31">
        <v>2.0131999999999999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528.4</v>
      </c>
      <c r="D440" s="36">
        <v>527.88333333333333</v>
      </c>
      <c r="E440" s="36">
        <v>522.76666666666665</v>
      </c>
      <c r="F440" s="36">
        <v>517.13333333333333</v>
      </c>
      <c r="G440" s="36">
        <v>512.01666666666665</v>
      </c>
      <c r="H440" s="36">
        <v>533.51666666666665</v>
      </c>
      <c r="I440" s="36">
        <v>538.63333333333321</v>
      </c>
      <c r="J440" s="36">
        <v>544.26666666666665</v>
      </c>
      <c r="K440" s="31">
        <v>533</v>
      </c>
      <c r="L440" s="31">
        <v>522.25</v>
      </c>
      <c r="M440" s="31">
        <v>6.6043500000000002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6155.35</v>
      </c>
      <c r="D441" s="36">
        <v>6088.9333333333334</v>
      </c>
      <c r="E441" s="36">
        <v>5923.2166666666672</v>
      </c>
      <c r="F441" s="36">
        <v>5691.0833333333339</v>
      </c>
      <c r="G441" s="36">
        <v>5525.3666666666677</v>
      </c>
      <c r="H441" s="36">
        <v>6321.0666666666666</v>
      </c>
      <c r="I441" s="36">
        <v>6486.7833333333319</v>
      </c>
      <c r="J441" s="36">
        <v>6718.9166666666661</v>
      </c>
      <c r="K441" s="31">
        <v>6254.65</v>
      </c>
      <c r="L441" s="31">
        <v>5856.8</v>
      </c>
      <c r="M441" s="31">
        <v>2.58046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681.05</v>
      </c>
      <c r="D442" s="36">
        <v>679.43333333333328</v>
      </c>
      <c r="E442" s="36">
        <v>672.86666666666656</v>
      </c>
      <c r="F442" s="36">
        <v>664.68333333333328</v>
      </c>
      <c r="G442" s="36">
        <v>658.11666666666656</v>
      </c>
      <c r="H442" s="36">
        <v>687.61666666666656</v>
      </c>
      <c r="I442" s="36">
        <v>694.18333333333339</v>
      </c>
      <c r="J442" s="36">
        <v>702.36666666666656</v>
      </c>
      <c r="K442" s="31">
        <v>686</v>
      </c>
      <c r="L442" s="31">
        <v>671.25</v>
      </c>
      <c r="M442" s="31">
        <v>1.3800699999999999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48.26</v>
      </c>
      <c r="D443" s="36">
        <v>48.19</v>
      </c>
      <c r="E443" s="36">
        <v>47.089999999999996</v>
      </c>
      <c r="F443" s="36">
        <v>45.92</v>
      </c>
      <c r="G443" s="36">
        <v>44.82</v>
      </c>
      <c r="H443" s="36">
        <v>49.359999999999992</v>
      </c>
      <c r="I443" s="36">
        <v>50.459999999999987</v>
      </c>
      <c r="J443" s="36">
        <v>51.629999999999988</v>
      </c>
      <c r="K443" s="31">
        <v>49.29</v>
      </c>
      <c r="L443" s="31">
        <v>47.02</v>
      </c>
      <c r="M443" s="31">
        <v>475.83386999999999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606.15</v>
      </c>
      <c r="D444" s="36">
        <v>612.36666666666667</v>
      </c>
      <c r="E444" s="36">
        <v>596.58333333333337</v>
      </c>
      <c r="F444" s="36">
        <v>587.01666666666665</v>
      </c>
      <c r="G444" s="36">
        <v>571.23333333333335</v>
      </c>
      <c r="H444" s="36">
        <v>621.93333333333339</v>
      </c>
      <c r="I444" s="36">
        <v>637.7166666666667</v>
      </c>
      <c r="J444" s="36">
        <v>647.28333333333342</v>
      </c>
      <c r="K444" s="31">
        <v>628.15</v>
      </c>
      <c r="L444" s="31">
        <v>602.79999999999995</v>
      </c>
      <c r="M444" s="31">
        <v>13.58342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701.65</v>
      </c>
      <c r="D445" s="36">
        <v>705.03333333333342</v>
      </c>
      <c r="E445" s="36">
        <v>696.06666666666683</v>
      </c>
      <c r="F445" s="36">
        <v>690.48333333333346</v>
      </c>
      <c r="G445" s="36">
        <v>681.51666666666688</v>
      </c>
      <c r="H445" s="36">
        <v>710.61666666666679</v>
      </c>
      <c r="I445" s="36">
        <v>719.58333333333326</v>
      </c>
      <c r="J445" s="36">
        <v>725.16666666666674</v>
      </c>
      <c r="K445" s="31">
        <v>714</v>
      </c>
      <c r="L445" s="31">
        <v>699.45</v>
      </c>
      <c r="M445" s="31">
        <v>5.6845800000000004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471.1</v>
      </c>
      <c r="D446" s="36">
        <v>469.43333333333334</v>
      </c>
      <c r="E446" s="36">
        <v>462.86666666666667</v>
      </c>
      <c r="F446" s="36">
        <v>454.63333333333333</v>
      </c>
      <c r="G446" s="36">
        <v>448.06666666666666</v>
      </c>
      <c r="H446" s="36">
        <v>477.66666666666669</v>
      </c>
      <c r="I446" s="36">
        <v>484.23333333333341</v>
      </c>
      <c r="J446" s="36">
        <v>492.4666666666667</v>
      </c>
      <c r="K446" s="31">
        <v>476</v>
      </c>
      <c r="L446" s="31">
        <v>461.2</v>
      </c>
      <c r="M446" s="31">
        <v>6.00075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42.98</v>
      </c>
      <c r="D447" s="36">
        <v>43.15</v>
      </c>
      <c r="E447" s="36">
        <v>42.449999999999996</v>
      </c>
      <c r="F447" s="36">
        <v>41.919999999999995</v>
      </c>
      <c r="G447" s="36">
        <v>41.219999999999992</v>
      </c>
      <c r="H447" s="36">
        <v>43.68</v>
      </c>
      <c r="I447" s="36">
        <v>44.38</v>
      </c>
      <c r="J447" s="36">
        <v>44.910000000000004</v>
      </c>
      <c r="K447" s="31">
        <v>43.85</v>
      </c>
      <c r="L447" s="31">
        <v>42.62</v>
      </c>
      <c r="M447" s="31">
        <v>49.517220000000002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2442.4499999999998</v>
      </c>
      <c r="D448" s="36">
        <v>2437.4833333333331</v>
      </c>
      <c r="E448" s="36">
        <v>2422.9666666666662</v>
      </c>
      <c r="F448" s="36">
        <v>2403.4833333333331</v>
      </c>
      <c r="G448" s="36">
        <v>2388.9666666666662</v>
      </c>
      <c r="H448" s="36">
        <v>2456.9666666666662</v>
      </c>
      <c r="I448" s="36">
        <v>2471.4833333333336</v>
      </c>
      <c r="J448" s="36">
        <v>2490.9666666666662</v>
      </c>
      <c r="K448" s="31">
        <v>2452</v>
      </c>
      <c r="L448" s="31">
        <v>2418</v>
      </c>
      <c r="M448" s="31">
        <v>9.3787000000000003</v>
      </c>
      <c r="N448" s="1"/>
      <c r="O448" s="1"/>
    </row>
    <row r="449" spans="1:15" ht="12.75" customHeight="1">
      <c r="A449" s="33">
        <v>439</v>
      </c>
      <c r="B449" s="53" t="s">
        <v>888</v>
      </c>
      <c r="C449" s="31">
        <v>169.3</v>
      </c>
      <c r="D449" s="36">
        <v>169.01666666666668</v>
      </c>
      <c r="E449" s="36">
        <v>167.78333333333336</v>
      </c>
      <c r="F449" s="36">
        <v>166.26666666666668</v>
      </c>
      <c r="G449" s="36">
        <v>165.03333333333336</v>
      </c>
      <c r="H449" s="36">
        <v>170.53333333333336</v>
      </c>
      <c r="I449" s="36">
        <v>171.76666666666665</v>
      </c>
      <c r="J449" s="36">
        <v>173.28333333333336</v>
      </c>
      <c r="K449" s="31">
        <v>170.25</v>
      </c>
      <c r="L449" s="31">
        <v>167.5</v>
      </c>
      <c r="M449" s="31">
        <v>8.4969599999999996</v>
      </c>
      <c r="N449" s="1"/>
      <c r="O449" s="1"/>
    </row>
    <row r="450" spans="1:15" ht="12.75" customHeight="1">
      <c r="A450" s="33">
        <v>440</v>
      </c>
      <c r="B450" s="53" t="s">
        <v>889</v>
      </c>
      <c r="C450" s="31">
        <v>473.5</v>
      </c>
      <c r="D450" s="36">
        <v>472.98333333333335</v>
      </c>
      <c r="E450" s="36">
        <v>471.26666666666671</v>
      </c>
      <c r="F450" s="36">
        <v>469.03333333333336</v>
      </c>
      <c r="G450" s="36">
        <v>467.31666666666672</v>
      </c>
      <c r="H450" s="36">
        <v>475.2166666666667</v>
      </c>
      <c r="I450" s="36">
        <v>476.93333333333339</v>
      </c>
      <c r="J450" s="36">
        <v>479.16666666666669</v>
      </c>
      <c r="K450" s="31">
        <v>474.7</v>
      </c>
      <c r="L450" s="31">
        <v>470.75</v>
      </c>
      <c r="M450" s="31">
        <v>1.1263399999999999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922.55</v>
      </c>
      <c r="D451" s="36">
        <v>920.5333333333333</v>
      </c>
      <c r="E451" s="36">
        <v>913.06666666666661</v>
      </c>
      <c r="F451" s="36">
        <v>903.58333333333326</v>
      </c>
      <c r="G451" s="36">
        <v>896.11666666666656</v>
      </c>
      <c r="H451" s="36">
        <v>930.01666666666665</v>
      </c>
      <c r="I451" s="36">
        <v>937.48333333333335</v>
      </c>
      <c r="J451" s="36">
        <v>946.9666666666667</v>
      </c>
      <c r="K451" s="31">
        <v>928</v>
      </c>
      <c r="L451" s="31">
        <v>911.05</v>
      </c>
      <c r="M451" s="31">
        <v>2.5849799999999998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1111.4000000000001</v>
      </c>
      <c r="D452" s="36">
        <v>1101.9166666666667</v>
      </c>
      <c r="E452" s="36">
        <v>1082.8833333333334</v>
      </c>
      <c r="F452" s="36">
        <v>1054.3666666666668</v>
      </c>
      <c r="G452" s="36">
        <v>1035.3333333333335</v>
      </c>
      <c r="H452" s="36">
        <v>1130.4333333333334</v>
      </c>
      <c r="I452" s="36">
        <v>1149.4666666666667</v>
      </c>
      <c r="J452" s="36">
        <v>1177.9833333333333</v>
      </c>
      <c r="K452" s="31">
        <v>1120.95</v>
      </c>
      <c r="L452" s="31">
        <v>1073.4000000000001</v>
      </c>
      <c r="M452" s="31">
        <v>34.32029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1878.75</v>
      </c>
      <c r="D453" s="36">
        <v>1879.5833333333333</v>
      </c>
      <c r="E453" s="36">
        <v>1850.1666666666665</v>
      </c>
      <c r="F453" s="36">
        <v>1821.5833333333333</v>
      </c>
      <c r="G453" s="36">
        <v>1792.1666666666665</v>
      </c>
      <c r="H453" s="36">
        <v>1908.1666666666665</v>
      </c>
      <c r="I453" s="36">
        <v>1937.583333333333</v>
      </c>
      <c r="J453" s="36">
        <v>1966.1666666666665</v>
      </c>
      <c r="K453" s="31">
        <v>1909</v>
      </c>
      <c r="L453" s="31">
        <v>1851</v>
      </c>
      <c r="M453" s="31">
        <v>5.7362500000000001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3852.1</v>
      </c>
      <c r="D454" s="36">
        <v>3857.6833333333329</v>
      </c>
      <c r="E454" s="36">
        <v>3835.4166666666661</v>
      </c>
      <c r="F454" s="36">
        <v>3818.7333333333331</v>
      </c>
      <c r="G454" s="36">
        <v>3796.4666666666662</v>
      </c>
      <c r="H454" s="36">
        <v>3874.3666666666659</v>
      </c>
      <c r="I454" s="36">
        <v>3896.6333333333332</v>
      </c>
      <c r="J454" s="36">
        <v>3913.3166666666657</v>
      </c>
      <c r="K454" s="31">
        <v>3879.95</v>
      </c>
      <c r="L454" s="31">
        <v>3841</v>
      </c>
      <c r="M454" s="31">
        <v>14.198980000000001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1135.5999999999999</v>
      </c>
      <c r="D455" s="36">
        <v>1135.6999999999998</v>
      </c>
      <c r="E455" s="36">
        <v>1126.5999999999997</v>
      </c>
      <c r="F455" s="36">
        <v>1117.5999999999999</v>
      </c>
      <c r="G455" s="36">
        <v>1108.4999999999998</v>
      </c>
      <c r="H455" s="36">
        <v>1144.6999999999996</v>
      </c>
      <c r="I455" s="36">
        <v>1153.8</v>
      </c>
      <c r="J455" s="36">
        <v>1162.7999999999995</v>
      </c>
      <c r="K455" s="31">
        <v>1144.8</v>
      </c>
      <c r="L455" s="31">
        <v>1126.7</v>
      </c>
      <c r="M455" s="31">
        <v>8.0501299999999993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7087.65</v>
      </c>
      <c r="D456" s="36">
        <v>7110.8833333333341</v>
      </c>
      <c r="E456" s="36">
        <v>7056.7666666666682</v>
      </c>
      <c r="F456" s="36">
        <v>7025.8833333333341</v>
      </c>
      <c r="G456" s="36">
        <v>6971.7666666666682</v>
      </c>
      <c r="H456" s="36">
        <v>7141.7666666666682</v>
      </c>
      <c r="I456" s="36">
        <v>7195.883333333335</v>
      </c>
      <c r="J456" s="36">
        <v>7226.7666666666682</v>
      </c>
      <c r="K456" s="31">
        <v>7165</v>
      </c>
      <c r="L456" s="31">
        <v>7080</v>
      </c>
      <c r="M456" s="31">
        <v>0.77664999999999995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6394.4</v>
      </c>
      <c r="D457" s="36">
        <v>6423.8</v>
      </c>
      <c r="E457" s="36">
        <v>6347.6</v>
      </c>
      <c r="F457" s="36">
        <v>6300.8</v>
      </c>
      <c r="G457" s="36">
        <v>6224.6</v>
      </c>
      <c r="H457" s="36">
        <v>6470.6</v>
      </c>
      <c r="I457" s="36">
        <v>6546.7999999999993</v>
      </c>
      <c r="J457" s="36">
        <v>6593.6</v>
      </c>
      <c r="K457" s="31">
        <v>6500</v>
      </c>
      <c r="L457" s="31">
        <v>6377</v>
      </c>
      <c r="M457" s="31">
        <v>0.18093999999999999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666.35</v>
      </c>
      <c r="D458" s="36">
        <v>662.56666666666661</v>
      </c>
      <c r="E458" s="36">
        <v>654.13333333333321</v>
      </c>
      <c r="F458" s="36">
        <v>641.91666666666663</v>
      </c>
      <c r="G458" s="36">
        <v>633.48333333333323</v>
      </c>
      <c r="H458" s="36">
        <v>674.78333333333319</v>
      </c>
      <c r="I458" s="36">
        <v>683.21666666666658</v>
      </c>
      <c r="J458" s="36">
        <v>695.43333333333317</v>
      </c>
      <c r="K458" s="31">
        <v>671</v>
      </c>
      <c r="L458" s="31">
        <v>650.35</v>
      </c>
      <c r="M458" s="31">
        <v>22.87518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987.1</v>
      </c>
      <c r="D459" s="36">
        <v>982.1</v>
      </c>
      <c r="E459" s="36">
        <v>971.65000000000009</v>
      </c>
      <c r="F459" s="36">
        <v>956.2</v>
      </c>
      <c r="G459" s="36">
        <v>945.75000000000011</v>
      </c>
      <c r="H459" s="36">
        <v>997.55000000000007</v>
      </c>
      <c r="I459" s="36">
        <v>1008.0000000000001</v>
      </c>
      <c r="J459" s="36">
        <v>1023.45</v>
      </c>
      <c r="K459" s="31">
        <v>992.55</v>
      </c>
      <c r="L459" s="31">
        <v>966.65</v>
      </c>
      <c r="M459" s="31">
        <v>148.28702000000001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448.4</v>
      </c>
      <c r="D460" s="36">
        <v>449.63333333333338</v>
      </c>
      <c r="E460" s="36">
        <v>445.51666666666677</v>
      </c>
      <c r="F460" s="36">
        <v>442.63333333333338</v>
      </c>
      <c r="G460" s="36">
        <v>438.51666666666677</v>
      </c>
      <c r="H460" s="36">
        <v>452.51666666666677</v>
      </c>
      <c r="I460" s="36">
        <v>456.63333333333344</v>
      </c>
      <c r="J460" s="36">
        <v>459.51666666666677</v>
      </c>
      <c r="K460" s="31">
        <v>453.75</v>
      </c>
      <c r="L460" s="31">
        <v>446.75</v>
      </c>
      <c r="M460" s="31">
        <v>98.020629999999997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181.33</v>
      </c>
      <c r="D461" s="36">
        <v>181.86</v>
      </c>
      <c r="E461" s="36">
        <v>179.97000000000003</v>
      </c>
      <c r="F461" s="36">
        <v>178.61</v>
      </c>
      <c r="G461" s="36">
        <v>176.72000000000003</v>
      </c>
      <c r="H461" s="36">
        <v>183.22000000000003</v>
      </c>
      <c r="I461" s="36">
        <v>185.11</v>
      </c>
      <c r="J461" s="36">
        <v>186.47000000000003</v>
      </c>
      <c r="K461" s="31">
        <v>183.75</v>
      </c>
      <c r="L461" s="31">
        <v>180.5</v>
      </c>
      <c r="M461" s="31">
        <v>555.55543999999998</v>
      </c>
      <c r="N461" s="1"/>
      <c r="O461" s="1"/>
    </row>
    <row r="462" spans="1:15" ht="12.75" customHeight="1">
      <c r="A462" s="33">
        <v>452</v>
      </c>
      <c r="B462" s="53" t="s">
        <v>890</v>
      </c>
      <c r="C462" s="31">
        <v>1059.6500000000001</v>
      </c>
      <c r="D462" s="36">
        <v>1063.8000000000002</v>
      </c>
      <c r="E462" s="36">
        <v>1053.9000000000003</v>
      </c>
      <c r="F462" s="36">
        <v>1048.1500000000001</v>
      </c>
      <c r="G462" s="36">
        <v>1038.2500000000002</v>
      </c>
      <c r="H462" s="36">
        <v>1069.5500000000004</v>
      </c>
      <c r="I462" s="36">
        <v>1079.45</v>
      </c>
      <c r="J462" s="36">
        <v>1085.2000000000005</v>
      </c>
      <c r="K462" s="31">
        <v>1073.7</v>
      </c>
      <c r="L462" s="31">
        <v>1058.05</v>
      </c>
      <c r="M462" s="31">
        <v>8.5484799999999996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76.25</v>
      </c>
      <c r="D463" s="36">
        <v>76.13</v>
      </c>
      <c r="E463" s="36">
        <v>74.47999999999999</v>
      </c>
      <c r="F463" s="36">
        <v>72.709999999999994</v>
      </c>
      <c r="G463" s="36">
        <v>71.059999999999988</v>
      </c>
      <c r="H463" s="36">
        <v>77.899999999999991</v>
      </c>
      <c r="I463" s="36">
        <v>79.55</v>
      </c>
      <c r="J463" s="36">
        <v>81.319999999999993</v>
      </c>
      <c r="K463" s="31">
        <v>77.78</v>
      </c>
      <c r="L463" s="31">
        <v>74.36</v>
      </c>
      <c r="M463" s="31">
        <v>61.166460000000001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1349.45</v>
      </c>
      <c r="D464" s="36">
        <v>1350.15</v>
      </c>
      <c r="E464" s="36">
        <v>1340.4500000000003</v>
      </c>
      <c r="F464" s="36">
        <v>1331.4500000000003</v>
      </c>
      <c r="G464" s="36">
        <v>1321.7500000000005</v>
      </c>
      <c r="H464" s="36">
        <v>1359.15</v>
      </c>
      <c r="I464" s="36">
        <v>1368.85</v>
      </c>
      <c r="J464" s="36">
        <v>1377.85</v>
      </c>
      <c r="K464" s="31">
        <v>1359.85</v>
      </c>
      <c r="L464" s="31">
        <v>1341.15</v>
      </c>
      <c r="M464" s="31">
        <v>14.65705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1370</v>
      </c>
      <c r="D465" s="36">
        <v>1356.6333333333334</v>
      </c>
      <c r="E465" s="36">
        <v>1299.2666666666669</v>
      </c>
      <c r="F465" s="36">
        <v>1228.5333333333335</v>
      </c>
      <c r="G465" s="36">
        <v>1171.166666666667</v>
      </c>
      <c r="H465" s="36">
        <v>1427.3666666666668</v>
      </c>
      <c r="I465" s="36">
        <v>1484.7333333333331</v>
      </c>
      <c r="J465" s="36">
        <v>1555.4666666666667</v>
      </c>
      <c r="K465" s="31">
        <v>1414</v>
      </c>
      <c r="L465" s="31">
        <v>1285.9000000000001</v>
      </c>
      <c r="M465" s="31">
        <v>44.741750000000003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240.84</v>
      </c>
      <c r="D466" s="36">
        <v>240.92</v>
      </c>
      <c r="E466" s="36">
        <v>234.43999999999997</v>
      </c>
      <c r="F466" s="36">
        <v>228.04</v>
      </c>
      <c r="G466" s="36">
        <v>221.55999999999997</v>
      </c>
      <c r="H466" s="36">
        <v>247.31999999999996</v>
      </c>
      <c r="I466" s="36">
        <v>253.79999999999998</v>
      </c>
      <c r="J466" s="36">
        <v>260.19999999999993</v>
      </c>
      <c r="K466" s="31">
        <v>247.4</v>
      </c>
      <c r="L466" s="31">
        <v>234.52</v>
      </c>
      <c r="M466" s="31">
        <v>28.883179999999999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857.4</v>
      </c>
      <c r="D467" s="36">
        <v>863.58333333333337</v>
      </c>
      <c r="E467" s="36">
        <v>839.56666666666672</v>
      </c>
      <c r="F467" s="36">
        <v>821.73333333333335</v>
      </c>
      <c r="G467" s="36">
        <v>797.7166666666667</v>
      </c>
      <c r="H467" s="36">
        <v>881.41666666666674</v>
      </c>
      <c r="I467" s="36">
        <v>905.43333333333339</v>
      </c>
      <c r="J467" s="36">
        <v>923.26666666666677</v>
      </c>
      <c r="K467" s="31">
        <v>887.6</v>
      </c>
      <c r="L467" s="31">
        <v>845.75</v>
      </c>
      <c r="M467" s="31">
        <v>31.456880000000002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5199.3</v>
      </c>
      <c r="D468" s="36">
        <v>5212.5666666666666</v>
      </c>
      <c r="E468" s="36">
        <v>5117.7833333333328</v>
      </c>
      <c r="F468" s="36">
        <v>5036.2666666666664</v>
      </c>
      <c r="G468" s="36">
        <v>4941.4833333333327</v>
      </c>
      <c r="H468" s="36">
        <v>5294.083333333333</v>
      </c>
      <c r="I468" s="36">
        <v>5388.8666666666677</v>
      </c>
      <c r="J468" s="36">
        <v>5470.3833333333332</v>
      </c>
      <c r="K468" s="31">
        <v>5307.35</v>
      </c>
      <c r="L468" s="31">
        <v>5131.05</v>
      </c>
      <c r="M468" s="31">
        <v>2.2921800000000001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4145.8500000000004</v>
      </c>
      <c r="D469" s="36">
        <v>4120.2166666666662</v>
      </c>
      <c r="E469" s="36">
        <v>4075.7333333333327</v>
      </c>
      <c r="F469" s="36">
        <v>4005.6166666666663</v>
      </c>
      <c r="G469" s="36">
        <v>3961.1333333333328</v>
      </c>
      <c r="H469" s="36">
        <v>4190.3333333333321</v>
      </c>
      <c r="I469" s="36">
        <v>4234.8166666666657</v>
      </c>
      <c r="J469" s="36">
        <v>4304.9333333333325</v>
      </c>
      <c r="K469" s="31">
        <v>4164.7</v>
      </c>
      <c r="L469" s="31">
        <v>4050.1</v>
      </c>
      <c r="M469" s="31">
        <v>1.0044200000000001</v>
      </c>
      <c r="N469" s="1"/>
      <c r="O469" s="1"/>
    </row>
    <row r="470" spans="1:15" ht="12.75" customHeight="1">
      <c r="A470" s="33">
        <v>460</v>
      </c>
      <c r="B470" s="53" t="s">
        <v>891</v>
      </c>
      <c r="C470" s="31">
        <v>1350</v>
      </c>
      <c r="D470" s="36">
        <v>1346</v>
      </c>
      <c r="E470" s="36">
        <v>1315</v>
      </c>
      <c r="F470" s="36">
        <v>1280</v>
      </c>
      <c r="G470" s="36">
        <v>1249</v>
      </c>
      <c r="H470" s="36">
        <v>1381</v>
      </c>
      <c r="I470" s="36">
        <v>1412</v>
      </c>
      <c r="J470" s="36">
        <v>1447</v>
      </c>
      <c r="K470" s="31">
        <v>1377</v>
      </c>
      <c r="L470" s="31">
        <v>1311</v>
      </c>
      <c r="M470" s="31">
        <v>36.319189999999999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3410.7</v>
      </c>
      <c r="D471" s="36">
        <v>3416.9666666666667</v>
      </c>
      <c r="E471" s="36">
        <v>3395.6333333333332</v>
      </c>
      <c r="F471" s="36">
        <v>3380.5666666666666</v>
      </c>
      <c r="G471" s="36">
        <v>3359.2333333333331</v>
      </c>
      <c r="H471" s="36">
        <v>3432.0333333333333</v>
      </c>
      <c r="I471" s="36">
        <v>3453.3666666666663</v>
      </c>
      <c r="J471" s="36">
        <v>3468.4333333333334</v>
      </c>
      <c r="K471" s="31">
        <v>3438.3</v>
      </c>
      <c r="L471" s="31">
        <v>3401.9</v>
      </c>
      <c r="M471" s="31">
        <v>10.86157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2851</v>
      </c>
      <c r="D472" s="36">
        <v>2867.4833333333336</v>
      </c>
      <c r="E472" s="36">
        <v>2829.416666666667</v>
      </c>
      <c r="F472" s="36">
        <v>2807.8333333333335</v>
      </c>
      <c r="G472" s="36">
        <v>2769.7666666666669</v>
      </c>
      <c r="H472" s="36">
        <v>2889.0666666666671</v>
      </c>
      <c r="I472" s="36">
        <v>2927.1333333333337</v>
      </c>
      <c r="J472" s="36">
        <v>2948.7166666666672</v>
      </c>
      <c r="K472" s="31">
        <v>2905.55</v>
      </c>
      <c r="L472" s="31">
        <v>2845.9</v>
      </c>
      <c r="M472" s="31">
        <v>2.2796099999999999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1581.1</v>
      </c>
      <c r="D473" s="36">
        <v>1571.1333333333332</v>
      </c>
      <c r="E473" s="36">
        <v>1557.2666666666664</v>
      </c>
      <c r="F473" s="36">
        <v>1533.4333333333332</v>
      </c>
      <c r="G473" s="36">
        <v>1519.5666666666664</v>
      </c>
      <c r="H473" s="36">
        <v>1594.9666666666665</v>
      </c>
      <c r="I473" s="36">
        <v>1608.8333333333333</v>
      </c>
      <c r="J473" s="36">
        <v>1632.6666666666665</v>
      </c>
      <c r="K473" s="31">
        <v>1585</v>
      </c>
      <c r="L473" s="31">
        <v>1547.3</v>
      </c>
      <c r="M473" s="31">
        <v>9.0086600000000008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4906.6000000000004</v>
      </c>
      <c r="D474" s="36">
        <v>4933.7666666666664</v>
      </c>
      <c r="E474" s="36">
        <v>4857.5333333333328</v>
      </c>
      <c r="F474" s="36">
        <v>4808.4666666666662</v>
      </c>
      <c r="G474" s="36">
        <v>4732.2333333333327</v>
      </c>
      <c r="H474" s="36">
        <v>4982.833333333333</v>
      </c>
      <c r="I474" s="36">
        <v>5059.0666666666666</v>
      </c>
      <c r="J474" s="36">
        <v>5108.1333333333332</v>
      </c>
      <c r="K474" s="31">
        <v>5010</v>
      </c>
      <c r="L474" s="31">
        <v>4884.7</v>
      </c>
      <c r="M474" s="31">
        <v>5.1244100000000001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37.840000000000003</v>
      </c>
      <c r="D475" s="36">
        <v>37.763333333333328</v>
      </c>
      <c r="E475" s="36">
        <v>36.976666666666659</v>
      </c>
      <c r="F475" s="36">
        <v>36.11333333333333</v>
      </c>
      <c r="G475" s="36">
        <v>35.326666666666661</v>
      </c>
      <c r="H475" s="36">
        <v>38.626666666666658</v>
      </c>
      <c r="I475" s="36">
        <v>39.413333333333334</v>
      </c>
      <c r="J475" s="36">
        <v>40.276666666666657</v>
      </c>
      <c r="K475" s="31">
        <v>38.549999999999997</v>
      </c>
      <c r="L475" s="31">
        <v>36.9</v>
      </c>
      <c r="M475" s="31">
        <v>155.79253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368.35</v>
      </c>
      <c r="D476" s="36">
        <v>359.05</v>
      </c>
      <c r="E476" s="36">
        <v>345.55</v>
      </c>
      <c r="F476" s="36">
        <v>322.75</v>
      </c>
      <c r="G476" s="36">
        <v>309.25</v>
      </c>
      <c r="H476" s="36">
        <v>381.85</v>
      </c>
      <c r="I476" s="36">
        <v>395.35</v>
      </c>
      <c r="J476" s="36">
        <v>418.15000000000003</v>
      </c>
      <c r="K476" s="31">
        <v>372.55</v>
      </c>
      <c r="L476" s="31">
        <v>336.25</v>
      </c>
      <c r="M476" s="31">
        <v>28.901319999999998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549.5</v>
      </c>
      <c r="D477" s="36">
        <v>553.69999999999993</v>
      </c>
      <c r="E477" s="36">
        <v>543.79999999999984</v>
      </c>
      <c r="F477" s="36">
        <v>538.09999999999991</v>
      </c>
      <c r="G477" s="36">
        <v>528.19999999999982</v>
      </c>
      <c r="H477" s="36">
        <v>559.39999999999986</v>
      </c>
      <c r="I477" s="36">
        <v>569.29999999999995</v>
      </c>
      <c r="J477" s="31">
        <v>574.99999999999989</v>
      </c>
      <c r="K477" s="31">
        <v>563.6</v>
      </c>
      <c r="L477" s="31">
        <v>548</v>
      </c>
      <c r="M477" s="53">
        <v>4.6894099999999996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4064.55</v>
      </c>
      <c r="D478" s="36">
        <v>4039.9833333333336</v>
      </c>
      <c r="E478" s="36">
        <v>3989.5666666666671</v>
      </c>
      <c r="F478" s="36">
        <v>3914.5833333333335</v>
      </c>
      <c r="G478" s="36">
        <v>3864.166666666667</v>
      </c>
      <c r="H478" s="36">
        <v>4114.9666666666672</v>
      </c>
      <c r="I478" s="36">
        <v>4165.3833333333332</v>
      </c>
      <c r="J478" s="31">
        <v>4240.3666666666668</v>
      </c>
      <c r="K478" s="31">
        <v>4090.4</v>
      </c>
      <c r="L478" s="31">
        <v>3965</v>
      </c>
      <c r="M478" s="53">
        <v>2.4426700000000001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56.16</v>
      </c>
      <c r="D479" s="36">
        <v>56.29666666666666</v>
      </c>
      <c r="E479" s="36">
        <v>55.66333333333332</v>
      </c>
      <c r="F479" s="36">
        <v>55.166666666666657</v>
      </c>
      <c r="G479" s="36">
        <v>54.533333333333317</v>
      </c>
      <c r="H479" s="36">
        <v>56.793333333333322</v>
      </c>
      <c r="I479" s="36">
        <v>57.426666666666662</v>
      </c>
      <c r="J479" s="36">
        <v>57.923333333333325</v>
      </c>
      <c r="K479" s="31">
        <v>56.93</v>
      </c>
      <c r="L479" s="31">
        <v>55.8</v>
      </c>
      <c r="M479" s="31">
        <v>100.79346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986.3</v>
      </c>
      <c r="D480" s="36">
        <v>979.76666666666677</v>
      </c>
      <c r="E480" s="36">
        <v>959.58333333333348</v>
      </c>
      <c r="F480" s="36">
        <v>932.86666666666667</v>
      </c>
      <c r="G480" s="36">
        <v>912.68333333333339</v>
      </c>
      <c r="H480" s="36">
        <v>1006.4833333333336</v>
      </c>
      <c r="I480" s="36">
        <v>1026.6666666666667</v>
      </c>
      <c r="J480" s="31">
        <v>1053.3833333333337</v>
      </c>
      <c r="K480" s="31">
        <v>999.95</v>
      </c>
      <c r="L480" s="31">
        <v>953.05</v>
      </c>
      <c r="M480" s="53">
        <v>14.65879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554.29999999999995</v>
      </c>
      <c r="D481" s="36">
        <v>551.63333333333333</v>
      </c>
      <c r="E481" s="36">
        <v>545.9666666666667</v>
      </c>
      <c r="F481" s="36">
        <v>537.63333333333333</v>
      </c>
      <c r="G481" s="36">
        <v>531.9666666666667</v>
      </c>
      <c r="H481" s="36">
        <v>559.9666666666667</v>
      </c>
      <c r="I481" s="36">
        <v>565.63333333333344</v>
      </c>
      <c r="J481" s="36">
        <v>573.9666666666667</v>
      </c>
      <c r="K481" s="31">
        <v>557.29999999999995</v>
      </c>
      <c r="L481" s="31">
        <v>543.29999999999995</v>
      </c>
      <c r="M481" s="31">
        <v>40.593150000000001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983.5</v>
      </c>
      <c r="D482" s="36">
        <v>981.48333333333323</v>
      </c>
      <c r="E482" s="36">
        <v>972.26666666666642</v>
      </c>
      <c r="F482" s="36">
        <v>961.03333333333319</v>
      </c>
      <c r="G482" s="36">
        <v>951.81666666666638</v>
      </c>
      <c r="H482" s="36">
        <v>992.71666666666647</v>
      </c>
      <c r="I482" s="36">
        <v>1001.9333333333334</v>
      </c>
      <c r="J482" s="36">
        <v>1013.1666666666665</v>
      </c>
      <c r="K482" s="31">
        <v>990.7</v>
      </c>
      <c r="L482" s="31">
        <v>970.25</v>
      </c>
      <c r="M482" s="31">
        <v>1.89564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49.89</v>
      </c>
      <c r="D483" s="36">
        <v>49.923333333333339</v>
      </c>
      <c r="E483" s="36">
        <v>49.466666666666676</v>
      </c>
      <c r="F483" s="36">
        <v>49.043333333333337</v>
      </c>
      <c r="G483" s="36">
        <v>48.586666666666673</v>
      </c>
      <c r="H483" s="36">
        <v>50.346666666666678</v>
      </c>
      <c r="I483" s="36">
        <v>50.803333333333342</v>
      </c>
      <c r="J483" s="36">
        <v>51.226666666666681</v>
      </c>
      <c r="K483" s="31">
        <v>50.38</v>
      </c>
      <c r="L483" s="31">
        <v>49.5</v>
      </c>
      <c r="M483" s="31">
        <v>89.240679999999998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10933.55</v>
      </c>
      <c r="D484" s="36">
        <v>10916.266666666666</v>
      </c>
      <c r="E484" s="36">
        <v>10843.533333333333</v>
      </c>
      <c r="F484" s="36">
        <v>10753.516666666666</v>
      </c>
      <c r="G484" s="36">
        <v>10680.783333333333</v>
      </c>
      <c r="H484" s="36">
        <v>11006.283333333333</v>
      </c>
      <c r="I484" s="36">
        <v>11079.016666666666</v>
      </c>
      <c r="J484" s="36">
        <v>11169.033333333333</v>
      </c>
      <c r="K484" s="31">
        <v>10989</v>
      </c>
      <c r="L484" s="31">
        <v>10826.25</v>
      </c>
      <c r="M484" s="31">
        <v>6.5013699999999996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146.30000000000001</v>
      </c>
      <c r="D485" s="36">
        <v>146.63333333333335</v>
      </c>
      <c r="E485" s="36">
        <v>144.9666666666667</v>
      </c>
      <c r="F485" s="36">
        <v>143.63333333333335</v>
      </c>
      <c r="G485" s="36">
        <v>141.9666666666667</v>
      </c>
      <c r="H485" s="36">
        <v>147.9666666666667</v>
      </c>
      <c r="I485" s="36">
        <v>149.63333333333338</v>
      </c>
      <c r="J485" s="36">
        <v>150.9666666666667</v>
      </c>
      <c r="K485" s="31">
        <v>148.30000000000001</v>
      </c>
      <c r="L485" s="31">
        <v>145.30000000000001</v>
      </c>
      <c r="M485" s="31">
        <v>163.86566999999999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2139.9499999999998</v>
      </c>
      <c r="D486" s="36">
        <v>2149.5166666666664</v>
      </c>
      <c r="E486" s="36">
        <v>2125.5333333333328</v>
      </c>
      <c r="F486" s="36">
        <v>2111.1166666666663</v>
      </c>
      <c r="G486" s="36">
        <v>2087.1333333333328</v>
      </c>
      <c r="H486" s="36">
        <v>2163.9333333333329</v>
      </c>
      <c r="I486" s="36">
        <v>2187.9166666666665</v>
      </c>
      <c r="J486" s="36">
        <v>2202.333333333333</v>
      </c>
      <c r="K486" s="31">
        <v>2173.5</v>
      </c>
      <c r="L486" s="31">
        <v>2135.1</v>
      </c>
      <c r="M486" s="31">
        <v>1.80921</v>
      </c>
      <c r="N486" s="1"/>
      <c r="O486" s="1"/>
    </row>
    <row r="487" spans="1:15" ht="12.75" customHeight="1">
      <c r="A487" s="33">
        <v>477</v>
      </c>
      <c r="B487" s="53" t="s">
        <v>1029</v>
      </c>
      <c r="C487" s="31">
        <v>1317.7</v>
      </c>
      <c r="D487" s="36">
        <v>1321.5166666666667</v>
      </c>
      <c r="E487" s="36">
        <v>1308.1833333333334</v>
      </c>
      <c r="F487" s="36">
        <v>1298.6666666666667</v>
      </c>
      <c r="G487" s="36">
        <v>1285.3333333333335</v>
      </c>
      <c r="H487" s="36">
        <v>1331.0333333333333</v>
      </c>
      <c r="I487" s="36">
        <v>1344.3666666666668</v>
      </c>
      <c r="J487" s="36">
        <v>1353.8833333333332</v>
      </c>
      <c r="K487" s="31">
        <v>1334.85</v>
      </c>
      <c r="L487" s="31">
        <v>1312</v>
      </c>
      <c r="M487" s="31">
        <v>6.2550299999999996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371.95</v>
      </c>
      <c r="D488" s="36">
        <v>373.43333333333334</v>
      </c>
      <c r="E488" s="36">
        <v>368.26666666666665</v>
      </c>
      <c r="F488" s="36">
        <v>364.58333333333331</v>
      </c>
      <c r="G488" s="36">
        <v>359.41666666666663</v>
      </c>
      <c r="H488" s="36">
        <v>377.11666666666667</v>
      </c>
      <c r="I488" s="36">
        <v>382.2833333333333</v>
      </c>
      <c r="J488" s="36">
        <v>385.9666666666667</v>
      </c>
      <c r="K488" s="31">
        <v>378.6</v>
      </c>
      <c r="L488" s="31">
        <v>369.75</v>
      </c>
      <c r="M488" s="31">
        <v>9.2977900000000009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404</v>
      </c>
      <c r="D489" s="36">
        <v>403.58333333333331</v>
      </c>
      <c r="E489" s="36">
        <v>395.16666666666663</v>
      </c>
      <c r="F489" s="36">
        <v>386.33333333333331</v>
      </c>
      <c r="G489" s="36">
        <v>377.91666666666663</v>
      </c>
      <c r="H489" s="36">
        <v>412.41666666666663</v>
      </c>
      <c r="I489" s="36">
        <v>420.83333333333326</v>
      </c>
      <c r="J489" s="36">
        <v>429.66666666666663</v>
      </c>
      <c r="K489" s="31">
        <v>412</v>
      </c>
      <c r="L489" s="31">
        <v>394.75</v>
      </c>
      <c r="M489" s="31">
        <v>12.976240000000001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484.55</v>
      </c>
      <c r="D490" s="36">
        <v>488.33333333333331</v>
      </c>
      <c r="E490" s="36">
        <v>477.66666666666663</v>
      </c>
      <c r="F490" s="36">
        <v>470.7833333333333</v>
      </c>
      <c r="G490" s="36">
        <v>460.11666666666662</v>
      </c>
      <c r="H490" s="36">
        <v>495.21666666666664</v>
      </c>
      <c r="I490" s="36">
        <v>505.88333333333327</v>
      </c>
      <c r="J490" s="36">
        <v>512.76666666666665</v>
      </c>
      <c r="K490" s="31">
        <v>499</v>
      </c>
      <c r="L490" s="31">
        <v>481.45</v>
      </c>
      <c r="M490" s="31">
        <v>3.7519200000000001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321.95</v>
      </c>
      <c r="D491" s="36">
        <v>321.79999999999995</v>
      </c>
      <c r="E491" s="36">
        <v>319.19999999999993</v>
      </c>
      <c r="F491" s="36">
        <v>316.45</v>
      </c>
      <c r="G491" s="36">
        <v>313.84999999999997</v>
      </c>
      <c r="H491" s="36">
        <v>324.5499999999999</v>
      </c>
      <c r="I491" s="36">
        <v>327.14999999999992</v>
      </c>
      <c r="J491" s="36">
        <v>329.89999999999986</v>
      </c>
      <c r="K491" s="31">
        <v>324.39999999999998</v>
      </c>
      <c r="L491" s="31">
        <v>319.05</v>
      </c>
      <c r="M491" s="31">
        <v>2.7621099999999998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462.7</v>
      </c>
      <c r="D492" s="36">
        <v>465.58333333333331</v>
      </c>
      <c r="E492" s="36">
        <v>458.26666666666665</v>
      </c>
      <c r="F492" s="36">
        <v>453.83333333333331</v>
      </c>
      <c r="G492" s="36">
        <v>446.51666666666665</v>
      </c>
      <c r="H492" s="36">
        <v>470.01666666666665</v>
      </c>
      <c r="I492" s="36">
        <v>477.33333333333337</v>
      </c>
      <c r="J492" s="36">
        <v>481.76666666666665</v>
      </c>
      <c r="K492" s="31">
        <v>472.9</v>
      </c>
      <c r="L492" s="31">
        <v>461.15</v>
      </c>
      <c r="M492" s="31">
        <v>1.35683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665.5</v>
      </c>
      <c r="D493" s="36">
        <v>658.86666666666667</v>
      </c>
      <c r="E493" s="36">
        <v>619.08333333333337</v>
      </c>
      <c r="F493" s="36">
        <v>572.66666666666674</v>
      </c>
      <c r="G493" s="36">
        <v>532.88333333333344</v>
      </c>
      <c r="H493" s="36">
        <v>705.2833333333333</v>
      </c>
      <c r="I493" s="36">
        <v>745.06666666666661</v>
      </c>
      <c r="J493" s="36">
        <v>791.48333333333323</v>
      </c>
      <c r="K493" s="31">
        <v>698.65</v>
      </c>
      <c r="L493" s="31">
        <v>612.45000000000005</v>
      </c>
      <c r="M493" s="31">
        <v>84.306740000000005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1547.25</v>
      </c>
      <c r="D494" s="36">
        <v>1553.7333333333333</v>
      </c>
      <c r="E494" s="36">
        <v>1535.5666666666666</v>
      </c>
      <c r="F494" s="36">
        <v>1523.8833333333332</v>
      </c>
      <c r="G494" s="36">
        <v>1505.7166666666665</v>
      </c>
      <c r="H494" s="36">
        <v>1565.4166666666667</v>
      </c>
      <c r="I494" s="36">
        <v>1583.5833333333333</v>
      </c>
      <c r="J494" s="36">
        <v>1595.2666666666669</v>
      </c>
      <c r="K494" s="31">
        <v>1571.9</v>
      </c>
      <c r="L494" s="31">
        <v>1542.05</v>
      </c>
      <c r="M494" s="31">
        <v>19.211089999999999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1116.05</v>
      </c>
      <c r="D495" s="36">
        <v>1113.05</v>
      </c>
      <c r="E495" s="36">
        <v>1103.55</v>
      </c>
      <c r="F495" s="36">
        <v>1091.05</v>
      </c>
      <c r="G495" s="36">
        <v>1081.55</v>
      </c>
      <c r="H495" s="36">
        <v>1125.55</v>
      </c>
      <c r="I495" s="36">
        <v>1135.05</v>
      </c>
      <c r="J495" s="36">
        <v>1147.55</v>
      </c>
      <c r="K495" s="31">
        <v>1122.55</v>
      </c>
      <c r="L495" s="31">
        <v>1100.55</v>
      </c>
      <c r="M495" s="31">
        <v>0.94645000000000001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443.75</v>
      </c>
      <c r="D496" s="36">
        <v>447.2833333333333</v>
      </c>
      <c r="E496" s="36">
        <v>438.76666666666659</v>
      </c>
      <c r="F496" s="36">
        <v>433.7833333333333</v>
      </c>
      <c r="G496" s="36">
        <v>425.26666666666659</v>
      </c>
      <c r="H496" s="36">
        <v>452.26666666666659</v>
      </c>
      <c r="I496" s="36">
        <v>460.78333333333325</v>
      </c>
      <c r="J496" s="36">
        <v>465.76666666666659</v>
      </c>
      <c r="K496" s="31">
        <v>455.8</v>
      </c>
      <c r="L496" s="31">
        <v>442.3</v>
      </c>
      <c r="M496" s="31">
        <v>105.46091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809.7</v>
      </c>
      <c r="D497" s="36">
        <v>811.55000000000007</v>
      </c>
      <c r="E497" s="36">
        <v>801.15000000000009</v>
      </c>
      <c r="F497" s="36">
        <v>792.6</v>
      </c>
      <c r="G497" s="36">
        <v>782.2</v>
      </c>
      <c r="H497" s="36">
        <v>820.10000000000014</v>
      </c>
      <c r="I497" s="36">
        <v>830.5</v>
      </c>
      <c r="J497" s="36">
        <v>839.05000000000018</v>
      </c>
      <c r="K497" s="31">
        <v>821.95</v>
      </c>
      <c r="L497" s="31">
        <v>803</v>
      </c>
      <c r="M497" s="31">
        <v>0.91691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16.190000000000001</v>
      </c>
      <c r="D498" s="36">
        <v>16.040000000000003</v>
      </c>
      <c r="E498" s="36">
        <v>15.760000000000005</v>
      </c>
      <c r="F498" s="36">
        <v>15.330000000000002</v>
      </c>
      <c r="G498" s="36">
        <v>15.050000000000004</v>
      </c>
      <c r="H498" s="36">
        <v>16.470000000000006</v>
      </c>
      <c r="I498" s="36">
        <v>16.75</v>
      </c>
      <c r="J498" s="36">
        <v>17.180000000000007</v>
      </c>
      <c r="K498" s="31">
        <v>16.32</v>
      </c>
      <c r="L498" s="31">
        <v>15.61</v>
      </c>
      <c r="M498" s="31">
        <v>11683.13898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1460.75</v>
      </c>
      <c r="D499" s="36">
        <v>1460.7</v>
      </c>
      <c r="E499" s="36">
        <v>1445.4</v>
      </c>
      <c r="F499" s="36">
        <v>1430.05</v>
      </c>
      <c r="G499" s="36">
        <v>1414.75</v>
      </c>
      <c r="H499" s="36">
        <v>1476.0500000000002</v>
      </c>
      <c r="I499" s="36">
        <v>1491.35</v>
      </c>
      <c r="J499" s="31">
        <v>1506.7000000000003</v>
      </c>
      <c r="K499" s="31">
        <v>1476</v>
      </c>
      <c r="L499" s="31">
        <v>1445.35</v>
      </c>
      <c r="M499" s="53">
        <v>10.79454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523.9</v>
      </c>
      <c r="D500" s="36">
        <v>526.7166666666667</v>
      </c>
      <c r="E500" s="36">
        <v>519.68333333333339</v>
      </c>
      <c r="F500" s="36">
        <v>515.4666666666667</v>
      </c>
      <c r="G500" s="36">
        <v>508.43333333333339</v>
      </c>
      <c r="H500" s="36">
        <v>530.93333333333339</v>
      </c>
      <c r="I500" s="36">
        <v>537.9666666666667</v>
      </c>
      <c r="J500" s="31">
        <v>542.18333333333339</v>
      </c>
      <c r="K500" s="31">
        <v>533.75</v>
      </c>
      <c r="L500" s="31">
        <v>522.5</v>
      </c>
      <c r="M500" s="53">
        <v>9.1414299999999997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139.97999999999999</v>
      </c>
      <c r="D501" s="36">
        <v>139.19000000000003</v>
      </c>
      <c r="E501" s="36">
        <v>138.01000000000005</v>
      </c>
      <c r="F501" s="36">
        <v>136.04000000000002</v>
      </c>
      <c r="G501" s="36">
        <v>134.86000000000004</v>
      </c>
      <c r="H501" s="36">
        <v>141.16000000000005</v>
      </c>
      <c r="I501" s="36">
        <v>142.34000000000006</v>
      </c>
      <c r="J501" s="36">
        <v>144.31000000000006</v>
      </c>
      <c r="K501" s="31">
        <v>140.37</v>
      </c>
      <c r="L501" s="31">
        <v>137.22</v>
      </c>
      <c r="M501" s="31">
        <v>13.859669999999999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825.4</v>
      </c>
      <c r="D502" s="36">
        <v>826.7166666666667</v>
      </c>
      <c r="E502" s="36">
        <v>818.03333333333342</v>
      </c>
      <c r="F502" s="36">
        <v>810.66666666666674</v>
      </c>
      <c r="G502" s="36">
        <v>801.98333333333346</v>
      </c>
      <c r="H502" s="36">
        <v>834.08333333333337</v>
      </c>
      <c r="I502" s="36">
        <v>842.76666666666677</v>
      </c>
      <c r="J502" s="36">
        <v>850.13333333333333</v>
      </c>
      <c r="K502" s="31">
        <v>835.4</v>
      </c>
      <c r="L502" s="31">
        <v>819.35</v>
      </c>
      <c r="M502" s="31">
        <v>1.3214699999999999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1741.25</v>
      </c>
      <c r="D503" s="36">
        <v>1727.1000000000001</v>
      </c>
      <c r="E503" s="36">
        <v>1694.2000000000003</v>
      </c>
      <c r="F503" s="36">
        <v>1647.15</v>
      </c>
      <c r="G503" s="36">
        <v>1614.2500000000002</v>
      </c>
      <c r="H503" s="36">
        <v>1774.1500000000003</v>
      </c>
      <c r="I503" s="36">
        <v>1807.0500000000004</v>
      </c>
      <c r="J503" s="31">
        <v>1854.1000000000004</v>
      </c>
      <c r="K503" s="31">
        <v>1760</v>
      </c>
      <c r="L503" s="31">
        <v>1680.05</v>
      </c>
      <c r="M503" s="53">
        <v>4.6196000000000002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476.05</v>
      </c>
      <c r="D504" s="36">
        <v>476.5333333333333</v>
      </c>
      <c r="E504" s="36">
        <v>473.86666666666662</v>
      </c>
      <c r="F504" s="36">
        <v>471.68333333333334</v>
      </c>
      <c r="G504" s="36">
        <v>469.01666666666665</v>
      </c>
      <c r="H504" s="36">
        <v>478.71666666666658</v>
      </c>
      <c r="I504" s="36">
        <v>481.38333333333333</v>
      </c>
      <c r="J504" s="36">
        <v>483.56666666666655</v>
      </c>
      <c r="K504" s="31">
        <v>479.2</v>
      </c>
      <c r="L504" s="31">
        <v>474.35</v>
      </c>
      <c r="M504" s="31">
        <v>46.85857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23.62</v>
      </c>
      <c r="D505" s="200">
        <v>23.763333333333335</v>
      </c>
      <c r="E505" s="200">
        <v>23.40666666666667</v>
      </c>
      <c r="F505" s="200">
        <v>23.193333333333335</v>
      </c>
      <c r="G505" s="200">
        <v>22.83666666666667</v>
      </c>
      <c r="H505" s="200">
        <v>23.97666666666667</v>
      </c>
      <c r="I505" s="200">
        <v>24.333333333333339</v>
      </c>
      <c r="J505" s="200">
        <v>24.54666666666667</v>
      </c>
      <c r="K505" s="201">
        <v>24.12</v>
      </c>
      <c r="L505" s="201">
        <v>23.55</v>
      </c>
      <c r="M505" s="201">
        <v>1649.1352400000001</v>
      </c>
      <c r="N505" s="1"/>
      <c r="O505" s="1"/>
    </row>
    <row r="506" spans="1:15" ht="12.75" customHeight="1">
      <c r="A506" s="33">
        <v>496</v>
      </c>
      <c r="B506" s="280" t="s">
        <v>516</v>
      </c>
      <c r="C506" s="280">
        <v>17703.900000000001</v>
      </c>
      <c r="D506" s="281">
        <v>17578.683333333334</v>
      </c>
      <c r="E506" s="281">
        <v>17206.366666666669</v>
      </c>
      <c r="F506" s="281">
        <v>16708.833333333336</v>
      </c>
      <c r="G506" s="281">
        <v>16336.51666666667</v>
      </c>
      <c r="H506" s="281">
        <v>18076.216666666667</v>
      </c>
      <c r="I506" s="281">
        <v>18448.533333333333</v>
      </c>
      <c r="J506" s="281">
        <v>18946.066666666666</v>
      </c>
      <c r="K506" s="282">
        <v>17951</v>
      </c>
      <c r="L506" s="282">
        <v>17081.150000000001</v>
      </c>
      <c r="M506" s="282">
        <v>0.10852000000000001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165.23</v>
      </c>
      <c r="D507" s="215">
        <v>165.78</v>
      </c>
      <c r="E507" s="215">
        <v>162.96</v>
      </c>
      <c r="F507" s="215">
        <v>160.69</v>
      </c>
      <c r="G507" s="215">
        <v>157.87</v>
      </c>
      <c r="H507" s="215">
        <v>168.05</v>
      </c>
      <c r="I507" s="215">
        <v>170.87</v>
      </c>
      <c r="J507" s="215">
        <v>173.14000000000001</v>
      </c>
      <c r="K507" s="213">
        <v>168.6</v>
      </c>
      <c r="L507" s="213">
        <v>163.51</v>
      </c>
      <c r="M507" s="213">
        <v>250.93283</v>
      </c>
      <c r="N507" s="198"/>
      <c r="O507" s="198"/>
    </row>
    <row r="508" spans="1:15" ht="12.75" customHeight="1">
      <c r="A508" s="33">
        <v>498</v>
      </c>
      <c r="B508" s="283" t="s">
        <v>517</v>
      </c>
      <c r="C508" s="283">
        <v>692.2</v>
      </c>
      <c r="D508" s="283">
        <v>696.61666666666667</v>
      </c>
      <c r="E508" s="283">
        <v>671.58333333333337</v>
      </c>
      <c r="F508" s="283">
        <v>650.9666666666667</v>
      </c>
      <c r="G508" s="283">
        <v>625.93333333333339</v>
      </c>
      <c r="H508" s="283">
        <v>717.23333333333335</v>
      </c>
      <c r="I508" s="283">
        <v>742.26666666666665</v>
      </c>
      <c r="J508" s="283">
        <v>762.88333333333333</v>
      </c>
      <c r="K508" s="283">
        <v>721.65</v>
      </c>
      <c r="L508" s="283">
        <v>676</v>
      </c>
      <c r="M508" s="283">
        <v>25.308299999999999</v>
      </c>
      <c r="N508" s="198"/>
      <c r="O508" s="198"/>
    </row>
    <row r="509" spans="1:15" ht="12.75" customHeight="1">
      <c r="A509" s="279">
        <v>499</v>
      </c>
      <c r="B509" s="285" t="s">
        <v>301</v>
      </c>
      <c r="C509" s="285">
        <v>184.02</v>
      </c>
      <c r="D509" s="285">
        <v>183.37333333333333</v>
      </c>
      <c r="E509" s="285">
        <v>180.74666666666667</v>
      </c>
      <c r="F509" s="285">
        <v>177.47333333333333</v>
      </c>
      <c r="G509" s="285">
        <v>174.84666666666666</v>
      </c>
      <c r="H509" s="285">
        <v>186.64666666666668</v>
      </c>
      <c r="I509" s="285">
        <v>189.27333333333334</v>
      </c>
      <c r="J509" s="285">
        <v>192.54666666666668</v>
      </c>
      <c r="K509" s="285">
        <v>186</v>
      </c>
      <c r="L509" s="285">
        <v>180.1</v>
      </c>
      <c r="M509" s="285">
        <v>418.03814999999997</v>
      </c>
      <c r="N509" s="198"/>
      <c r="O509" s="198"/>
    </row>
    <row r="510" spans="1:15" ht="12.75" customHeight="1">
      <c r="A510" s="213">
        <v>500</v>
      </c>
      <c r="B510" s="283" t="s">
        <v>237</v>
      </c>
      <c r="C510" s="283">
        <v>1084.8499999999999</v>
      </c>
      <c r="D510" s="283">
        <v>1086.1666666666667</v>
      </c>
      <c r="E510" s="283">
        <v>1078.8333333333335</v>
      </c>
      <c r="F510" s="283">
        <v>1072.8166666666668</v>
      </c>
      <c r="G510" s="283">
        <v>1065.4833333333336</v>
      </c>
      <c r="H510" s="283">
        <v>1092.1833333333334</v>
      </c>
      <c r="I510" s="283">
        <v>1099.5166666666669</v>
      </c>
      <c r="J510" s="283">
        <v>1105.5333333333333</v>
      </c>
      <c r="K510" s="283">
        <v>1093.5</v>
      </c>
      <c r="L510" s="283">
        <v>1080.1500000000001</v>
      </c>
      <c r="M510" s="283">
        <v>15.546749999999999</v>
      </c>
      <c r="N510" s="198"/>
      <c r="O510" s="198"/>
    </row>
    <row r="511" spans="1:15" ht="12.75" customHeight="1">
      <c r="A511" s="213">
        <v>501</v>
      </c>
      <c r="B511" s="286" t="s">
        <v>892</v>
      </c>
      <c r="C511" s="286">
        <v>2402.85</v>
      </c>
      <c r="D511" s="286">
        <v>2400.0333333333333</v>
      </c>
      <c r="E511" s="286">
        <v>2372.9166666666665</v>
      </c>
      <c r="F511" s="286">
        <v>2342.9833333333331</v>
      </c>
      <c r="G511" s="286">
        <v>2315.8666666666663</v>
      </c>
      <c r="H511" s="286">
        <v>2429.9666666666667</v>
      </c>
      <c r="I511" s="286">
        <v>2457.0833333333335</v>
      </c>
      <c r="J511" s="286">
        <v>2487.0166666666669</v>
      </c>
      <c r="K511" s="286">
        <v>2427.15</v>
      </c>
      <c r="L511" s="286">
        <v>2370.1</v>
      </c>
      <c r="M511" s="286">
        <v>0.73990999999999996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6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1"/>
      <c r="B5" s="352"/>
      <c r="C5" s="351"/>
      <c r="D5" s="35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53" t="s">
        <v>520</v>
      </c>
      <c r="C7" s="353"/>
      <c r="D7" s="7">
        <f>Main!B10</f>
        <v>45455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45454</v>
      </c>
      <c r="B10" s="32">
        <v>532762</v>
      </c>
      <c r="C10" s="31" t="s">
        <v>782</v>
      </c>
      <c r="D10" s="31" t="s">
        <v>1107</v>
      </c>
      <c r="E10" s="31" t="s">
        <v>530</v>
      </c>
      <c r="F10" s="84">
        <v>1300000</v>
      </c>
      <c r="G10" s="32">
        <v>1420.44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45454</v>
      </c>
      <c r="B11" s="32">
        <v>543231</v>
      </c>
      <c r="C11" s="31" t="s">
        <v>1108</v>
      </c>
      <c r="D11" s="31" t="s">
        <v>1109</v>
      </c>
      <c r="E11" s="31" t="s">
        <v>529</v>
      </c>
      <c r="F11" s="84">
        <v>32236</v>
      </c>
      <c r="G11" s="32">
        <v>104.1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45454</v>
      </c>
      <c r="B12" s="32">
        <v>543231</v>
      </c>
      <c r="C12" s="31" t="s">
        <v>1108</v>
      </c>
      <c r="D12" s="31" t="s">
        <v>1109</v>
      </c>
      <c r="E12" s="31" t="s">
        <v>530</v>
      </c>
      <c r="F12" s="84">
        <v>5066</v>
      </c>
      <c r="G12" s="32">
        <v>104.36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45454</v>
      </c>
      <c r="B13" s="32">
        <v>543231</v>
      </c>
      <c r="C13" s="31" t="s">
        <v>1108</v>
      </c>
      <c r="D13" s="31" t="s">
        <v>1110</v>
      </c>
      <c r="E13" s="31" t="s">
        <v>530</v>
      </c>
      <c r="F13" s="84">
        <v>43200</v>
      </c>
      <c r="G13" s="32">
        <v>104.4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45454</v>
      </c>
      <c r="B14" s="32">
        <v>544169</v>
      </c>
      <c r="C14" s="31" t="s">
        <v>1111</v>
      </c>
      <c r="D14" s="31" t="s">
        <v>1112</v>
      </c>
      <c r="E14" s="31" t="s">
        <v>529</v>
      </c>
      <c r="F14" s="84">
        <v>72000</v>
      </c>
      <c r="G14" s="32">
        <v>74.989999999999995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45454</v>
      </c>
      <c r="B15" s="32">
        <v>544169</v>
      </c>
      <c r="C15" s="31" t="s">
        <v>1111</v>
      </c>
      <c r="D15" s="31" t="s">
        <v>1113</v>
      </c>
      <c r="E15" s="31" t="s">
        <v>530</v>
      </c>
      <c r="F15" s="84">
        <v>100000</v>
      </c>
      <c r="G15" s="32">
        <v>75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45454</v>
      </c>
      <c r="B16" s="32">
        <v>513401</v>
      </c>
      <c r="C16" s="31" t="s">
        <v>1114</v>
      </c>
      <c r="D16" s="31" t="s">
        <v>1115</v>
      </c>
      <c r="E16" s="31" t="s">
        <v>529</v>
      </c>
      <c r="F16" s="84">
        <v>50000</v>
      </c>
      <c r="G16" s="32">
        <v>58.01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45454</v>
      </c>
      <c r="B17" s="32">
        <v>513401</v>
      </c>
      <c r="C17" s="31" t="s">
        <v>1114</v>
      </c>
      <c r="D17" s="31" t="s">
        <v>1116</v>
      </c>
      <c r="E17" s="31" t="s">
        <v>529</v>
      </c>
      <c r="F17" s="84">
        <v>50000</v>
      </c>
      <c r="G17" s="32">
        <v>59.02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45454</v>
      </c>
      <c r="B18" s="32">
        <v>513401</v>
      </c>
      <c r="C18" s="31" t="s">
        <v>1114</v>
      </c>
      <c r="D18" s="31" t="s">
        <v>1117</v>
      </c>
      <c r="E18" s="31" t="s">
        <v>529</v>
      </c>
      <c r="F18" s="84">
        <v>50000</v>
      </c>
      <c r="G18" s="32">
        <v>59.9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45454</v>
      </c>
      <c r="B19" s="32">
        <v>544183</v>
      </c>
      <c r="C19" s="31" t="s">
        <v>1031</v>
      </c>
      <c r="D19" s="31" t="s">
        <v>1118</v>
      </c>
      <c r="E19" s="31" t="s">
        <v>529</v>
      </c>
      <c r="F19" s="84">
        <v>9000</v>
      </c>
      <c r="G19" s="32">
        <v>139.36000000000001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45454</v>
      </c>
      <c r="B20" s="32">
        <v>544183</v>
      </c>
      <c r="C20" s="31" t="s">
        <v>1031</v>
      </c>
      <c r="D20" s="31" t="s">
        <v>1119</v>
      </c>
      <c r="E20" s="31" t="s">
        <v>529</v>
      </c>
      <c r="F20" s="84">
        <v>14000</v>
      </c>
      <c r="G20" s="32">
        <v>141.11000000000001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45454</v>
      </c>
      <c r="B21" s="32">
        <v>539946</v>
      </c>
      <c r="C21" s="31" t="s">
        <v>1047</v>
      </c>
      <c r="D21" s="31" t="s">
        <v>1048</v>
      </c>
      <c r="E21" s="31" t="s">
        <v>530</v>
      </c>
      <c r="F21" s="84">
        <v>12578</v>
      </c>
      <c r="G21" s="32">
        <v>63.09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45454</v>
      </c>
      <c r="B22" s="32">
        <v>539946</v>
      </c>
      <c r="C22" s="31" t="s">
        <v>1047</v>
      </c>
      <c r="D22" s="31" t="s">
        <v>1048</v>
      </c>
      <c r="E22" s="31" t="s">
        <v>529</v>
      </c>
      <c r="F22" s="84">
        <v>167</v>
      </c>
      <c r="G22" s="32">
        <v>57.09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45454</v>
      </c>
      <c r="B23" s="32">
        <v>511664</v>
      </c>
      <c r="C23" s="31" t="s">
        <v>1120</v>
      </c>
      <c r="D23" s="31" t="s">
        <v>1121</v>
      </c>
      <c r="E23" s="31" t="s">
        <v>529</v>
      </c>
      <c r="F23" s="84">
        <v>65341</v>
      </c>
      <c r="G23" s="32">
        <v>4.03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45454</v>
      </c>
      <c r="B24" s="32">
        <v>524752</v>
      </c>
      <c r="C24" s="31" t="s">
        <v>1122</v>
      </c>
      <c r="D24" s="31" t="s">
        <v>1049</v>
      </c>
      <c r="E24" s="31" t="s">
        <v>530</v>
      </c>
      <c r="F24" s="84">
        <v>532</v>
      </c>
      <c r="G24" s="32">
        <v>18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45454</v>
      </c>
      <c r="B25" s="32">
        <v>524752</v>
      </c>
      <c r="C25" s="31" t="s">
        <v>1122</v>
      </c>
      <c r="D25" s="31" t="s">
        <v>1049</v>
      </c>
      <c r="E25" s="31" t="s">
        <v>529</v>
      </c>
      <c r="F25" s="84">
        <v>66032</v>
      </c>
      <c r="G25" s="32">
        <v>19.2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45454</v>
      </c>
      <c r="B26" s="32">
        <v>540080</v>
      </c>
      <c r="C26" s="31" t="s">
        <v>1123</v>
      </c>
      <c r="D26" s="31" t="s">
        <v>1124</v>
      </c>
      <c r="E26" s="31" t="s">
        <v>530</v>
      </c>
      <c r="F26" s="84">
        <v>1146988</v>
      </c>
      <c r="G26" s="32">
        <v>20.5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45454</v>
      </c>
      <c r="B27" s="32">
        <v>504351</v>
      </c>
      <c r="C27" s="31" t="s">
        <v>1050</v>
      </c>
      <c r="D27" s="31" t="s">
        <v>1051</v>
      </c>
      <c r="E27" s="31" t="s">
        <v>529</v>
      </c>
      <c r="F27" s="84">
        <v>1732884</v>
      </c>
      <c r="G27" s="32">
        <v>2.12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45454</v>
      </c>
      <c r="B28" s="32">
        <v>504351</v>
      </c>
      <c r="C28" s="31" t="s">
        <v>1050</v>
      </c>
      <c r="D28" s="31" t="s">
        <v>1051</v>
      </c>
      <c r="E28" s="31" t="s">
        <v>530</v>
      </c>
      <c r="F28" s="84">
        <v>7856634</v>
      </c>
      <c r="G28" s="32">
        <v>2.1800000000000002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45454</v>
      </c>
      <c r="B29" s="32">
        <v>524444</v>
      </c>
      <c r="C29" s="31" t="s">
        <v>1052</v>
      </c>
      <c r="D29" s="31" t="s">
        <v>1053</v>
      </c>
      <c r="E29" s="31" t="s">
        <v>529</v>
      </c>
      <c r="F29" s="84">
        <v>5000000</v>
      </c>
      <c r="G29" s="32">
        <v>2.2999999999999998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45454</v>
      </c>
      <c r="B30" s="32">
        <v>516110</v>
      </c>
      <c r="C30" s="31" t="s">
        <v>1125</v>
      </c>
      <c r="D30" s="31" t="s">
        <v>1126</v>
      </c>
      <c r="E30" s="31" t="s">
        <v>529</v>
      </c>
      <c r="F30" s="84">
        <v>352000</v>
      </c>
      <c r="G30" s="32">
        <v>7.5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45454</v>
      </c>
      <c r="B31" s="32">
        <v>516110</v>
      </c>
      <c r="C31" s="31" t="s">
        <v>1125</v>
      </c>
      <c r="D31" s="31" t="s">
        <v>1127</v>
      </c>
      <c r="E31" s="31" t="s">
        <v>530</v>
      </c>
      <c r="F31" s="84">
        <v>318589</v>
      </c>
      <c r="G31" s="32">
        <v>7.5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45454</v>
      </c>
      <c r="B32" s="32">
        <v>539032</v>
      </c>
      <c r="C32" s="31" t="s">
        <v>1128</v>
      </c>
      <c r="D32" s="31" t="s">
        <v>1129</v>
      </c>
      <c r="E32" s="31" t="s">
        <v>530</v>
      </c>
      <c r="F32" s="84">
        <v>163670</v>
      </c>
      <c r="G32" s="32">
        <v>4.4800000000000004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45454</v>
      </c>
      <c r="B33" s="32">
        <v>543520</v>
      </c>
      <c r="C33" s="31" t="s">
        <v>999</v>
      </c>
      <c r="D33" s="31" t="s">
        <v>975</v>
      </c>
      <c r="E33" s="31" t="s">
        <v>530</v>
      </c>
      <c r="F33" s="84">
        <v>13000</v>
      </c>
      <c r="G33" s="32">
        <v>31.44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45454</v>
      </c>
      <c r="B34" s="32">
        <v>543520</v>
      </c>
      <c r="C34" s="31" t="s">
        <v>999</v>
      </c>
      <c r="D34" s="31" t="s">
        <v>975</v>
      </c>
      <c r="E34" s="31" t="s">
        <v>529</v>
      </c>
      <c r="F34" s="84">
        <v>58000</v>
      </c>
      <c r="G34" s="32">
        <v>27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45454</v>
      </c>
      <c r="B35" s="32">
        <v>543520</v>
      </c>
      <c r="C35" s="31" t="s">
        <v>999</v>
      </c>
      <c r="D35" s="31" t="s">
        <v>1000</v>
      </c>
      <c r="E35" s="31" t="s">
        <v>530</v>
      </c>
      <c r="F35" s="84">
        <v>280000</v>
      </c>
      <c r="G35" s="32">
        <v>29.97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45454</v>
      </c>
      <c r="B36" s="32">
        <v>543520</v>
      </c>
      <c r="C36" s="31" t="s">
        <v>999</v>
      </c>
      <c r="D36" s="31" t="s">
        <v>1130</v>
      </c>
      <c r="E36" s="31" t="s">
        <v>529</v>
      </c>
      <c r="F36" s="84">
        <v>65000</v>
      </c>
      <c r="G36" s="32">
        <v>32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45454</v>
      </c>
      <c r="B37" s="32">
        <v>530263</v>
      </c>
      <c r="C37" s="31" t="s">
        <v>1131</v>
      </c>
      <c r="D37" s="31" t="s">
        <v>1132</v>
      </c>
      <c r="E37" s="31" t="s">
        <v>529</v>
      </c>
      <c r="F37" s="84">
        <v>3955346</v>
      </c>
      <c r="G37" s="32">
        <v>1.0900000000000001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45454</v>
      </c>
      <c r="B38" s="32">
        <v>544014</v>
      </c>
      <c r="C38" s="31" t="s">
        <v>873</v>
      </c>
      <c r="D38" s="31" t="s">
        <v>1133</v>
      </c>
      <c r="E38" s="31" t="s">
        <v>530</v>
      </c>
      <c r="F38" s="84">
        <v>3242441</v>
      </c>
      <c r="G38" s="32">
        <v>435.52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45454</v>
      </c>
      <c r="B39" s="32">
        <v>544014</v>
      </c>
      <c r="C39" s="31" t="s">
        <v>873</v>
      </c>
      <c r="D39" s="31" t="s">
        <v>1134</v>
      </c>
      <c r="E39" s="31" t="s">
        <v>530</v>
      </c>
      <c r="F39" s="84">
        <v>3242441</v>
      </c>
      <c r="G39" s="32">
        <v>435.05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45454</v>
      </c>
      <c r="B40" s="32">
        <v>540134</v>
      </c>
      <c r="C40" s="31" t="s">
        <v>1054</v>
      </c>
      <c r="D40" s="31" t="s">
        <v>1057</v>
      </c>
      <c r="E40" s="31" t="s">
        <v>529</v>
      </c>
      <c r="F40" s="84">
        <v>67000</v>
      </c>
      <c r="G40" s="32">
        <v>7.18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45454</v>
      </c>
      <c r="B41" s="32">
        <v>540134</v>
      </c>
      <c r="C41" s="31" t="s">
        <v>1054</v>
      </c>
      <c r="D41" s="31" t="s">
        <v>1056</v>
      </c>
      <c r="E41" s="31" t="s">
        <v>530</v>
      </c>
      <c r="F41" s="84">
        <v>59205</v>
      </c>
      <c r="G41" s="32">
        <v>7.18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45454</v>
      </c>
      <c r="B42" s="32">
        <v>540134</v>
      </c>
      <c r="C42" s="31" t="s">
        <v>1054</v>
      </c>
      <c r="D42" s="31" t="s">
        <v>1055</v>
      </c>
      <c r="E42" s="31" t="s">
        <v>530</v>
      </c>
      <c r="F42" s="84">
        <v>41808</v>
      </c>
      <c r="G42" s="32">
        <v>7.18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45454</v>
      </c>
      <c r="B43" s="32">
        <v>539448</v>
      </c>
      <c r="C43" s="31" t="s">
        <v>146</v>
      </c>
      <c r="D43" s="31" t="s">
        <v>1135</v>
      </c>
      <c r="E43" s="31" t="s">
        <v>530</v>
      </c>
      <c r="F43" s="84">
        <v>7719573</v>
      </c>
      <c r="G43" s="32">
        <v>4362.04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45454</v>
      </c>
      <c r="B44" s="32">
        <v>539448</v>
      </c>
      <c r="C44" s="31" t="s">
        <v>146</v>
      </c>
      <c r="D44" s="31" t="s">
        <v>1136</v>
      </c>
      <c r="E44" s="31" t="s">
        <v>529</v>
      </c>
      <c r="F44" s="84">
        <v>3123500</v>
      </c>
      <c r="G44" s="32">
        <v>4361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45454</v>
      </c>
      <c r="B45" s="32">
        <v>536709</v>
      </c>
      <c r="C45" s="31" t="s">
        <v>1058</v>
      </c>
      <c r="D45" s="31" t="s">
        <v>1137</v>
      </c>
      <c r="E45" s="31" t="s">
        <v>530</v>
      </c>
      <c r="F45" s="84">
        <v>275000</v>
      </c>
      <c r="G45" s="32">
        <v>14.48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45454</v>
      </c>
      <c r="B46" s="32">
        <v>536709</v>
      </c>
      <c r="C46" s="31" t="s">
        <v>1058</v>
      </c>
      <c r="D46" s="31" t="s">
        <v>975</v>
      </c>
      <c r="E46" s="31" t="s">
        <v>530</v>
      </c>
      <c r="F46" s="84">
        <v>50489</v>
      </c>
      <c r="G46" s="32">
        <v>14.5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45454</v>
      </c>
      <c r="B47" s="32">
        <v>536709</v>
      </c>
      <c r="C47" s="31" t="s">
        <v>1058</v>
      </c>
      <c r="D47" s="31" t="s">
        <v>1137</v>
      </c>
      <c r="E47" s="31" t="s">
        <v>529</v>
      </c>
      <c r="F47" s="84">
        <v>275000</v>
      </c>
      <c r="G47" s="32">
        <v>14.48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45454</v>
      </c>
      <c r="B48" s="32">
        <v>536709</v>
      </c>
      <c r="C48" s="31" t="s">
        <v>1058</v>
      </c>
      <c r="D48" s="31" t="s">
        <v>975</v>
      </c>
      <c r="E48" s="31" t="s">
        <v>529</v>
      </c>
      <c r="F48" s="84">
        <v>345680</v>
      </c>
      <c r="G48" s="32">
        <v>14.48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45454</v>
      </c>
      <c r="B49" s="32">
        <v>536709</v>
      </c>
      <c r="C49" s="31" t="s">
        <v>1058</v>
      </c>
      <c r="D49" s="31" t="s">
        <v>1138</v>
      </c>
      <c r="E49" s="31" t="s">
        <v>530</v>
      </c>
      <c r="F49" s="84">
        <v>894474</v>
      </c>
      <c r="G49" s="32">
        <v>14.54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45454</v>
      </c>
      <c r="B50" s="32">
        <v>536709</v>
      </c>
      <c r="C50" s="31" t="s">
        <v>1058</v>
      </c>
      <c r="D50" s="31" t="s">
        <v>1139</v>
      </c>
      <c r="E50" s="31" t="s">
        <v>529</v>
      </c>
      <c r="F50" s="84">
        <v>100000</v>
      </c>
      <c r="G50" s="32">
        <v>14.56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45454</v>
      </c>
      <c r="B51" s="32">
        <v>542924</v>
      </c>
      <c r="C51" s="31" t="s">
        <v>1140</v>
      </c>
      <c r="D51" s="31" t="s">
        <v>1060</v>
      </c>
      <c r="E51" s="31" t="s">
        <v>529</v>
      </c>
      <c r="F51" s="84">
        <v>70000</v>
      </c>
      <c r="G51" s="32">
        <v>6.87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45454</v>
      </c>
      <c r="B52" s="32">
        <v>514060</v>
      </c>
      <c r="C52" s="31" t="s">
        <v>1059</v>
      </c>
      <c r="D52" s="31" t="s">
        <v>1141</v>
      </c>
      <c r="E52" s="31" t="s">
        <v>530</v>
      </c>
      <c r="F52" s="84">
        <v>103500</v>
      </c>
      <c r="G52" s="32">
        <v>24.49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45454</v>
      </c>
      <c r="B53" s="32">
        <v>514060</v>
      </c>
      <c r="C53" s="31" t="s">
        <v>1059</v>
      </c>
      <c r="D53" s="31" t="s">
        <v>1142</v>
      </c>
      <c r="E53" s="31" t="s">
        <v>530</v>
      </c>
      <c r="F53" s="84">
        <v>200000</v>
      </c>
      <c r="G53" s="32">
        <v>24.49</v>
      </c>
      <c r="H53" s="32" t="s">
        <v>325</v>
      </c>
    </row>
    <row r="54" spans="1:28" ht="15" customHeight="1">
      <c r="A54" s="83">
        <v>45454</v>
      </c>
      <c r="B54" s="32">
        <v>514060</v>
      </c>
      <c r="C54" s="31" t="s">
        <v>1059</v>
      </c>
      <c r="D54" s="31" t="s">
        <v>1143</v>
      </c>
      <c r="E54" s="31" t="s">
        <v>530</v>
      </c>
      <c r="F54" s="84">
        <v>100200</v>
      </c>
      <c r="G54" s="32">
        <v>24.49</v>
      </c>
      <c r="H54" s="32" t="s">
        <v>325</v>
      </c>
    </row>
    <row r="55" spans="1:28" ht="15" customHeight="1">
      <c r="A55" s="83">
        <v>45454</v>
      </c>
      <c r="B55" s="32">
        <v>514060</v>
      </c>
      <c r="C55" s="31" t="s">
        <v>1059</v>
      </c>
      <c r="D55" s="31" t="s">
        <v>1144</v>
      </c>
      <c r="E55" s="31" t="s">
        <v>530</v>
      </c>
      <c r="F55" s="84">
        <v>100200</v>
      </c>
      <c r="G55" s="32">
        <v>24.49</v>
      </c>
      <c r="H55" s="32" t="s">
        <v>325</v>
      </c>
    </row>
    <row r="56" spans="1:28" ht="15" customHeight="1">
      <c r="A56" s="83">
        <v>45454</v>
      </c>
      <c r="B56" s="32">
        <v>514060</v>
      </c>
      <c r="C56" s="31" t="s">
        <v>1059</v>
      </c>
      <c r="D56" s="31" t="s">
        <v>1145</v>
      </c>
      <c r="E56" s="31" t="s">
        <v>530</v>
      </c>
      <c r="F56" s="84">
        <v>100200</v>
      </c>
      <c r="G56" s="32">
        <v>24.49</v>
      </c>
      <c r="H56" s="32" t="s">
        <v>325</v>
      </c>
    </row>
    <row r="57" spans="1:28" ht="15" customHeight="1">
      <c r="A57" s="83">
        <v>45454</v>
      </c>
      <c r="B57" s="32">
        <v>514060</v>
      </c>
      <c r="C57" s="31" t="s">
        <v>1059</v>
      </c>
      <c r="D57" s="31" t="s">
        <v>1146</v>
      </c>
      <c r="E57" s="31" t="s">
        <v>530</v>
      </c>
      <c r="F57" s="84">
        <v>100000</v>
      </c>
      <c r="G57" s="32">
        <v>24.49</v>
      </c>
      <c r="H57" s="32" t="s">
        <v>325</v>
      </c>
    </row>
    <row r="58" spans="1:28" ht="15" customHeight="1">
      <c r="A58" s="83">
        <v>45454</v>
      </c>
      <c r="B58" s="32">
        <v>514060</v>
      </c>
      <c r="C58" s="31" t="s">
        <v>1059</v>
      </c>
      <c r="D58" s="31" t="s">
        <v>1147</v>
      </c>
      <c r="E58" s="31" t="s">
        <v>529</v>
      </c>
      <c r="F58" s="84">
        <v>100040</v>
      </c>
      <c r="G58" s="32">
        <v>24.49</v>
      </c>
      <c r="H58" s="32" t="s">
        <v>325</v>
      </c>
    </row>
    <row r="59" spans="1:28" ht="15" customHeight="1">
      <c r="A59" s="83">
        <v>45454</v>
      </c>
      <c r="B59" s="32">
        <v>514060</v>
      </c>
      <c r="C59" s="31" t="s">
        <v>1059</v>
      </c>
      <c r="D59" s="31" t="s">
        <v>1148</v>
      </c>
      <c r="E59" s="31" t="s">
        <v>529</v>
      </c>
      <c r="F59" s="84">
        <v>100000</v>
      </c>
      <c r="G59" s="32">
        <v>24.49</v>
      </c>
      <c r="H59" s="32" t="s">
        <v>325</v>
      </c>
    </row>
    <row r="60" spans="1:28" ht="15" customHeight="1">
      <c r="A60" s="83">
        <v>45454</v>
      </c>
      <c r="B60" s="32">
        <v>514060</v>
      </c>
      <c r="C60" s="31" t="s">
        <v>1059</v>
      </c>
      <c r="D60" s="31" t="s">
        <v>1149</v>
      </c>
      <c r="E60" s="31" t="s">
        <v>529</v>
      </c>
      <c r="F60" s="84">
        <v>100000</v>
      </c>
      <c r="G60" s="32">
        <v>24.49</v>
      </c>
      <c r="H60" s="32" t="s">
        <v>325</v>
      </c>
    </row>
    <row r="61" spans="1:28" ht="15" customHeight="1">
      <c r="A61" s="83">
        <v>45454</v>
      </c>
      <c r="B61" s="32">
        <v>514060</v>
      </c>
      <c r="C61" s="31" t="s">
        <v>1059</v>
      </c>
      <c r="D61" s="31" t="s">
        <v>998</v>
      </c>
      <c r="E61" s="31" t="s">
        <v>529</v>
      </c>
      <c r="F61" s="84">
        <v>100000</v>
      </c>
      <c r="G61" s="32">
        <v>24.49</v>
      </c>
      <c r="H61" s="32" t="s">
        <v>325</v>
      </c>
    </row>
    <row r="62" spans="1:28" ht="15" customHeight="1">
      <c r="A62" s="83">
        <v>45454</v>
      </c>
      <c r="B62" s="32">
        <v>514060</v>
      </c>
      <c r="C62" s="31" t="s">
        <v>1059</v>
      </c>
      <c r="D62" s="31" t="s">
        <v>975</v>
      </c>
      <c r="E62" s="31" t="s">
        <v>529</v>
      </c>
      <c r="F62" s="84">
        <v>500000</v>
      </c>
      <c r="G62" s="32">
        <v>24.49</v>
      </c>
      <c r="H62" s="32" t="s">
        <v>325</v>
      </c>
    </row>
    <row r="63" spans="1:28" ht="15" customHeight="1">
      <c r="A63" s="83">
        <v>45454</v>
      </c>
      <c r="B63" s="32">
        <v>514060</v>
      </c>
      <c r="C63" s="31" t="s">
        <v>1059</v>
      </c>
      <c r="D63" s="31" t="s">
        <v>975</v>
      </c>
      <c r="E63" s="31" t="s">
        <v>530</v>
      </c>
      <c r="F63" s="84">
        <v>94645</v>
      </c>
      <c r="G63" s="32">
        <v>27.05</v>
      </c>
      <c r="H63" s="32" t="s">
        <v>325</v>
      </c>
    </row>
    <row r="64" spans="1:28" ht="15" customHeight="1">
      <c r="A64" s="83">
        <v>45454</v>
      </c>
      <c r="B64" s="32">
        <v>539762</v>
      </c>
      <c r="C64" s="31" t="s">
        <v>1150</v>
      </c>
      <c r="D64" s="31" t="s">
        <v>1151</v>
      </c>
      <c r="E64" s="31" t="s">
        <v>530</v>
      </c>
      <c r="F64" s="84">
        <v>51469</v>
      </c>
      <c r="G64" s="32">
        <v>218.1</v>
      </c>
      <c r="H64" s="32" t="s">
        <v>325</v>
      </c>
    </row>
    <row r="65" spans="1:8" ht="15" customHeight="1">
      <c r="A65" s="83">
        <v>45454</v>
      </c>
      <c r="B65" s="32">
        <v>535910</v>
      </c>
      <c r="C65" s="31" t="s">
        <v>1152</v>
      </c>
      <c r="D65" s="31" t="s">
        <v>1153</v>
      </c>
      <c r="E65" s="31" t="s">
        <v>529</v>
      </c>
      <c r="F65" s="84">
        <v>77040</v>
      </c>
      <c r="G65" s="32">
        <v>146.09</v>
      </c>
      <c r="H65" s="32" t="s">
        <v>325</v>
      </c>
    </row>
    <row r="66" spans="1:8" ht="15" customHeight="1">
      <c r="A66" s="83">
        <v>45454</v>
      </c>
      <c r="B66" s="32">
        <v>535910</v>
      </c>
      <c r="C66" s="31" t="s">
        <v>1152</v>
      </c>
      <c r="D66" s="31" t="s">
        <v>1153</v>
      </c>
      <c r="E66" s="31" t="s">
        <v>530</v>
      </c>
      <c r="F66" s="84">
        <v>7432</v>
      </c>
      <c r="G66" s="32">
        <v>147.61000000000001</v>
      </c>
      <c r="H66" s="32" t="s">
        <v>325</v>
      </c>
    </row>
    <row r="67" spans="1:8" ht="15" customHeight="1">
      <c r="A67" s="83">
        <v>45454</v>
      </c>
      <c r="B67" s="32">
        <v>543207</v>
      </c>
      <c r="C67" s="31" t="s">
        <v>1154</v>
      </c>
      <c r="D67" s="31" t="s">
        <v>1155</v>
      </c>
      <c r="E67" s="31" t="s">
        <v>529</v>
      </c>
      <c r="F67" s="84">
        <v>200000</v>
      </c>
      <c r="G67" s="32">
        <v>12.68</v>
      </c>
      <c r="H67" s="32" t="s">
        <v>325</v>
      </c>
    </row>
    <row r="68" spans="1:8" ht="15" customHeight="1">
      <c r="A68" s="83">
        <v>45454</v>
      </c>
      <c r="B68" s="32">
        <v>543207</v>
      </c>
      <c r="C68" s="31" t="s">
        <v>1154</v>
      </c>
      <c r="D68" s="31" t="s">
        <v>1156</v>
      </c>
      <c r="E68" s="31" t="s">
        <v>530</v>
      </c>
      <c r="F68" s="84">
        <v>80000</v>
      </c>
      <c r="G68" s="32">
        <v>12.75</v>
      </c>
      <c r="H68" s="32" t="s">
        <v>325</v>
      </c>
    </row>
    <row r="69" spans="1:8" ht="15" customHeight="1">
      <c r="A69" s="83">
        <v>45454</v>
      </c>
      <c r="B69" s="32">
        <v>506122</v>
      </c>
      <c r="C69" s="31" t="s">
        <v>1157</v>
      </c>
      <c r="D69" s="31" t="s">
        <v>1158</v>
      </c>
      <c r="E69" s="31" t="s">
        <v>530</v>
      </c>
      <c r="F69" s="84">
        <v>3195</v>
      </c>
      <c r="G69" s="32">
        <v>136.16</v>
      </c>
      <c r="H69" s="32" t="s">
        <v>325</v>
      </c>
    </row>
    <row r="70" spans="1:8" ht="15" customHeight="1">
      <c r="A70" s="83">
        <v>45454</v>
      </c>
      <c r="B70" s="32">
        <v>506122</v>
      </c>
      <c r="C70" s="31" t="s">
        <v>1157</v>
      </c>
      <c r="D70" s="31" t="s">
        <v>1141</v>
      </c>
      <c r="E70" s="31" t="s">
        <v>529</v>
      </c>
      <c r="F70" s="84">
        <v>2300</v>
      </c>
      <c r="G70" s="32">
        <v>136.32</v>
      </c>
      <c r="H70" s="32" t="s">
        <v>325</v>
      </c>
    </row>
    <row r="71" spans="1:8" ht="15" customHeight="1">
      <c r="A71" s="83">
        <v>45454</v>
      </c>
      <c r="B71" s="32">
        <v>536659</v>
      </c>
      <c r="C71" s="31" t="s">
        <v>1159</v>
      </c>
      <c r="D71" s="31" t="s">
        <v>1160</v>
      </c>
      <c r="E71" s="31" t="s">
        <v>530</v>
      </c>
      <c r="F71" s="84">
        <v>150000</v>
      </c>
      <c r="G71" s="32">
        <v>30.55</v>
      </c>
      <c r="H71" s="32" t="s">
        <v>325</v>
      </c>
    </row>
    <row r="72" spans="1:8" ht="15" customHeight="1">
      <c r="A72" s="83">
        <v>45454</v>
      </c>
      <c r="B72" s="32">
        <v>536659</v>
      </c>
      <c r="C72" s="31" t="s">
        <v>1159</v>
      </c>
      <c r="D72" s="31" t="s">
        <v>1161</v>
      </c>
      <c r="E72" s="31" t="s">
        <v>530</v>
      </c>
      <c r="F72" s="84">
        <v>127406</v>
      </c>
      <c r="G72" s="32">
        <v>30.55</v>
      </c>
      <c r="H72" s="32" t="s">
        <v>325</v>
      </c>
    </row>
    <row r="73" spans="1:8" ht="15" customHeight="1">
      <c r="A73" s="83">
        <v>45454</v>
      </c>
      <c r="B73" s="32">
        <v>536659</v>
      </c>
      <c r="C73" s="31" t="s">
        <v>1159</v>
      </c>
      <c r="D73" s="31" t="s">
        <v>1161</v>
      </c>
      <c r="E73" s="31" t="s">
        <v>529</v>
      </c>
      <c r="F73" s="84">
        <v>40221</v>
      </c>
      <c r="G73" s="32">
        <v>30.55</v>
      </c>
      <c r="H73" s="32" t="s">
        <v>325</v>
      </c>
    </row>
    <row r="74" spans="1:8" ht="15" customHeight="1">
      <c r="A74" s="83">
        <v>45454</v>
      </c>
      <c r="B74" s="32">
        <v>530251</v>
      </c>
      <c r="C74" s="31" t="s">
        <v>1162</v>
      </c>
      <c r="D74" s="31" t="s">
        <v>1163</v>
      </c>
      <c r="E74" s="31" t="s">
        <v>530</v>
      </c>
      <c r="F74" s="84">
        <v>1922872</v>
      </c>
      <c r="G74" s="32">
        <v>0.64</v>
      </c>
      <c r="H74" s="32" t="s">
        <v>325</v>
      </c>
    </row>
    <row r="75" spans="1:8" ht="15" customHeight="1">
      <c r="A75" s="83">
        <v>45454</v>
      </c>
      <c r="B75" s="32">
        <v>531893</v>
      </c>
      <c r="C75" s="31" t="s">
        <v>1061</v>
      </c>
      <c r="D75" s="31" t="s">
        <v>1164</v>
      </c>
      <c r="E75" s="31" t="s">
        <v>529</v>
      </c>
      <c r="F75" s="84">
        <v>3697706</v>
      </c>
      <c r="G75" s="32">
        <v>1.1399999999999999</v>
      </c>
      <c r="H75" s="32" t="s">
        <v>325</v>
      </c>
    </row>
    <row r="76" spans="1:8" ht="15" customHeight="1">
      <c r="A76" s="83">
        <v>45454</v>
      </c>
      <c r="B76" s="32">
        <v>531893</v>
      </c>
      <c r="C76" s="31" t="s">
        <v>1061</v>
      </c>
      <c r="D76" s="31" t="s">
        <v>1164</v>
      </c>
      <c r="E76" s="31" t="s">
        <v>530</v>
      </c>
      <c r="F76" s="84">
        <v>1457964</v>
      </c>
      <c r="G76" s="32">
        <v>1.22</v>
      </c>
      <c r="H76" s="32" t="s">
        <v>325</v>
      </c>
    </row>
    <row r="77" spans="1:8" ht="15" customHeight="1">
      <c r="A77" s="83">
        <v>45454</v>
      </c>
      <c r="B77" s="32">
        <v>543924</v>
      </c>
      <c r="C77" s="31" t="s">
        <v>1062</v>
      </c>
      <c r="D77" s="31" t="s">
        <v>1165</v>
      </c>
      <c r="E77" s="31" t="s">
        <v>530</v>
      </c>
      <c r="F77" s="84">
        <v>12000</v>
      </c>
      <c r="G77" s="32">
        <v>51</v>
      </c>
      <c r="H77" s="32" t="s">
        <v>325</v>
      </c>
    </row>
    <row r="78" spans="1:8" ht="15" customHeight="1">
      <c r="A78" s="83">
        <v>45454</v>
      </c>
      <c r="B78" s="32">
        <v>543924</v>
      </c>
      <c r="C78" s="31" t="s">
        <v>1062</v>
      </c>
      <c r="D78" s="31" t="s">
        <v>1166</v>
      </c>
      <c r="E78" s="31" t="s">
        <v>529</v>
      </c>
      <c r="F78" s="84">
        <v>10000</v>
      </c>
      <c r="G78" s="32">
        <v>51</v>
      </c>
      <c r="H78" s="32" t="s">
        <v>325</v>
      </c>
    </row>
    <row r="79" spans="1:8" ht="15" customHeight="1">
      <c r="A79" s="83">
        <v>45454</v>
      </c>
      <c r="B79" s="32">
        <v>543924</v>
      </c>
      <c r="C79" s="31" t="s">
        <v>1062</v>
      </c>
      <c r="D79" s="31" t="s">
        <v>1167</v>
      </c>
      <c r="E79" s="31" t="s">
        <v>529</v>
      </c>
      <c r="F79" s="84">
        <v>2000</v>
      </c>
      <c r="G79" s="32">
        <v>51</v>
      </c>
      <c r="H79" s="32" t="s">
        <v>325</v>
      </c>
    </row>
    <row r="80" spans="1:8" ht="15" customHeight="1">
      <c r="A80" s="83">
        <v>45454</v>
      </c>
      <c r="B80" s="32">
        <v>543924</v>
      </c>
      <c r="C80" s="31" t="s">
        <v>1062</v>
      </c>
      <c r="D80" s="31" t="s">
        <v>1167</v>
      </c>
      <c r="E80" s="31" t="s">
        <v>530</v>
      </c>
      <c r="F80" s="84">
        <v>14000</v>
      </c>
      <c r="G80" s="32">
        <v>48.69</v>
      </c>
      <c r="H80" s="32" t="s">
        <v>325</v>
      </c>
    </row>
    <row r="81" spans="1:8" ht="15" customHeight="1">
      <c r="A81" s="83">
        <v>45454</v>
      </c>
      <c r="B81" s="32">
        <v>543924</v>
      </c>
      <c r="C81" s="31" t="s">
        <v>1062</v>
      </c>
      <c r="D81" s="31" t="s">
        <v>1168</v>
      </c>
      <c r="E81" s="31" t="s">
        <v>529</v>
      </c>
      <c r="F81" s="84">
        <v>12000</v>
      </c>
      <c r="G81" s="32">
        <v>48.25</v>
      </c>
      <c r="H81" s="32" t="s">
        <v>325</v>
      </c>
    </row>
    <row r="82" spans="1:8" ht="15" customHeight="1">
      <c r="A82" s="83">
        <v>45454</v>
      </c>
      <c r="B82" s="32">
        <v>531499</v>
      </c>
      <c r="C82" s="31" t="s">
        <v>1063</v>
      </c>
      <c r="D82" s="31" t="s">
        <v>1048</v>
      </c>
      <c r="E82" s="31" t="s">
        <v>529</v>
      </c>
      <c r="F82" s="84">
        <v>204902</v>
      </c>
      <c r="G82" s="32">
        <v>7</v>
      </c>
      <c r="H82" s="32" t="s">
        <v>325</v>
      </c>
    </row>
    <row r="83" spans="1:8" ht="15" customHeight="1">
      <c r="A83" s="83">
        <v>45454</v>
      </c>
      <c r="B83" s="32">
        <v>531499</v>
      </c>
      <c r="C83" s="31" t="s">
        <v>1063</v>
      </c>
      <c r="D83" s="31" t="s">
        <v>1065</v>
      </c>
      <c r="E83" s="31" t="s">
        <v>529</v>
      </c>
      <c r="F83" s="84">
        <v>200000</v>
      </c>
      <c r="G83" s="32">
        <v>7</v>
      </c>
      <c r="H83" s="32" t="s">
        <v>325</v>
      </c>
    </row>
    <row r="84" spans="1:8" ht="15" customHeight="1">
      <c r="A84" s="83">
        <v>45454</v>
      </c>
      <c r="B84" s="32">
        <v>531499</v>
      </c>
      <c r="C84" s="31" t="s">
        <v>1063</v>
      </c>
      <c r="D84" s="31" t="s">
        <v>1064</v>
      </c>
      <c r="E84" s="31" t="s">
        <v>530</v>
      </c>
      <c r="F84" s="84">
        <v>400000</v>
      </c>
      <c r="G84" s="32">
        <v>7</v>
      </c>
      <c r="H84" s="32" t="s">
        <v>325</v>
      </c>
    </row>
    <row r="85" spans="1:8" ht="15" customHeight="1">
      <c r="A85" s="83">
        <v>45454</v>
      </c>
      <c r="B85" s="32">
        <v>537582</v>
      </c>
      <c r="C85" s="31" t="s">
        <v>1169</v>
      </c>
      <c r="D85" s="31" t="s">
        <v>1170</v>
      </c>
      <c r="E85" s="31" t="s">
        <v>529</v>
      </c>
      <c r="F85" s="84">
        <v>150000</v>
      </c>
      <c r="G85" s="32">
        <v>2.5299999999999998</v>
      </c>
      <c r="H85" s="32" t="s">
        <v>325</v>
      </c>
    </row>
    <row r="86" spans="1:8" ht="15" customHeight="1">
      <c r="A86" s="83">
        <v>45454</v>
      </c>
      <c r="B86" s="32">
        <v>537582</v>
      </c>
      <c r="C86" s="31" t="s">
        <v>1169</v>
      </c>
      <c r="D86" s="31" t="s">
        <v>1171</v>
      </c>
      <c r="E86" s="31" t="s">
        <v>530</v>
      </c>
      <c r="F86" s="84">
        <v>400000</v>
      </c>
      <c r="G86" s="32">
        <v>2.5299999999999998</v>
      </c>
      <c r="H86" s="32" t="s">
        <v>325</v>
      </c>
    </row>
    <row r="87" spans="1:8" ht="15" customHeight="1">
      <c r="A87" s="83">
        <v>45454</v>
      </c>
      <c r="B87" s="32">
        <v>538970</v>
      </c>
      <c r="C87" s="31" t="s">
        <v>1066</v>
      </c>
      <c r="D87" s="31" t="s">
        <v>1172</v>
      </c>
      <c r="E87" s="31" t="s">
        <v>530</v>
      </c>
      <c r="F87" s="84">
        <v>2745448</v>
      </c>
      <c r="G87" s="32">
        <v>72.180000000000007</v>
      </c>
      <c r="H87" s="32" t="s">
        <v>325</v>
      </c>
    </row>
    <row r="88" spans="1:8" ht="15" customHeight="1">
      <c r="A88" s="83">
        <v>45454</v>
      </c>
      <c r="B88" s="32">
        <v>538970</v>
      </c>
      <c r="C88" s="31" t="s">
        <v>1066</v>
      </c>
      <c r="D88" s="31" t="s">
        <v>1172</v>
      </c>
      <c r="E88" s="31" t="s">
        <v>529</v>
      </c>
      <c r="F88" s="84">
        <v>2745448</v>
      </c>
      <c r="G88" s="32">
        <v>72.09</v>
      </c>
      <c r="H88" s="32" t="s">
        <v>325</v>
      </c>
    </row>
    <row r="89" spans="1:8" ht="15" customHeight="1">
      <c r="A89" s="83">
        <v>45454</v>
      </c>
      <c r="B89" s="32">
        <v>538970</v>
      </c>
      <c r="C89" s="31" t="s">
        <v>1066</v>
      </c>
      <c r="D89" s="31" t="s">
        <v>1067</v>
      </c>
      <c r="E89" s="31" t="s">
        <v>530</v>
      </c>
      <c r="F89" s="84">
        <v>4212785</v>
      </c>
      <c r="G89" s="32">
        <v>72.510000000000005</v>
      </c>
      <c r="H89" s="32" t="s">
        <v>325</v>
      </c>
    </row>
    <row r="90" spans="1:8" ht="15" customHeight="1">
      <c r="A90" s="83">
        <v>45454</v>
      </c>
      <c r="B90" s="32">
        <v>522209</v>
      </c>
      <c r="C90" s="31" t="s">
        <v>1173</v>
      </c>
      <c r="D90" s="31" t="s">
        <v>1174</v>
      </c>
      <c r="E90" s="31" t="s">
        <v>529</v>
      </c>
      <c r="F90" s="84">
        <v>100000</v>
      </c>
      <c r="G90" s="32">
        <v>8.34</v>
      </c>
      <c r="H90" s="32" t="s">
        <v>325</v>
      </c>
    </row>
    <row r="91" spans="1:8" ht="15" customHeight="1">
      <c r="A91" s="83">
        <v>45454</v>
      </c>
      <c r="B91" s="32">
        <v>522209</v>
      </c>
      <c r="C91" s="31" t="s">
        <v>1173</v>
      </c>
      <c r="D91" s="31" t="s">
        <v>1175</v>
      </c>
      <c r="E91" s="31" t="s">
        <v>530</v>
      </c>
      <c r="F91" s="84">
        <v>120910</v>
      </c>
      <c r="G91" s="32">
        <v>8.34</v>
      </c>
      <c r="H91" s="32" t="s">
        <v>325</v>
      </c>
    </row>
    <row r="92" spans="1:8" ht="15" customHeight="1">
      <c r="A92" s="83">
        <v>45454</v>
      </c>
      <c r="B92" s="32" t="s">
        <v>1108</v>
      </c>
      <c r="C92" s="31" t="s">
        <v>1176</v>
      </c>
      <c r="D92" s="31" t="s">
        <v>1177</v>
      </c>
      <c r="E92" s="31" t="s">
        <v>529</v>
      </c>
      <c r="F92" s="84">
        <v>34903</v>
      </c>
      <c r="G92" s="32">
        <v>97.93</v>
      </c>
      <c r="H92" s="32" t="s">
        <v>847</v>
      </c>
    </row>
    <row r="93" spans="1:8" ht="15" customHeight="1">
      <c r="A93" s="83">
        <v>45454</v>
      </c>
      <c r="B93" s="32" t="s">
        <v>1108</v>
      </c>
      <c r="C93" s="31" t="s">
        <v>1176</v>
      </c>
      <c r="D93" s="31" t="s">
        <v>1178</v>
      </c>
      <c r="E93" s="31" t="s">
        <v>529</v>
      </c>
      <c r="F93" s="84">
        <v>31348</v>
      </c>
      <c r="G93" s="32">
        <v>100.12</v>
      </c>
      <c r="H93" s="32" t="s">
        <v>847</v>
      </c>
    </row>
    <row r="94" spans="1:8" ht="15" customHeight="1">
      <c r="A94" s="83">
        <v>45454</v>
      </c>
      <c r="B94" s="32" t="s">
        <v>1108</v>
      </c>
      <c r="C94" s="31" t="s">
        <v>1176</v>
      </c>
      <c r="D94" s="31" t="s">
        <v>1109</v>
      </c>
      <c r="E94" s="31" t="s">
        <v>529</v>
      </c>
      <c r="F94" s="84">
        <v>4561</v>
      </c>
      <c r="G94" s="32">
        <v>101.3</v>
      </c>
      <c r="H94" s="32" t="s">
        <v>847</v>
      </c>
    </row>
    <row r="95" spans="1:8" ht="15" customHeight="1">
      <c r="A95" s="83">
        <v>45454</v>
      </c>
      <c r="B95" s="32" t="s">
        <v>1108</v>
      </c>
      <c r="C95" s="31" t="s">
        <v>1176</v>
      </c>
      <c r="D95" s="31" t="s">
        <v>1076</v>
      </c>
      <c r="E95" s="31" t="s">
        <v>529</v>
      </c>
      <c r="F95" s="84">
        <v>37359</v>
      </c>
      <c r="G95" s="32">
        <v>101.61</v>
      </c>
      <c r="H95" s="32" t="s">
        <v>847</v>
      </c>
    </row>
    <row r="96" spans="1:8" ht="15" customHeight="1">
      <c r="A96" s="83">
        <v>45454</v>
      </c>
      <c r="B96" s="32" t="s">
        <v>814</v>
      </c>
      <c r="C96" s="31" t="s">
        <v>1179</v>
      </c>
      <c r="D96" s="31" t="s">
        <v>1180</v>
      </c>
      <c r="E96" s="31" t="s">
        <v>529</v>
      </c>
      <c r="F96" s="84">
        <v>100000</v>
      </c>
      <c r="G96" s="32">
        <v>1255</v>
      </c>
      <c r="H96" s="32" t="s">
        <v>847</v>
      </c>
    </row>
    <row r="97" spans="1:8" ht="15" customHeight="1">
      <c r="A97" s="83">
        <v>45454</v>
      </c>
      <c r="B97" s="32" t="s">
        <v>814</v>
      </c>
      <c r="C97" s="31" t="s">
        <v>1179</v>
      </c>
      <c r="D97" s="31" t="s">
        <v>1181</v>
      </c>
      <c r="E97" s="31" t="s">
        <v>529</v>
      </c>
      <c r="F97" s="84">
        <v>279436</v>
      </c>
      <c r="G97" s="32">
        <v>1255</v>
      </c>
      <c r="H97" s="32" t="s">
        <v>847</v>
      </c>
    </row>
    <row r="98" spans="1:8" ht="15" customHeight="1">
      <c r="A98" s="83">
        <v>45454</v>
      </c>
      <c r="B98" s="32" t="s">
        <v>1070</v>
      </c>
      <c r="C98" s="31" t="s">
        <v>1071</v>
      </c>
      <c r="D98" s="31" t="s">
        <v>1072</v>
      </c>
      <c r="E98" s="31" t="s">
        <v>529</v>
      </c>
      <c r="F98" s="84">
        <v>293000</v>
      </c>
      <c r="G98" s="32">
        <v>129.44999999999999</v>
      </c>
      <c r="H98" s="32" t="s">
        <v>847</v>
      </c>
    </row>
    <row r="99" spans="1:8" ht="15" customHeight="1">
      <c r="A99" s="83">
        <v>45454</v>
      </c>
      <c r="B99" s="32" t="s">
        <v>1182</v>
      </c>
      <c r="C99" s="31" t="s">
        <v>1183</v>
      </c>
      <c r="D99" s="31" t="s">
        <v>1184</v>
      </c>
      <c r="E99" s="31" t="s">
        <v>529</v>
      </c>
      <c r="F99" s="84">
        <v>70000</v>
      </c>
      <c r="G99" s="32">
        <v>2299.89</v>
      </c>
      <c r="H99" s="32" t="s">
        <v>847</v>
      </c>
    </row>
    <row r="100" spans="1:8" ht="15" customHeight="1">
      <c r="A100" s="83">
        <v>45454</v>
      </c>
      <c r="B100" s="32" t="s">
        <v>1185</v>
      </c>
      <c r="C100" s="31" t="s">
        <v>1186</v>
      </c>
      <c r="D100" s="31" t="s">
        <v>893</v>
      </c>
      <c r="E100" s="31" t="s">
        <v>529</v>
      </c>
      <c r="F100" s="84">
        <v>90514</v>
      </c>
      <c r="G100" s="32">
        <v>943.29</v>
      </c>
      <c r="H100" s="32" t="s">
        <v>847</v>
      </c>
    </row>
    <row r="101" spans="1:8" ht="15" customHeight="1">
      <c r="A101" s="83">
        <v>45454</v>
      </c>
      <c r="B101" s="32" t="s">
        <v>1187</v>
      </c>
      <c r="C101" s="31" t="s">
        <v>1188</v>
      </c>
      <c r="D101" s="31" t="s">
        <v>1189</v>
      </c>
      <c r="E101" s="31" t="s">
        <v>529</v>
      </c>
      <c r="F101" s="84">
        <v>630000</v>
      </c>
      <c r="G101" s="32">
        <v>20.94</v>
      </c>
      <c r="H101" s="32" t="s">
        <v>847</v>
      </c>
    </row>
    <row r="102" spans="1:8" ht="15" customHeight="1">
      <c r="A102" s="83">
        <v>45454</v>
      </c>
      <c r="B102" s="32" t="s">
        <v>1190</v>
      </c>
      <c r="C102" s="31" t="s">
        <v>1191</v>
      </c>
      <c r="D102" s="31" t="s">
        <v>1005</v>
      </c>
      <c r="E102" s="31" t="s">
        <v>529</v>
      </c>
      <c r="F102" s="84">
        <v>7154535</v>
      </c>
      <c r="G102" s="32">
        <v>35.07</v>
      </c>
      <c r="H102" s="32" t="s">
        <v>847</v>
      </c>
    </row>
    <row r="103" spans="1:8" ht="15" customHeight="1">
      <c r="A103" s="83">
        <v>45454</v>
      </c>
      <c r="B103" s="32" t="s">
        <v>1190</v>
      </c>
      <c r="C103" s="31" t="s">
        <v>1191</v>
      </c>
      <c r="D103" s="31" t="s">
        <v>893</v>
      </c>
      <c r="E103" s="31" t="s">
        <v>529</v>
      </c>
      <c r="F103" s="84">
        <v>7646588</v>
      </c>
      <c r="G103" s="32">
        <v>35.35</v>
      </c>
      <c r="H103" s="32" t="s">
        <v>847</v>
      </c>
    </row>
    <row r="104" spans="1:8" ht="15" customHeight="1">
      <c r="A104" s="83">
        <v>45454</v>
      </c>
      <c r="B104" s="32" t="s">
        <v>1192</v>
      </c>
      <c r="C104" s="31" t="s">
        <v>1193</v>
      </c>
      <c r="D104" s="31" t="s">
        <v>1194</v>
      </c>
      <c r="E104" s="31" t="s">
        <v>529</v>
      </c>
      <c r="F104" s="84">
        <v>387859</v>
      </c>
      <c r="G104" s="32">
        <v>285.51</v>
      </c>
      <c r="H104" s="32" t="s">
        <v>847</v>
      </c>
    </row>
    <row r="105" spans="1:8" ht="15" customHeight="1">
      <c r="A105" s="83">
        <v>45454</v>
      </c>
      <c r="B105" s="32" t="s">
        <v>1192</v>
      </c>
      <c r="C105" s="31" t="s">
        <v>1193</v>
      </c>
      <c r="D105" s="31" t="s">
        <v>1195</v>
      </c>
      <c r="E105" s="31" t="s">
        <v>529</v>
      </c>
      <c r="F105" s="84">
        <v>803614</v>
      </c>
      <c r="G105" s="32">
        <v>285.5</v>
      </c>
      <c r="H105" s="32" t="s">
        <v>847</v>
      </c>
    </row>
    <row r="106" spans="1:8" ht="15" customHeight="1">
      <c r="A106" s="83">
        <v>45454</v>
      </c>
      <c r="B106" s="32" t="s">
        <v>1192</v>
      </c>
      <c r="C106" s="31" t="s">
        <v>1193</v>
      </c>
      <c r="D106" s="31" t="s">
        <v>1196</v>
      </c>
      <c r="E106" s="31" t="s">
        <v>529</v>
      </c>
      <c r="F106" s="84">
        <v>1000000</v>
      </c>
      <c r="G106" s="32">
        <v>287.22000000000003</v>
      </c>
      <c r="H106" s="32" t="s">
        <v>847</v>
      </c>
    </row>
    <row r="107" spans="1:8" ht="15" customHeight="1">
      <c r="A107" s="83">
        <v>45454</v>
      </c>
      <c r="B107" s="32" t="s">
        <v>1192</v>
      </c>
      <c r="C107" s="31" t="s">
        <v>1193</v>
      </c>
      <c r="D107" s="31" t="s">
        <v>1197</v>
      </c>
      <c r="E107" s="31" t="s">
        <v>529</v>
      </c>
      <c r="F107" s="84">
        <v>223880</v>
      </c>
      <c r="G107" s="32">
        <v>287.35000000000002</v>
      </c>
      <c r="H107" s="32" t="s">
        <v>847</v>
      </c>
    </row>
    <row r="108" spans="1:8" ht="15" customHeight="1">
      <c r="A108" s="83">
        <v>45454</v>
      </c>
      <c r="B108" s="32" t="s">
        <v>1192</v>
      </c>
      <c r="C108" s="31" t="s">
        <v>1193</v>
      </c>
      <c r="D108" s="31" t="s">
        <v>893</v>
      </c>
      <c r="E108" s="31" t="s">
        <v>529</v>
      </c>
      <c r="F108" s="84">
        <v>251024</v>
      </c>
      <c r="G108" s="32">
        <v>286.99</v>
      </c>
      <c r="H108" s="32" t="s">
        <v>847</v>
      </c>
    </row>
    <row r="109" spans="1:8" ht="15" customHeight="1">
      <c r="A109" s="83">
        <v>45454</v>
      </c>
      <c r="B109" s="32" t="s">
        <v>1192</v>
      </c>
      <c r="C109" s="31" t="s">
        <v>1193</v>
      </c>
      <c r="D109" s="31" t="s">
        <v>1198</v>
      </c>
      <c r="E109" s="31" t="s">
        <v>529</v>
      </c>
      <c r="F109" s="84">
        <v>326029</v>
      </c>
      <c r="G109" s="32">
        <v>286.54000000000002</v>
      </c>
      <c r="H109" s="32" t="s">
        <v>847</v>
      </c>
    </row>
    <row r="110" spans="1:8" ht="15" customHeight="1">
      <c r="A110" s="83">
        <v>45454</v>
      </c>
      <c r="B110" s="32" t="s">
        <v>1199</v>
      </c>
      <c r="C110" s="31" t="s">
        <v>1200</v>
      </c>
      <c r="D110" s="31" t="s">
        <v>893</v>
      </c>
      <c r="E110" s="31" t="s">
        <v>529</v>
      </c>
      <c r="F110" s="84">
        <v>177800</v>
      </c>
      <c r="G110" s="32">
        <v>465.71</v>
      </c>
      <c r="H110" s="32" t="s">
        <v>847</v>
      </c>
    </row>
    <row r="111" spans="1:8" ht="15" customHeight="1">
      <c r="A111" s="83">
        <v>45454</v>
      </c>
      <c r="B111" s="32" t="s">
        <v>1201</v>
      </c>
      <c r="C111" s="31" t="s">
        <v>1202</v>
      </c>
      <c r="D111" s="31" t="s">
        <v>893</v>
      </c>
      <c r="E111" s="31" t="s">
        <v>529</v>
      </c>
      <c r="F111" s="84">
        <v>361015</v>
      </c>
      <c r="G111" s="32">
        <v>126.84</v>
      </c>
      <c r="H111" s="32" t="s">
        <v>847</v>
      </c>
    </row>
    <row r="112" spans="1:8" ht="15" customHeight="1">
      <c r="A112" s="83">
        <v>45454</v>
      </c>
      <c r="B112" s="32" t="s">
        <v>1203</v>
      </c>
      <c r="C112" s="31" t="s">
        <v>1204</v>
      </c>
      <c r="D112" s="31" t="s">
        <v>893</v>
      </c>
      <c r="E112" s="31" t="s">
        <v>529</v>
      </c>
      <c r="F112" s="84">
        <v>378863</v>
      </c>
      <c r="G112" s="32">
        <v>235.12</v>
      </c>
      <c r="H112" s="32" t="s">
        <v>847</v>
      </c>
    </row>
    <row r="113" spans="1:8" ht="15" customHeight="1">
      <c r="A113" s="83">
        <v>45454</v>
      </c>
      <c r="B113" s="32" t="s">
        <v>1205</v>
      </c>
      <c r="C113" s="31" t="s">
        <v>1206</v>
      </c>
      <c r="D113" s="31" t="s">
        <v>1005</v>
      </c>
      <c r="E113" s="31" t="s">
        <v>529</v>
      </c>
      <c r="F113" s="84">
        <v>16914279</v>
      </c>
      <c r="G113" s="32">
        <v>44.82</v>
      </c>
      <c r="H113" s="32" t="s">
        <v>847</v>
      </c>
    </row>
    <row r="114" spans="1:8" ht="15" customHeight="1">
      <c r="A114" s="83">
        <v>45454</v>
      </c>
      <c r="B114" s="32" t="s">
        <v>1205</v>
      </c>
      <c r="C114" s="31" t="s">
        <v>1206</v>
      </c>
      <c r="D114" s="31" t="s">
        <v>1197</v>
      </c>
      <c r="E114" s="31" t="s">
        <v>529</v>
      </c>
      <c r="F114" s="84">
        <v>10286043</v>
      </c>
      <c r="G114" s="32">
        <v>45.42</v>
      </c>
      <c r="H114" s="32" t="s">
        <v>847</v>
      </c>
    </row>
    <row r="115" spans="1:8" ht="15" customHeight="1">
      <c r="A115" s="83">
        <v>45454</v>
      </c>
      <c r="B115" s="32" t="s">
        <v>1205</v>
      </c>
      <c r="C115" s="31" t="s">
        <v>1206</v>
      </c>
      <c r="D115" s="31" t="s">
        <v>893</v>
      </c>
      <c r="E115" s="31" t="s">
        <v>529</v>
      </c>
      <c r="F115" s="84">
        <v>16715952</v>
      </c>
      <c r="G115" s="32">
        <v>44.04</v>
      </c>
      <c r="H115" s="32" t="s">
        <v>847</v>
      </c>
    </row>
    <row r="116" spans="1:8" ht="15" customHeight="1">
      <c r="A116" s="83">
        <v>45454</v>
      </c>
      <c r="B116" s="32" t="s">
        <v>389</v>
      </c>
      <c r="C116" s="31" t="s">
        <v>1207</v>
      </c>
      <c r="D116" s="31" t="s">
        <v>1005</v>
      </c>
      <c r="E116" s="31" t="s">
        <v>529</v>
      </c>
      <c r="F116" s="84">
        <v>7455533</v>
      </c>
      <c r="G116" s="32">
        <v>103.56</v>
      </c>
      <c r="H116" s="32" t="s">
        <v>847</v>
      </c>
    </row>
    <row r="117" spans="1:8" ht="15" customHeight="1">
      <c r="A117" s="83">
        <v>45454</v>
      </c>
      <c r="B117" s="32" t="s">
        <v>976</v>
      </c>
      <c r="C117" s="31" t="s">
        <v>977</v>
      </c>
      <c r="D117" s="31" t="s">
        <v>1208</v>
      </c>
      <c r="E117" s="31" t="s">
        <v>529</v>
      </c>
      <c r="F117" s="84">
        <v>3000</v>
      </c>
      <c r="G117" s="32">
        <v>174.95</v>
      </c>
      <c r="H117" s="32" t="s">
        <v>847</v>
      </c>
    </row>
    <row r="118" spans="1:8" ht="15" customHeight="1">
      <c r="A118" s="83">
        <v>45454</v>
      </c>
      <c r="B118" s="32" t="s">
        <v>976</v>
      </c>
      <c r="C118" s="31" t="s">
        <v>977</v>
      </c>
      <c r="D118" s="31" t="s">
        <v>1209</v>
      </c>
      <c r="E118" s="31" t="s">
        <v>529</v>
      </c>
      <c r="F118" s="84">
        <v>60000</v>
      </c>
      <c r="G118" s="32">
        <v>175.9</v>
      </c>
      <c r="H118" s="32" t="s">
        <v>847</v>
      </c>
    </row>
    <row r="119" spans="1:8" ht="15" customHeight="1">
      <c r="A119" s="83">
        <v>45454</v>
      </c>
      <c r="B119" s="32" t="s">
        <v>141</v>
      </c>
      <c r="C119" s="31" t="s">
        <v>1210</v>
      </c>
      <c r="D119" s="31" t="s">
        <v>893</v>
      </c>
      <c r="E119" s="31" t="s">
        <v>529</v>
      </c>
      <c r="F119" s="84">
        <v>4525480</v>
      </c>
      <c r="G119" s="32">
        <v>169.32</v>
      </c>
      <c r="H119" s="32" t="s">
        <v>847</v>
      </c>
    </row>
    <row r="120" spans="1:8" ht="15" customHeight="1">
      <c r="A120" s="83">
        <v>45454</v>
      </c>
      <c r="B120" s="32" t="s">
        <v>1211</v>
      </c>
      <c r="C120" s="31" t="s">
        <v>1212</v>
      </c>
      <c r="D120" s="31" t="s">
        <v>1005</v>
      </c>
      <c r="E120" s="31" t="s">
        <v>529</v>
      </c>
      <c r="F120" s="84">
        <v>12497914</v>
      </c>
      <c r="G120" s="32">
        <v>64.78</v>
      </c>
      <c r="H120" s="32" t="s">
        <v>847</v>
      </c>
    </row>
    <row r="121" spans="1:8" ht="15" customHeight="1">
      <c r="A121" s="83">
        <v>45454</v>
      </c>
      <c r="B121" s="32" t="s">
        <v>1213</v>
      </c>
      <c r="C121" s="31" t="s">
        <v>1214</v>
      </c>
      <c r="D121" s="31" t="s">
        <v>893</v>
      </c>
      <c r="E121" s="31" t="s">
        <v>529</v>
      </c>
      <c r="F121" s="84">
        <v>311432</v>
      </c>
      <c r="G121" s="32">
        <v>826.94</v>
      </c>
      <c r="H121" s="32" t="s">
        <v>847</v>
      </c>
    </row>
    <row r="122" spans="1:8" ht="15" customHeight="1">
      <c r="A122" s="83">
        <v>45454</v>
      </c>
      <c r="B122" s="32" t="s">
        <v>398</v>
      </c>
      <c r="C122" s="31" t="s">
        <v>1215</v>
      </c>
      <c r="D122" s="31" t="s">
        <v>912</v>
      </c>
      <c r="E122" s="31" t="s">
        <v>529</v>
      </c>
      <c r="F122" s="84">
        <v>61679978</v>
      </c>
      <c r="G122" s="32">
        <v>63.58</v>
      </c>
      <c r="H122" s="32" t="s">
        <v>847</v>
      </c>
    </row>
    <row r="123" spans="1:8" ht="15" customHeight="1">
      <c r="A123" s="83">
        <v>45454</v>
      </c>
      <c r="B123" s="32" t="s">
        <v>398</v>
      </c>
      <c r="C123" s="31" t="s">
        <v>1215</v>
      </c>
      <c r="D123" s="31" t="s">
        <v>1216</v>
      </c>
      <c r="E123" s="31" t="s">
        <v>529</v>
      </c>
      <c r="F123" s="84">
        <v>31318186</v>
      </c>
      <c r="G123" s="32">
        <v>63.73</v>
      </c>
      <c r="H123" s="32" t="s">
        <v>847</v>
      </c>
    </row>
    <row r="124" spans="1:8" ht="15" customHeight="1">
      <c r="A124" s="83">
        <v>45454</v>
      </c>
      <c r="B124" s="32" t="s">
        <v>398</v>
      </c>
      <c r="C124" s="31" t="s">
        <v>1215</v>
      </c>
      <c r="D124" s="31" t="s">
        <v>1005</v>
      </c>
      <c r="E124" s="31" t="s">
        <v>529</v>
      </c>
      <c r="F124" s="84">
        <v>32050187</v>
      </c>
      <c r="G124" s="32">
        <v>65.41</v>
      </c>
      <c r="H124" s="32" t="s">
        <v>847</v>
      </c>
    </row>
    <row r="125" spans="1:8" ht="15" customHeight="1">
      <c r="A125" s="83">
        <v>45454</v>
      </c>
      <c r="B125" s="32" t="s">
        <v>1217</v>
      </c>
      <c r="C125" s="31" t="s">
        <v>1218</v>
      </c>
      <c r="D125" s="31" t="s">
        <v>975</v>
      </c>
      <c r="E125" s="31" t="s">
        <v>529</v>
      </c>
      <c r="F125" s="84">
        <v>74100</v>
      </c>
      <c r="G125" s="32">
        <v>818.5</v>
      </c>
      <c r="H125" s="32" t="s">
        <v>847</v>
      </c>
    </row>
    <row r="126" spans="1:8" ht="15" customHeight="1">
      <c r="A126" s="83">
        <v>45454</v>
      </c>
      <c r="B126" s="32" t="s">
        <v>1078</v>
      </c>
      <c r="C126" s="31" t="s">
        <v>1079</v>
      </c>
      <c r="D126" s="31" t="s">
        <v>893</v>
      </c>
      <c r="E126" s="31" t="s">
        <v>529</v>
      </c>
      <c r="F126" s="84">
        <v>345063</v>
      </c>
      <c r="G126" s="32">
        <v>438.54</v>
      </c>
      <c r="H126" s="32" t="s">
        <v>847</v>
      </c>
    </row>
    <row r="127" spans="1:8" ht="15" customHeight="1">
      <c r="A127" s="83">
        <v>45454</v>
      </c>
      <c r="B127" s="32" t="s">
        <v>1219</v>
      </c>
      <c r="C127" s="31" t="s">
        <v>1220</v>
      </c>
      <c r="D127" s="31" t="s">
        <v>1005</v>
      </c>
      <c r="E127" s="31" t="s">
        <v>529</v>
      </c>
      <c r="F127" s="84">
        <v>1637032</v>
      </c>
      <c r="G127" s="32">
        <v>40.68</v>
      </c>
      <c r="H127" s="32" t="s">
        <v>847</v>
      </c>
    </row>
    <row r="128" spans="1:8" ht="15" customHeight="1">
      <c r="A128" s="83">
        <v>45454</v>
      </c>
      <c r="B128" s="32" t="s">
        <v>1219</v>
      </c>
      <c r="C128" s="31" t="s">
        <v>1220</v>
      </c>
      <c r="D128" s="31" t="s">
        <v>893</v>
      </c>
      <c r="E128" s="31" t="s">
        <v>529</v>
      </c>
      <c r="F128" s="84">
        <v>2588458</v>
      </c>
      <c r="G128" s="32">
        <v>41.12</v>
      </c>
      <c r="H128" s="32" t="s">
        <v>847</v>
      </c>
    </row>
    <row r="129" spans="1:8" ht="15" customHeight="1">
      <c r="A129" s="83">
        <v>45454</v>
      </c>
      <c r="B129" s="32" t="s">
        <v>1221</v>
      </c>
      <c r="C129" s="31" t="s">
        <v>1222</v>
      </c>
      <c r="D129" s="31" t="s">
        <v>1223</v>
      </c>
      <c r="E129" s="31" t="s">
        <v>529</v>
      </c>
      <c r="F129" s="84">
        <v>124019</v>
      </c>
      <c r="G129" s="32">
        <v>20</v>
      </c>
      <c r="H129" s="32" t="s">
        <v>847</v>
      </c>
    </row>
    <row r="130" spans="1:8" ht="15" customHeight="1">
      <c r="A130" s="83">
        <v>45454</v>
      </c>
      <c r="B130" s="32" t="s">
        <v>1080</v>
      </c>
      <c r="C130" s="31" t="s">
        <v>1081</v>
      </c>
      <c r="D130" s="31" t="s">
        <v>1197</v>
      </c>
      <c r="E130" s="31" t="s">
        <v>529</v>
      </c>
      <c r="F130" s="84">
        <v>512832</v>
      </c>
      <c r="G130" s="32">
        <v>67.14</v>
      </c>
      <c r="H130" s="32" t="s">
        <v>847</v>
      </c>
    </row>
    <row r="131" spans="1:8" ht="15" customHeight="1">
      <c r="A131" s="83">
        <v>45454</v>
      </c>
      <c r="B131" s="32" t="s">
        <v>1080</v>
      </c>
      <c r="C131" s="31" t="s">
        <v>1081</v>
      </c>
      <c r="D131" s="31" t="s">
        <v>893</v>
      </c>
      <c r="E131" s="31" t="s">
        <v>529</v>
      </c>
      <c r="F131" s="84">
        <v>882976</v>
      </c>
      <c r="G131" s="32">
        <v>66.92</v>
      </c>
      <c r="H131" s="32" t="s">
        <v>847</v>
      </c>
    </row>
    <row r="132" spans="1:8" ht="15" customHeight="1">
      <c r="A132" s="83">
        <v>45454</v>
      </c>
      <c r="B132" s="32" t="s">
        <v>1080</v>
      </c>
      <c r="C132" s="31" t="s">
        <v>1081</v>
      </c>
      <c r="D132" s="31" t="s">
        <v>1005</v>
      </c>
      <c r="E132" s="31" t="s">
        <v>529</v>
      </c>
      <c r="F132" s="84">
        <v>623688</v>
      </c>
      <c r="G132" s="32">
        <v>66.87</v>
      </c>
      <c r="H132" s="32" t="s">
        <v>847</v>
      </c>
    </row>
    <row r="133" spans="1:8" ht="15" customHeight="1">
      <c r="A133" s="83">
        <v>45454</v>
      </c>
      <c r="B133" s="32" t="s">
        <v>1224</v>
      </c>
      <c r="C133" s="31" t="s">
        <v>1225</v>
      </c>
      <c r="D133" s="31" t="s">
        <v>1226</v>
      </c>
      <c r="E133" s="31" t="s">
        <v>529</v>
      </c>
      <c r="F133" s="84">
        <v>1688963</v>
      </c>
      <c r="G133" s="32">
        <v>130</v>
      </c>
      <c r="H133" s="32" t="s">
        <v>847</v>
      </c>
    </row>
    <row r="134" spans="1:8" ht="15" customHeight="1">
      <c r="A134" s="83">
        <v>45454</v>
      </c>
      <c r="B134" s="32" t="s">
        <v>884</v>
      </c>
      <c r="C134" s="31" t="s">
        <v>1227</v>
      </c>
      <c r="D134" s="31" t="s">
        <v>893</v>
      </c>
      <c r="E134" s="31" t="s">
        <v>529</v>
      </c>
      <c r="F134" s="84">
        <v>1731764</v>
      </c>
      <c r="G134" s="32">
        <v>412.74</v>
      </c>
      <c r="H134" s="32" t="s">
        <v>847</v>
      </c>
    </row>
    <row r="135" spans="1:8" ht="15" customHeight="1">
      <c r="A135" s="83">
        <v>45454</v>
      </c>
      <c r="B135" s="32" t="s">
        <v>1228</v>
      </c>
      <c r="C135" s="31" t="s">
        <v>1229</v>
      </c>
      <c r="D135" s="31" t="s">
        <v>1001</v>
      </c>
      <c r="E135" s="31" t="s">
        <v>529</v>
      </c>
      <c r="F135" s="84">
        <v>120000</v>
      </c>
      <c r="G135" s="32">
        <v>190.95</v>
      </c>
      <c r="H135" s="32" t="s">
        <v>847</v>
      </c>
    </row>
    <row r="136" spans="1:8" ht="15" customHeight="1">
      <c r="A136" s="83">
        <v>45454</v>
      </c>
      <c r="B136" s="32" t="s">
        <v>1230</v>
      </c>
      <c r="C136" s="31" t="s">
        <v>1231</v>
      </c>
      <c r="D136" s="31" t="s">
        <v>1232</v>
      </c>
      <c r="E136" s="31" t="s">
        <v>529</v>
      </c>
      <c r="F136" s="84">
        <v>76414</v>
      </c>
      <c r="G136" s="32">
        <v>1332.97</v>
      </c>
      <c r="H136" s="32" t="s">
        <v>847</v>
      </c>
    </row>
    <row r="137" spans="1:8" ht="15" customHeight="1">
      <c r="A137" s="83">
        <v>45454</v>
      </c>
      <c r="B137" s="32" t="s">
        <v>1230</v>
      </c>
      <c r="C137" s="31" t="s">
        <v>1231</v>
      </c>
      <c r="D137" s="31" t="s">
        <v>1005</v>
      </c>
      <c r="E137" s="31" t="s">
        <v>529</v>
      </c>
      <c r="F137" s="84">
        <v>82697</v>
      </c>
      <c r="G137" s="32">
        <v>1322.61</v>
      </c>
      <c r="H137" s="32" t="s">
        <v>847</v>
      </c>
    </row>
    <row r="138" spans="1:8" ht="15" customHeight="1">
      <c r="A138" s="83">
        <v>45454</v>
      </c>
      <c r="B138" s="32" t="s">
        <v>1230</v>
      </c>
      <c r="C138" s="31" t="s">
        <v>1231</v>
      </c>
      <c r="D138" s="31" t="s">
        <v>1197</v>
      </c>
      <c r="E138" s="31" t="s">
        <v>529</v>
      </c>
      <c r="F138" s="84">
        <v>102048</v>
      </c>
      <c r="G138" s="32">
        <v>1330.48</v>
      </c>
      <c r="H138" s="32" t="s">
        <v>847</v>
      </c>
    </row>
    <row r="139" spans="1:8" ht="15" customHeight="1">
      <c r="A139" s="83">
        <v>45454</v>
      </c>
      <c r="B139" s="32" t="s">
        <v>1230</v>
      </c>
      <c r="C139" s="31" t="s">
        <v>1231</v>
      </c>
      <c r="D139" s="31" t="s">
        <v>893</v>
      </c>
      <c r="E139" s="31" t="s">
        <v>529</v>
      </c>
      <c r="F139" s="84">
        <v>152807</v>
      </c>
      <c r="G139" s="32">
        <v>1312.73</v>
      </c>
      <c r="H139" s="32" t="s">
        <v>847</v>
      </c>
    </row>
    <row r="140" spans="1:8" ht="15" customHeight="1">
      <c r="A140" s="83">
        <v>45454</v>
      </c>
      <c r="B140" s="32" t="s">
        <v>1233</v>
      </c>
      <c r="C140" s="31" t="s">
        <v>1234</v>
      </c>
      <c r="D140" s="31" t="s">
        <v>1235</v>
      </c>
      <c r="E140" s="31" t="s">
        <v>529</v>
      </c>
      <c r="F140" s="84">
        <v>21600</v>
      </c>
      <c r="G140" s="32">
        <v>417.26</v>
      </c>
      <c r="H140" s="32" t="s">
        <v>847</v>
      </c>
    </row>
    <row r="141" spans="1:8" ht="15" customHeight="1">
      <c r="A141" s="83">
        <v>45454</v>
      </c>
      <c r="B141" s="32" t="s">
        <v>1236</v>
      </c>
      <c r="C141" s="31" t="s">
        <v>1237</v>
      </c>
      <c r="D141" s="31" t="s">
        <v>893</v>
      </c>
      <c r="E141" s="31" t="s">
        <v>529</v>
      </c>
      <c r="F141" s="84">
        <v>1520694</v>
      </c>
      <c r="G141" s="32">
        <v>30.02</v>
      </c>
      <c r="H141" s="32" t="s">
        <v>847</v>
      </c>
    </row>
    <row r="142" spans="1:8" ht="15" customHeight="1">
      <c r="A142" s="83">
        <v>45454</v>
      </c>
      <c r="B142" s="32" t="s">
        <v>1236</v>
      </c>
      <c r="C142" s="31" t="s">
        <v>1237</v>
      </c>
      <c r="D142" s="31" t="s">
        <v>1238</v>
      </c>
      <c r="E142" s="31" t="s">
        <v>529</v>
      </c>
      <c r="F142" s="84">
        <v>1545000</v>
      </c>
      <c r="G142" s="32">
        <v>29.23</v>
      </c>
      <c r="H142" s="32" t="s">
        <v>847</v>
      </c>
    </row>
    <row r="143" spans="1:8" ht="15" customHeight="1">
      <c r="A143" s="83">
        <v>45454</v>
      </c>
      <c r="B143" s="32" t="s">
        <v>1236</v>
      </c>
      <c r="C143" s="31" t="s">
        <v>1237</v>
      </c>
      <c r="D143" s="31" t="s">
        <v>1005</v>
      </c>
      <c r="E143" s="31" t="s">
        <v>529</v>
      </c>
      <c r="F143" s="84">
        <v>2242284</v>
      </c>
      <c r="G143" s="32">
        <v>30.11</v>
      </c>
      <c r="H143" s="32" t="s">
        <v>847</v>
      </c>
    </row>
    <row r="144" spans="1:8" ht="15" customHeight="1">
      <c r="A144" s="83">
        <v>45454</v>
      </c>
      <c r="B144" s="32" t="s">
        <v>1236</v>
      </c>
      <c r="C144" s="31" t="s">
        <v>1237</v>
      </c>
      <c r="D144" s="31" t="s">
        <v>1164</v>
      </c>
      <c r="E144" s="31" t="s">
        <v>529</v>
      </c>
      <c r="F144" s="84">
        <v>2349995</v>
      </c>
      <c r="G144" s="32">
        <v>29.27</v>
      </c>
      <c r="H144" s="32" t="s">
        <v>847</v>
      </c>
    </row>
    <row r="145" spans="1:8" ht="15" customHeight="1">
      <c r="A145" s="83">
        <v>45454</v>
      </c>
      <c r="B145" s="32" t="s">
        <v>1033</v>
      </c>
      <c r="C145" s="31" t="s">
        <v>1034</v>
      </c>
      <c r="D145" s="31" t="s">
        <v>1032</v>
      </c>
      <c r="E145" s="31" t="s">
        <v>529</v>
      </c>
      <c r="F145" s="84">
        <v>85002</v>
      </c>
      <c r="G145" s="32">
        <v>16.600000000000001</v>
      </c>
      <c r="H145" s="32" t="s">
        <v>847</v>
      </c>
    </row>
    <row r="146" spans="1:8" ht="15" customHeight="1">
      <c r="A146" s="83">
        <v>45454</v>
      </c>
      <c r="B146" s="32" t="s">
        <v>1033</v>
      </c>
      <c r="C146" s="31" t="s">
        <v>1034</v>
      </c>
      <c r="D146" s="31" t="s">
        <v>1035</v>
      </c>
      <c r="E146" s="31" t="s">
        <v>529</v>
      </c>
      <c r="F146" s="84">
        <v>300059</v>
      </c>
      <c r="G146" s="32">
        <v>16.600000000000001</v>
      </c>
      <c r="H146" s="32" t="s">
        <v>847</v>
      </c>
    </row>
    <row r="147" spans="1:8" ht="15" customHeight="1">
      <c r="A147" s="83">
        <v>45454</v>
      </c>
      <c r="B147" s="32" t="s">
        <v>1033</v>
      </c>
      <c r="C147" s="31" t="s">
        <v>1034</v>
      </c>
      <c r="D147" s="31" t="s">
        <v>1239</v>
      </c>
      <c r="E147" s="31" t="s">
        <v>529</v>
      </c>
      <c r="F147" s="84">
        <v>250000</v>
      </c>
      <c r="G147" s="32">
        <v>16.600000000000001</v>
      </c>
      <c r="H147" s="32" t="s">
        <v>847</v>
      </c>
    </row>
    <row r="148" spans="1:8" ht="15" customHeight="1">
      <c r="A148" s="83">
        <v>45454</v>
      </c>
      <c r="B148" s="32" t="s">
        <v>1033</v>
      </c>
      <c r="C148" s="31" t="s">
        <v>1034</v>
      </c>
      <c r="D148" s="31" t="s">
        <v>1240</v>
      </c>
      <c r="E148" s="31" t="s">
        <v>529</v>
      </c>
      <c r="F148" s="84">
        <v>400000</v>
      </c>
      <c r="G148" s="32">
        <v>16.600000000000001</v>
      </c>
      <c r="H148" s="32" t="s">
        <v>847</v>
      </c>
    </row>
    <row r="149" spans="1:8" ht="15" customHeight="1">
      <c r="A149" s="83">
        <v>45454</v>
      </c>
      <c r="B149" s="32" t="s">
        <v>1033</v>
      </c>
      <c r="C149" s="31" t="s">
        <v>1034</v>
      </c>
      <c r="D149" s="31" t="s">
        <v>1241</v>
      </c>
      <c r="E149" s="31" t="s">
        <v>529</v>
      </c>
      <c r="F149" s="84">
        <v>250000</v>
      </c>
      <c r="G149" s="32">
        <v>16.600000000000001</v>
      </c>
      <c r="H149" s="32" t="s">
        <v>847</v>
      </c>
    </row>
    <row r="150" spans="1:8" ht="15" customHeight="1">
      <c r="A150" s="83">
        <v>45454</v>
      </c>
      <c r="B150" s="32" t="s">
        <v>1033</v>
      </c>
      <c r="C150" s="31" t="s">
        <v>1034</v>
      </c>
      <c r="D150" s="31" t="s">
        <v>1075</v>
      </c>
      <c r="E150" s="31" t="s">
        <v>529</v>
      </c>
      <c r="F150" s="84">
        <v>350000</v>
      </c>
      <c r="G150" s="32">
        <v>16.600000000000001</v>
      </c>
      <c r="H150" s="32" t="s">
        <v>847</v>
      </c>
    </row>
    <row r="151" spans="1:8" ht="15" customHeight="1">
      <c r="A151" s="83">
        <v>45454</v>
      </c>
      <c r="B151" s="32" t="s">
        <v>1033</v>
      </c>
      <c r="C151" s="31" t="s">
        <v>1034</v>
      </c>
      <c r="D151" s="31" t="s">
        <v>975</v>
      </c>
      <c r="E151" s="31" t="s">
        <v>529</v>
      </c>
      <c r="F151" s="84">
        <v>800000</v>
      </c>
      <c r="G151" s="32">
        <v>16.600000000000001</v>
      </c>
      <c r="H151" s="32" t="s">
        <v>847</v>
      </c>
    </row>
    <row r="152" spans="1:8" ht="15" customHeight="1">
      <c r="A152" s="83">
        <v>45454</v>
      </c>
      <c r="B152" s="32" t="s">
        <v>1242</v>
      </c>
      <c r="C152" s="31" t="s">
        <v>1243</v>
      </c>
      <c r="D152" s="31" t="s">
        <v>893</v>
      </c>
      <c r="E152" s="31" t="s">
        <v>529</v>
      </c>
      <c r="F152" s="84">
        <v>62253</v>
      </c>
      <c r="G152" s="32">
        <v>586.65</v>
      </c>
      <c r="H152" s="32" t="s">
        <v>847</v>
      </c>
    </row>
    <row r="153" spans="1:8" ht="15" customHeight="1">
      <c r="A153" s="83">
        <v>45454</v>
      </c>
      <c r="B153" s="32" t="s">
        <v>1242</v>
      </c>
      <c r="C153" s="31" t="s">
        <v>1243</v>
      </c>
      <c r="D153" s="31" t="s">
        <v>1244</v>
      </c>
      <c r="E153" s="31" t="s">
        <v>529</v>
      </c>
      <c r="F153" s="84">
        <v>70000</v>
      </c>
      <c r="G153" s="32">
        <v>593.66999999999996</v>
      </c>
      <c r="H153" s="32" t="s">
        <v>847</v>
      </c>
    </row>
    <row r="154" spans="1:8" ht="15" customHeight="1">
      <c r="A154" s="83">
        <v>45454</v>
      </c>
      <c r="B154" s="32" t="s">
        <v>1242</v>
      </c>
      <c r="C154" s="31" t="s">
        <v>1243</v>
      </c>
      <c r="D154" s="31" t="s">
        <v>1245</v>
      </c>
      <c r="E154" s="31" t="s">
        <v>529</v>
      </c>
      <c r="F154" s="84">
        <v>56829</v>
      </c>
      <c r="G154" s="32">
        <v>578.05999999999995</v>
      </c>
      <c r="H154" s="32" t="s">
        <v>847</v>
      </c>
    </row>
    <row r="155" spans="1:8" ht="15" customHeight="1">
      <c r="A155" s="83">
        <v>45454</v>
      </c>
      <c r="B155" s="32" t="s">
        <v>1242</v>
      </c>
      <c r="C155" s="31" t="s">
        <v>1243</v>
      </c>
      <c r="D155" s="31" t="s">
        <v>1246</v>
      </c>
      <c r="E155" s="31" t="s">
        <v>529</v>
      </c>
      <c r="F155" s="84">
        <v>70000</v>
      </c>
      <c r="G155" s="32">
        <v>603.80999999999995</v>
      </c>
      <c r="H155" s="32" t="s">
        <v>847</v>
      </c>
    </row>
    <row r="156" spans="1:8" ht="15" customHeight="1">
      <c r="A156" s="83">
        <v>45454</v>
      </c>
      <c r="B156" s="32" t="s">
        <v>1247</v>
      </c>
      <c r="C156" s="31" t="s">
        <v>1248</v>
      </c>
      <c r="D156" s="31" t="s">
        <v>975</v>
      </c>
      <c r="E156" s="31" t="s">
        <v>529</v>
      </c>
      <c r="F156" s="84">
        <v>70000</v>
      </c>
      <c r="G156" s="32">
        <v>36.6</v>
      </c>
      <c r="H156" s="32" t="s">
        <v>847</v>
      </c>
    </row>
    <row r="157" spans="1:8" ht="15" customHeight="1">
      <c r="A157" s="83">
        <v>45454</v>
      </c>
      <c r="B157" s="32" t="s">
        <v>1249</v>
      </c>
      <c r="C157" s="31" t="s">
        <v>1250</v>
      </c>
      <c r="D157" s="31" t="s">
        <v>1251</v>
      </c>
      <c r="E157" s="31" t="s">
        <v>529</v>
      </c>
      <c r="F157" s="84">
        <v>587152</v>
      </c>
      <c r="G157" s="32">
        <v>7.77</v>
      </c>
      <c r="H157" s="32" t="s">
        <v>847</v>
      </c>
    </row>
    <row r="158" spans="1:8" ht="15" customHeight="1">
      <c r="A158" s="83">
        <v>45454</v>
      </c>
      <c r="B158" s="32" t="s">
        <v>1249</v>
      </c>
      <c r="C158" s="31" t="s">
        <v>1250</v>
      </c>
      <c r="D158" s="31" t="s">
        <v>1252</v>
      </c>
      <c r="E158" s="31" t="s">
        <v>529</v>
      </c>
      <c r="F158" s="84">
        <v>589684</v>
      </c>
      <c r="G158" s="32">
        <v>7.76</v>
      </c>
      <c r="H158" s="32" t="s">
        <v>847</v>
      </c>
    </row>
    <row r="159" spans="1:8" ht="15" customHeight="1">
      <c r="A159" s="83">
        <v>45454</v>
      </c>
      <c r="B159" s="32" t="s">
        <v>1253</v>
      </c>
      <c r="C159" s="31" t="s">
        <v>1254</v>
      </c>
      <c r="D159" s="31" t="s">
        <v>1255</v>
      </c>
      <c r="E159" s="31" t="s">
        <v>529</v>
      </c>
      <c r="F159" s="84">
        <v>322735</v>
      </c>
      <c r="G159" s="32">
        <v>550.04999999999995</v>
      </c>
      <c r="H159" s="32" t="s">
        <v>847</v>
      </c>
    </row>
    <row r="160" spans="1:8" ht="15" customHeight="1">
      <c r="A160" s="83">
        <v>45454</v>
      </c>
      <c r="B160" s="32" t="s">
        <v>1256</v>
      </c>
      <c r="C160" s="31" t="s">
        <v>1257</v>
      </c>
      <c r="D160" s="31" t="s">
        <v>1258</v>
      </c>
      <c r="E160" s="31" t="s">
        <v>529</v>
      </c>
      <c r="F160" s="84">
        <v>809486</v>
      </c>
      <c r="G160" s="32">
        <v>55.05</v>
      </c>
      <c r="H160" s="32" t="s">
        <v>847</v>
      </c>
    </row>
    <row r="161" spans="1:8" ht="15" customHeight="1">
      <c r="A161" s="83">
        <v>45454</v>
      </c>
      <c r="B161" s="32" t="s">
        <v>511</v>
      </c>
      <c r="C161" s="31" t="s">
        <v>1259</v>
      </c>
      <c r="D161" s="31" t="s">
        <v>893</v>
      </c>
      <c r="E161" s="31" t="s">
        <v>529</v>
      </c>
      <c r="F161" s="84">
        <v>918935</v>
      </c>
      <c r="G161" s="32">
        <v>674.48</v>
      </c>
      <c r="H161" s="32" t="s">
        <v>847</v>
      </c>
    </row>
    <row r="162" spans="1:8" ht="15" customHeight="1">
      <c r="A162" s="83">
        <v>45454</v>
      </c>
      <c r="B162" s="32" t="s">
        <v>1108</v>
      </c>
      <c r="C162" s="31" t="s">
        <v>1176</v>
      </c>
      <c r="D162" s="31" t="s">
        <v>1076</v>
      </c>
      <c r="E162" s="31" t="s">
        <v>530</v>
      </c>
      <c r="F162" s="84">
        <v>47359</v>
      </c>
      <c r="G162" s="32">
        <v>100.51</v>
      </c>
      <c r="H162" s="32" t="s">
        <v>847</v>
      </c>
    </row>
    <row r="163" spans="1:8" ht="15" customHeight="1">
      <c r="A163" s="83">
        <v>45454</v>
      </c>
      <c r="B163" s="32" t="s">
        <v>1108</v>
      </c>
      <c r="C163" s="31" t="s">
        <v>1176</v>
      </c>
      <c r="D163" s="31" t="s">
        <v>1109</v>
      </c>
      <c r="E163" s="31" t="s">
        <v>530</v>
      </c>
      <c r="F163" s="84">
        <v>31731</v>
      </c>
      <c r="G163" s="32">
        <v>102.55</v>
      </c>
      <c r="H163" s="32" t="s">
        <v>847</v>
      </c>
    </row>
    <row r="164" spans="1:8" ht="15" customHeight="1">
      <c r="A164" s="83">
        <v>45454</v>
      </c>
      <c r="B164" s="32" t="s">
        <v>1108</v>
      </c>
      <c r="C164" s="31" t="s">
        <v>1176</v>
      </c>
      <c r="D164" s="31" t="s">
        <v>1178</v>
      </c>
      <c r="E164" s="31" t="s">
        <v>530</v>
      </c>
      <c r="F164" s="84">
        <v>11348</v>
      </c>
      <c r="G164" s="32">
        <v>101.9</v>
      </c>
      <c r="H164" s="32" t="s">
        <v>847</v>
      </c>
    </row>
    <row r="165" spans="1:8" ht="15" customHeight="1">
      <c r="A165" s="83">
        <v>45454</v>
      </c>
      <c r="B165" s="32" t="s">
        <v>1108</v>
      </c>
      <c r="C165" s="31" t="s">
        <v>1176</v>
      </c>
      <c r="D165" s="31" t="s">
        <v>1177</v>
      </c>
      <c r="E165" s="31" t="s">
        <v>530</v>
      </c>
      <c r="F165" s="84">
        <v>34903</v>
      </c>
      <c r="G165" s="32">
        <v>98.41</v>
      </c>
      <c r="H165" s="32" t="s">
        <v>847</v>
      </c>
    </row>
    <row r="166" spans="1:8" ht="15" customHeight="1">
      <c r="A166" s="83">
        <v>45454</v>
      </c>
      <c r="B166" s="32" t="s">
        <v>814</v>
      </c>
      <c r="C166" s="31" t="s">
        <v>1179</v>
      </c>
      <c r="D166" s="31" t="s">
        <v>1260</v>
      </c>
      <c r="E166" s="31" t="s">
        <v>530</v>
      </c>
      <c r="F166" s="84">
        <v>388000</v>
      </c>
      <c r="G166" s="32">
        <v>1255.01</v>
      </c>
      <c r="H166" s="32" t="s">
        <v>847</v>
      </c>
    </row>
    <row r="167" spans="1:8" ht="15" customHeight="1">
      <c r="A167" s="83">
        <v>45454</v>
      </c>
      <c r="B167" s="32" t="s">
        <v>1082</v>
      </c>
      <c r="C167" s="31" t="s">
        <v>1083</v>
      </c>
      <c r="D167" s="31" t="s">
        <v>1084</v>
      </c>
      <c r="E167" s="31" t="s">
        <v>530</v>
      </c>
      <c r="F167" s="84">
        <v>39000</v>
      </c>
      <c r="G167" s="32">
        <v>51.08</v>
      </c>
      <c r="H167" s="32" t="s">
        <v>847</v>
      </c>
    </row>
    <row r="168" spans="1:8" ht="15" customHeight="1">
      <c r="A168" s="83">
        <v>45454</v>
      </c>
      <c r="B168" s="32" t="s">
        <v>1068</v>
      </c>
      <c r="C168" s="31" t="s">
        <v>1069</v>
      </c>
      <c r="D168" s="31" t="s">
        <v>1261</v>
      </c>
      <c r="E168" s="31" t="s">
        <v>530</v>
      </c>
      <c r="F168" s="84">
        <v>675197</v>
      </c>
      <c r="G168" s="32">
        <v>5.5</v>
      </c>
      <c r="H168" s="32" t="s">
        <v>847</v>
      </c>
    </row>
    <row r="169" spans="1:8" ht="15" customHeight="1">
      <c r="A169" s="83">
        <v>45454</v>
      </c>
      <c r="B169" s="32" t="s">
        <v>1185</v>
      </c>
      <c r="C169" s="31" t="s">
        <v>1186</v>
      </c>
      <c r="D169" s="31" t="s">
        <v>893</v>
      </c>
      <c r="E169" s="31" t="s">
        <v>530</v>
      </c>
      <c r="F169" s="84">
        <v>90514</v>
      </c>
      <c r="G169" s="32">
        <v>942.97</v>
      </c>
      <c r="H169" s="32" t="s">
        <v>847</v>
      </c>
    </row>
    <row r="170" spans="1:8" ht="15" customHeight="1">
      <c r="A170" s="83">
        <v>45454</v>
      </c>
      <c r="B170" s="32" t="s">
        <v>1002</v>
      </c>
      <c r="C170" s="31" t="s">
        <v>1003</v>
      </c>
      <c r="D170" s="31" t="s">
        <v>1004</v>
      </c>
      <c r="E170" s="31" t="s">
        <v>530</v>
      </c>
      <c r="F170" s="84">
        <v>250000</v>
      </c>
      <c r="G170" s="32">
        <v>20.39</v>
      </c>
      <c r="H170" s="32" t="s">
        <v>847</v>
      </c>
    </row>
    <row r="171" spans="1:8" ht="15" customHeight="1">
      <c r="A171" s="83">
        <v>45454</v>
      </c>
      <c r="B171" s="32" t="s">
        <v>1262</v>
      </c>
      <c r="C171" s="31" t="s">
        <v>1263</v>
      </c>
      <c r="D171" s="31" t="s">
        <v>1264</v>
      </c>
      <c r="E171" s="31" t="s">
        <v>530</v>
      </c>
      <c r="F171" s="84">
        <v>60000</v>
      </c>
      <c r="G171" s="32">
        <v>216</v>
      </c>
      <c r="H171" s="32" t="s">
        <v>847</v>
      </c>
    </row>
    <row r="172" spans="1:8" ht="15" customHeight="1">
      <c r="A172" s="83">
        <v>45454</v>
      </c>
      <c r="B172" s="32" t="s">
        <v>1262</v>
      </c>
      <c r="C172" s="31" t="s">
        <v>1263</v>
      </c>
      <c r="D172" s="31" t="s">
        <v>1265</v>
      </c>
      <c r="E172" s="31" t="s">
        <v>530</v>
      </c>
      <c r="F172" s="84">
        <v>60000</v>
      </c>
      <c r="G172" s="32">
        <v>216</v>
      </c>
      <c r="H172" s="32" t="s">
        <v>847</v>
      </c>
    </row>
    <row r="173" spans="1:8" ht="15" customHeight="1">
      <c r="A173" s="83">
        <v>45454</v>
      </c>
      <c r="B173" s="32" t="s">
        <v>1190</v>
      </c>
      <c r="C173" s="31" t="s">
        <v>1191</v>
      </c>
      <c r="D173" s="31" t="s">
        <v>893</v>
      </c>
      <c r="E173" s="31" t="s">
        <v>530</v>
      </c>
      <c r="F173" s="84">
        <v>7646588</v>
      </c>
      <c r="G173" s="32">
        <v>35.340000000000003</v>
      </c>
      <c r="H173" s="32" t="s">
        <v>847</v>
      </c>
    </row>
    <row r="174" spans="1:8" ht="15" customHeight="1">
      <c r="A174" s="83">
        <v>45454</v>
      </c>
      <c r="B174" s="32" t="s">
        <v>1190</v>
      </c>
      <c r="C174" s="31" t="s">
        <v>1191</v>
      </c>
      <c r="D174" s="31" t="s">
        <v>1005</v>
      </c>
      <c r="E174" s="31" t="s">
        <v>530</v>
      </c>
      <c r="F174" s="84">
        <v>9497496</v>
      </c>
      <c r="G174" s="32">
        <v>35.06</v>
      </c>
      <c r="H174" s="32" t="s">
        <v>847</v>
      </c>
    </row>
    <row r="175" spans="1:8" ht="15" customHeight="1">
      <c r="A175" s="83">
        <v>45454</v>
      </c>
      <c r="B175" s="32" t="s">
        <v>1266</v>
      </c>
      <c r="C175" s="31" t="s">
        <v>1267</v>
      </c>
      <c r="D175" s="31" t="s">
        <v>1268</v>
      </c>
      <c r="E175" s="31" t="s">
        <v>530</v>
      </c>
      <c r="F175" s="84">
        <v>17000</v>
      </c>
      <c r="G175" s="32">
        <v>1365.88</v>
      </c>
      <c r="H175" s="32" t="s">
        <v>847</v>
      </c>
    </row>
    <row r="176" spans="1:8" ht="15" customHeight="1">
      <c r="A176" s="83">
        <v>45454</v>
      </c>
      <c r="B176" s="32" t="s">
        <v>1192</v>
      </c>
      <c r="C176" s="31" t="s">
        <v>1193</v>
      </c>
      <c r="D176" s="31" t="s">
        <v>1269</v>
      </c>
      <c r="E176" s="31" t="s">
        <v>530</v>
      </c>
      <c r="F176" s="84">
        <v>1000000</v>
      </c>
      <c r="G176" s="32">
        <v>287.23</v>
      </c>
      <c r="H176" s="32" t="s">
        <v>847</v>
      </c>
    </row>
    <row r="177" spans="1:8" ht="15" customHeight="1">
      <c r="A177" s="83">
        <v>45454</v>
      </c>
      <c r="B177" s="32" t="s">
        <v>1192</v>
      </c>
      <c r="C177" s="31" t="s">
        <v>1193</v>
      </c>
      <c r="D177" s="31" t="s">
        <v>1270</v>
      </c>
      <c r="E177" s="31" t="s">
        <v>530</v>
      </c>
      <c r="F177" s="84">
        <v>803614</v>
      </c>
      <c r="G177" s="32">
        <v>285.5</v>
      </c>
      <c r="H177" s="32" t="s">
        <v>847</v>
      </c>
    </row>
    <row r="178" spans="1:8" ht="15" customHeight="1">
      <c r="A178" s="83">
        <v>45454</v>
      </c>
      <c r="B178" s="32" t="s">
        <v>1192</v>
      </c>
      <c r="C178" s="31" t="s">
        <v>1193</v>
      </c>
      <c r="D178" s="31" t="s">
        <v>1198</v>
      </c>
      <c r="E178" s="31" t="s">
        <v>530</v>
      </c>
      <c r="F178" s="84">
        <v>326029</v>
      </c>
      <c r="G178" s="32">
        <v>285.93</v>
      </c>
      <c r="H178" s="32" t="s">
        <v>847</v>
      </c>
    </row>
    <row r="179" spans="1:8" ht="15" customHeight="1">
      <c r="A179" s="83">
        <v>45454</v>
      </c>
      <c r="B179" s="32" t="s">
        <v>1192</v>
      </c>
      <c r="C179" s="31" t="s">
        <v>1193</v>
      </c>
      <c r="D179" s="31" t="s">
        <v>1194</v>
      </c>
      <c r="E179" s="31" t="s">
        <v>530</v>
      </c>
      <c r="F179" s="84">
        <v>387859</v>
      </c>
      <c r="G179" s="32">
        <v>286.64</v>
      </c>
      <c r="H179" s="32" t="s">
        <v>847</v>
      </c>
    </row>
    <row r="180" spans="1:8" ht="15" customHeight="1">
      <c r="A180" s="83">
        <v>45454</v>
      </c>
      <c r="B180" s="32" t="s">
        <v>1192</v>
      </c>
      <c r="C180" s="31" t="s">
        <v>1193</v>
      </c>
      <c r="D180" s="31" t="s">
        <v>1197</v>
      </c>
      <c r="E180" s="31" t="s">
        <v>530</v>
      </c>
      <c r="F180" s="84">
        <v>225299</v>
      </c>
      <c r="G180" s="32">
        <v>285.66000000000003</v>
      </c>
      <c r="H180" s="32" t="s">
        <v>847</v>
      </c>
    </row>
    <row r="181" spans="1:8" ht="15" customHeight="1">
      <c r="A181" s="83">
        <v>45454</v>
      </c>
      <c r="B181" s="32" t="s">
        <v>1192</v>
      </c>
      <c r="C181" s="31" t="s">
        <v>1193</v>
      </c>
      <c r="D181" s="31" t="s">
        <v>893</v>
      </c>
      <c r="E181" s="31" t="s">
        <v>530</v>
      </c>
      <c r="F181" s="84">
        <v>251024</v>
      </c>
      <c r="G181" s="32">
        <v>286.61</v>
      </c>
      <c r="H181" s="32" t="s">
        <v>847</v>
      </c>
    </row>
    <row r="182" spans="1:8" ht="15" customHeight="1">
      <c r="A182" s="83">
        <v>45454</v>
      </c>
      <c r="B182" s="32" t="s">
        <v>1271</v>
      </c>
      <c r="C182" s="31" t="s">
        <v>1272</v>
      </c>
      <c r="D182" s="31" t="s">
        <v>1273</v>
      </c>
      <c r="E182" s="31" t="s">
        <v>530</v>
      </c>
      <c r="F182" s="84">
        <v>141000</v>
      </c>
      <c r="G182" s="32">
        <v>8.57</v>
      </c>
      <c r="H182" s="32" t="s">
        <v>847</v>
      </c>
    </row>
    <row r="183" spans="1:8" ht="15" customHeight="1">
      <c r="A183" s="83">
        <v>45454</v>
      </c>
      <c r="B183" s="32" t="s">
        <v>1085</v>
      </c>
      <c r="C183" s="31" t="s">
        <v>1086</v>
      </c>
      <c r="D183" s="31" t="s">
        <v>1087</v>
      </c>
      <c r="E183" s="31" t="s">
        <v>530</v>
      </c>
      <c r="F183" s="84">
        <v>99000</v>
      </c>
      <c r="G183" s="32">
        <v>2</v>
      </c>
      <c r="H183" s="32" t="s">
        <v>847</v>
      </c>
    </row>
    <row r="184" spans="1:8" ht="15" customHeight="1">
      <c r="A184" s="83">
        <v>45454</v>
      </c>
      <c r="B184" s="32" t="s">
        <v>1088</v>
      </c>
      <c r="C184" s="31" t="s">
        <v>1089</v>
      </c>
      <c r="D184" s="31" t="s">
        <v>1090</v>
      </c>
      <c r="E184" s="31" t="s">
        <v>530</v>
      </c>
      <c r="F184" s="84">
        <v>6200000</v>
      </c>
      <c r="G184" s="32">
        <v>9.7100000000000009</v>
      </c>
      <c r="H184" s="32" t="s">
        <v>847</v>
      </c>
    </row>
    <row r="185" spans="1:8" ht="15" customHeight="1">
      <c r="A185" s="83">
        <v>45454</v>
      </c>
      <c r="B185" s="32" t="s">
        <v>1199</v>
      </c>
      <c r="C185" s="31" t="s">
        <v>1200</v>
      </c>
      <c r="D185" s="31" t="s">
        <v>893</v>
      </c>
      <c r="E185" s="31" t="s">
        <v>530</v>
      </c>
      <c r="F185" s="84">
        <v>177800</v>
      </c>
      <c r="G185" s="32">
        <v>465.97</v>
      </c>
      <c r="H185" s="32" t="s">
        <v>847</v>
      </c>
    </row>
    <row r="186" spans="1:8" ht="15" customHeight="1">
      <c r="A186" s="83">
        <v>45454</v>
      </c>
      <c r="B186" s="32" t="s">
        <v>1201</v>
      </c>
      <c r="C186" s="31" t="s">
        <v>1202</v>
      </c>
      <c r="D186" s="31" t="s">
        <v>893</v>
      </c>
      <c r="E186" s="31" t="s">
        <v>530</v>
      </c>
      <c r="F186" s="84">
        <v>361015</v>
      </c>
      <c r="G186" s="32">
        <v>126.93</v>
      </c>
      <c r="H186" s="32" t="s">
        <v>847</v>
      </c>
    </row>
    <row r="187" spans="1:8" ht="15" customHeight="1">
      <c r="A187" s="83">
        <v>45454</v>
      </c>
      <c r="B187" s="32" t="s">
        <v>1203</v>
      </c>
      <c r="C187" s="31" t="s">
        <v>1204</v>
      </c>
      <c r="D187" s="31" t="s">
        <v>893</v>
      </c>
      <c r="E187" s="31" t="s">
        <v>530</v>
      </c>
      <c r="F187" s="84">
        <v>378863</v>
      </c>
      <c r="G187" s="32">
        <v>235.17</v>
      </c>
      <c r="H187" s="32" t="s">
        <v>847</v>
      </c>
    </row>
    <row r="188" spans="1:8" ht="15" customHeight="1">
      <c r="A188" s="83">
        <v>45454</v>
      </c>
      <c r="B188" s="32" t="s">
        <v>1073</v>
      </c>
      <c r="C188" s="31" t="s">
        <v>1074</v>
      </c>
      <c r="D188" s="31" t="s">
        <v>1274</v>
      </c>
      <c r="E188" s="31" t="s">
        <v>530</v>
      </c>
      <c r="F188" s="84">
        <v>2036919</v>
      </c>
      <c r="G188" s="32">
        <v>2.81</v>
      </c>
      <c r="H188" s="32" t="s">
        <v>847</v>
      </c>
    </row>
    <row r="189" spans="1:8" ht="15" customHeight="1">
      <c r="A189" s="83">
        <v>45454</v>
      </c>
      <c r="B189" s="32" t="s">
        <v>1205</v>
      </c>
      <c r="C189" s="31" t="s">
        <v>1206</v>
      </c>
      <c r="D189" s="31" t="s">
        <v>893</v>
      </c>
      <c r="E189" s="31" t="s">
        <v>530</v>
      </c>
      <c r="F189" s="84">
        <v>16715952</v>
      </c>
      <c r="G189" s="32">
        <v>44.07</v>
      </c>
      <c r="H189" s="32" t="s">
        <v>847</v>
      </c>
    </row>
    <row r="190" spans="1:8" ht="15" customHeight="1">
      <c r="A190" s="83">
        <v>45454</v>
      </c>
      <c r="B190" s="32" t="s">
        <v>1205</v>
      </c>
      <c r="C190" s="31" t="s">
        <v>1206</v>
      </c>
      <c r="D190" s="31" t="s">
        <v>1197</v>
      </c>
      <c r="E190" s="31" t="s">
        <v>530</v>
      </c>
      <c r="F190" s="84">
        <v>10236331</v>
      </c>
      <c r="G190" s="32">
        <v>45.29</v>
      </c>
      <c r="H190" s="32" t="s">
        <v>847</v>
      </c>
    </row>
    <row r="191" spans="1:8" ht="15" customHeight="1">
      <c r="A191" s="83">
        <v>45454</v>
      </c>
      <c r="B191" s="32" t="s">
        <v>1205</v>
      </c>
      <c r="C191" s="31" t="s">
        <v>1206</v>
      </c>
      <c r="D191" s="31" t="s">
        <v>1005</v>
      </c>
      <c r="E191" s="31" t="s">
        <v>530</v>
      </c>
      <c r="F191" s="84">
        <v>13522538</v>
      </c>
      <c r="G191" s="32">
        <v>44.76</v>
      </c>
      <c r="H191" s="32" t="s">
        <v>847</v>
      </c>
    </row>
    <row r="192" spans="1:8" ht="15" customHeight="1">
      <c r="A192" s="83">
        <v>45454</v>
      </c>
      <c r="B192" s="32" t="s">
        <v>389</v>
      </c>
      <c r="C192" s="31" t="s">
        <v>1207</v>
      </c>
      <c r="D192" s="31" t="s">
        <v>1005</v>
      </c>
      <c r="E192" s="31" t="s">
        <v>530</v>
      </c>
      <c r="F192" s="84">
        <v>6519001</v>
      </c>
      <c r="G192" s="32">
        <v>103.01</v>
      </c>
      <c r="H192" s="32" t="s">
        <v>847</v>
      </c>
    </row>
    <row r="193" spans="1:8" ht="15" customHeight="1">
      <c r="A193" s="83">
        <v>45454</v>
      </c>
      <c r="B193" s="32" t="s">
        <v>976</v>
      </c>
      <c r="C193" s="31" t="s">
        <v>977</v>
      </c>
      <c r="D193" s="31" t="s">
        <v>1077</v>
      </c>
      <c r="E193" s="31" t="s">
        <v>530</v>
      </c>
      <c r="F193" s="84">
        <v>21000</v>
      </c>
      <c r="G193" s="32">
        <v>179.63</v>
      </c>
      <c r="H193" s="32" t="s">
        <v>847</v>
      </c>
    </row>
    <row r="194" spans="1:8" ht="15" customHeight="1">
      <c r="A194" s="83">
        <v>45454</v>
      </c>
      <c r="B194" s="32" t="s">
        <v>976</v>
      </c>
      <c r="C194" s="31" t="s">
        <v>977</v>
      </c>
      <c r="D194" s="31" t="s">
        <v>1208</v>
      </c>
      <c r="E194" s="31" t="s">
        <v>530</v>
      </c>
      <c r="F194" s="84">
        <v>36000</v>
      </c>
      <c r="G194" s="32">
        <v>176</v>
      </c>
      <c r="H194" s="32" t="s">
        <v>847</v>
      </c>
    </row>
    <row r="195" spans="1:8" ht="15" customHeight="1">
      <c r="A195" s="83">
        <v>45454</v>
      </c>
      <c r="B195" s="32" t="s">
        <v>141</v>
      </c>
      <c r="C195" s="31" t="s">
        <v>1210</v>
      </c>
      <c r="D195" s="31" t="s">
        <v>893</v>
      </c>
      <c r="E195" s="31" t="s">
        <v>530</v>
      </c>
      <c r="F195" s="84">
        <v>4056730</v>
      </c>
      <c r="G195" s="32">
        <v>169.24</v>
      </c>
      <c r="H195" s="32" t="s">
        <v>847</v>
      </c>
    </row>
    <row r="196" spans="1:8" ht="15" customHeight="1">
      <c r="A196" s="83">
        <v>45454</v>
      </c>
      <c r="B196" s="32" t="s">
        <v>1211</v>
      </c>
      <c r="C196" s="31" t="s">
        <v>1212</v>
      </c>
      <c r="D196" s="31" t="s">
        <v>1005</v>
      </c>
      <c r="E196" s="31" t="s">
        <v>530</v>
      </c>
      <c r="F196" s="84">
        <v>14673536</v>
      </c>
      <c r="G196" s="32">
        <v>64.599999999999994</v>
      </c>
      <c r="H196" s="32" t="s">
        <v>847</v>
      </c>
    </row>
    <row r="197" spans="1:8" ht="15" customHeight="1">
      <c r="A197" s="83">
        <v>45454</v>
      </c>
      <c r="B197" s="32" t="s">
        <v>1213</v>
      </c>
      <c r="C197" s="31" t="s">
        <v>1214</v>
      </c>
      <c r="D197" s="31" t="s">
        <v>893</v>
      </c>
      <c r="E197" s="31" t="s">
        <v>530</v>
      </c>
      <c r="F197" s="84">
        <v>311432</v>
      </c>
      <c r="G197" s="32">
        <v>826.94</v>
      </c>
      <c r="H197" s="32" t="s">
        <v>847</v>
      </c>
    </row>
    <row r="198" spans="1:8" ht="15" customHeight="1">
      <c r="A198" s="83">
        <v>45454</v>
      </c>
      <c r="B198" s="32" t="s">
        <v>398</v>
      </c>
      <c r="C198" s="31" t="s">
        <v>1215</v>
      </c>
      <c r="D198" s="31" t="s">
        <v>1216</v>
      </c>
      <c r="E198" s="31" t="s">
        <v>530</v>
      </c>
      <c r="F198" s="84">
        <v>30661822</v>
      </c>
      <c r="G198" s="32">
        <v>65.150000000000006</v>
      </c>
      <c r="H198" s="32" t="s">
        <v>847</v>
      </c>
    </row>
    <row r="199" spans="1:8" ht="15" customHeight="1">
      <c r="A199" s="83">
        <v>45454</v>
      </c>
      <c r="B199" s="32" t="s">
        <v>398</v>
      </c>
      <c r="C199" s="31" t="s">
        <v>1215</v>
      </c>
      <c r="D199" s="31" t="s">
        <v>912</v>
      </c>
      <c r="E199" s="31" t="s">
        <v>530</v>
      </c>
      <c r="F199" s="84">
        <v>62829978</v>
      </c>
      <c r="G199" s="32">
        <v>65.02</v>
      </c>
      <c r="H199" s="32" t="s">
        <v>847</v>
      </c>
    </row>
    <row r="200" spans="1:8" ht="15" customHeight="1">
      <c r="A200" s="83">
        <v>45454</v>
      </c>
      <c r="B200" s="32" t="s">
        <v>398</v>
      </c>
      <c r="C200" s="31" t="s">
        <v>1215</v>
      </c>
      <c r="D200" s="31" t="s">
        <v>1275</v>
      </c>
      <c r="E200" s="31" t="s">
        <v>530</v>
      </c>
      <c r="F200" s="84">
        <v>211365000</v>
      </c>
      <c r="G200" s="32">
        <v>63.43</v>
      </c>
      <c r="H200" s="32" t="s">
        <v>847</v>
      </c>
    </row>
    <row r="201" spans="1:8" ht="15" customHeight="1">
      <c r="A201" s="83">
        <v>45454</v>
      </c>
      <c r="B201" s="32" t="s">
        <v>398</v>
      </c>
      <c r="C201" s="31" t="s">
        <v>1215</v>
      </c>
      <c r="D201" s="31" t="s">
        <v>1275</v>
      </c>
      <c r="E201" s="31" t="s">
        <v>530</v>
      </c>
      <c r="F201" s="84">
        <v>90585000</v>
      </c>
      <c r="G201" s="32">
        <v>64.02</v>
      </c>
      <c r="H201" s="32" t="s">
        <v>847</v>
      </c>
    </row>
    <row r="202" spans="1:8" ht="15" customHeight="1">
      <c r="A202" s="83">
        <v>45454</v>
      </c>
      <c r="B202" s="32" t="s">
        <v>398</v>
      </c>
      <c r="C202" s="31" t="s">
        <v>1215</v>
      </c>
      <c r="D202" s="31" t="s">
        <v>1005</v>
      </c>
      <c r="E202" s="31" t="s">
        <v>530</v>
      </c>
      <c r="F202" s="84">
        <v>28922938</v>
      </c>
      <c r="G202" s="32">
        <v>65.56</v>
      </c>
      <c r="H202" s="32" t="s">
        <v>847</v>
      </c>
    </row>
    <row r="203" spans="1:8" ht="15" customHeight="1">
      <c r="A203" s="83">
        <v>45454</v>
      </c>
      <c r="B203" s="32" t="s">
        <v>1217</v>
      </c>
      <c r="C203" s="31" t="s">
        <v>1218</v>
      </c>
      <c r="D203" s="31" t="s">
        <v>975</v>
      </c>
      <c r="E203" s="31" t="s">
        <v>530</v>
      </c>
      <c r="F203" s="84">
        <v>64100</v>
      </c>
      <c r="G203" s="32">
        <v>895.62</v>
      </c>
      <c r="H203" s="32" t="s">
        <v>847</v>
      </c>
    </row>
    <row r="204" spans="1:8" ht="15" customHeight="1">
      <c r="A204" s="83">
        <v>45454</v>
      </c>
      <c r="B204" s="32" t="s">
        <v>1217</v>
      </c>
      <c r="C204" s="31" t="s">
        <v>1218</v>
      </c>
      <c r="D204" s="31" t="s">
        <v>1276</v>
      </c>
      <c r="E204" s="31" t="s">
        <v>530</v>
      </c>
      <c r="F204" s="84">
        <v>79700</v>
      </c>
      <c r="G204" s="32">
        <v>823.89</v>
      </c>
      <c r="H204" s="32" t="s">
        <v>847</v>
      </c>
    </row>
    <row r="205" spans="1:8" ht="15" customHeight="1">
      <c r="A205" s="83">
        <v>45454</v>
      </c>
      <c r="B205" s="32" t="s">
        <v>1078</v>
      </c>
      <c r="C205" s="31" t="s">
        <v>1079</v>
      </c>
      <c r="D205" s="31" t="s">
        <v>893</v>
      </c>
      <c r="E205" s="31" t="s">
        <v>530</v>
      </c>
      <c r="F205" s="84">
        <v>345063</v>
      </c>
      <c r="G205" s="32">
        <v>439.03</v>
      </c>
      <c r="H205" s="32" t="s">
        <v>847</v>
      </c>
    </row>
    <row r="206" spans="1:8" ht="15" customHeight="1">
      <c r="A206" s="83">
        <v>45454</v>
      </c>
      <c r="B206" s="32" t="s">
        <v>1219</v>
      </c>
      <c r="C206" s="31" t="s">
        <v>1220</v>
      </c>
      <c r="D206" s="31" t="s">
        <v>1005</v>
      </c>
      <c r="E206" s="31" t="s">
        <v>530</v>
      </c>
      <c r="F206" s="84">
        <v>1803392</v>
      </c>
      <c r="G206" s="32">
        <v>40.69</v>
      </c>
      <c r="H206" s="32" t="s">
        <v>847</v>
      </c>
    </row>
    <row r="207" spans="1:8" ht="15" customHeight="1">
      <c r="A207" s="83">
        <v>45454</v>
      </c>
      <c r="B207" s="32" t="s">
        <v>1219</v>
      </c>
      <c r="C207" s="31" t="s">
        <v>1220</v>
      </c>
      <c r="D207" s="31" t="s">
        <v>893</v>
      </c>
      <c r="E207" s="31" t="s">
        <v>530</v>
      </c>
      <c r="F207" s="84">
        <v>2588458</v>
      </c>
      <c r="G207" s="32">
        <v>41.14</v>
      </c>
      <c r="H207" s="32" t="s">
        <v>847</v>
      </c>
    </row>
    <row r="208" spans="1:8" ht="15" customHeight="1">
      <c r="A208" s="83">
        <v>45454</v>
      </c>
      <c r="B208" s="32" t="s">
        <v>1221</v>
      </c>
      <c r="C208" s="31" t="s">
        <v>1222</v>
      </c>
      <c r="D208" s="31" t="s">
        <v>1277</v>
      </c>
      <c r="E208" s="31" t="s">
        <v>530</v>
      </c>
      <c r="F208" s="84">
        <v>75000</v>
      </c>
      <c r="G208" s="32">
        <v>20</v>
      </c>
      <c r="H208" s="32" t="s">
        <v>847</v>
      </c>
    </row>
    <row r="209" spans="1:8" ht="15" customHeight="1">
      <c r="A209" s="83">
        <v>45454</v>
      </c>
      <c r="B209" s="32" t="s">
        <v>1080</v>
      </c>
      <c r="C209" s="31" t="s">
        <v>1081</v>
      </c>
      <c r="D209" s="31" t="s">
        <v>1197</v>
      </c>
      <c r="E209" s="31" t="s">
        <v>530</v>
      </c>
      <c r="F209" s="84">
        <v>492194</v>
      </c>
      <c r="G209" s="32">
        <v>66.680000000000007</v>
      </c>
      <c r="H209" s="32" t="s">
        <v>847</v>
      </c>
    </row>
    <row r="210" spans="1:8" ht="15" customHeight="1">
      <c r="A210" s="83">
        <v>45454</v>
      </c>
      <c r="B210" s="32" t="s">
        <v>1080</v>
      </c>
      <c r="C210" s="31" t="s">
        <v>1081</v>
      </c>
      <c r="D210" s="31" t="s">
        <v>893</v>
      </c>
      <c r="E210" s="31" t="s">
        <v>530</v>
      </c>
      <c r="F210" s="84">
        <v>882976</v>
      </c>
      <c r="G210" s="32">
        <v>66.89</v>
      </c>
      <c r="H210" s="32" t="s">
        <v>847</v>
      </c>
    </row>
    <row r="211" spans="1:8" ht="15" customHeight="1">
      <c r="A211" s="83">
        <v>45454</v>
      </c>
      <c r="B211" s="32" t="s">
        <v>1080</v>
      </c>
      <c r="C211" s="31" t="s">
        <v>1081</v>
      </c>
      <c r="D211" s="31" t="s">
        <v>1005</v>
      </c>
      <c r="E211" s="31" t="s">
        <v>530</v>
      </c>
      <c r="F211" s="84">
        <v>602446</v>
      </c>
      <c r="G211" s="32">
        <v>66.930000000000007</v>
      </c>
      <c r="H211" s="32" t="s">
        <v>847</v>
      </c>
    </row>
    <row r="212" spans="1:8" ht="15" customHeight="1">
      <c r="A212" s="83">
        <v>45454</v>
      </c>
      <c r="B212" s="32" t="s">
        <v>1224</v>
      </c>
      <c r="C212" s="31" t="s">
        <v>1225</v>
      </c>
      <c r="D212" s="31" t="s">
        <v>1278</v>
      </c>
      <c r="E212" s="31" t="s">
        <v>530</v>
      </c>
      <c r="F212" s="84">
        <v>583227</v>
      </c>
      <c r="G212" s="32">
        <v>130.02000000000001</v>
      </c>
      <c r="H212" s="32" t="s">
        <v>847</v>
      </c>
    </row>
    <row r="213" spans="1:8" ht="15" customHeight="1">
      <c r="A213" s="83">
        <v>45454</v>
      </c>
      <c r="B213" s="32" t="s">
        <v>1279</v>
      </c>
      <c r="C213" s="31" t="s">
        <v>1280</v>
      </c>
      <c r="D213" s="31" t="s">
        <v>1094</v>
      </c>
      <c r="E213" s="31" t="s">
        <v>530</v>
      </c>
      <c r="F213" s="84">
        <v>990456</v>
      </c>
      <c r="G213" s="32">
        <v>23.76</v>
      </c>
      <c r="H213" s="32" t="s">
        <v>847</v>
      </c>
    </row>
    <row r="214" spans="1:8" ht="15" customHeight="1">
      <c r="A214" s="83">
        <v>45454</v>
      </c>
      <c r="B214" s="32" t="s">
        <v>884</v>
      </c>
      <c r="C214" s="31" t="s">
        <v>1227</v>
      </c>
      <c r="D214" s="31" t="s">
        <v>893</v>
      </c>
      <c r="E214" s="31" t="s">
        <v>530</v>
      </c>
      <c r="F214" s="84">
        <v>1731764</v>
      </c>
      <c r="G214" s="32">
        <v>412.89</v>
      </c>
      <c r="H214" s="32" t="s">
        <v>847</v>
      </c>
    </row>
    <row r="215" spans="1:8" ht="15" customHeight="1">
      <c r="A215" s="83">
        <v>45454</v>
      </c>
      <c r="B215" s="32" t="s">
        <v>1228</v>
      </c>
      <c r="C215" s="31" t="s">
        <v>1229</v>
      </c>
      <c r="D215" s="31" t="s">
        <v>1001</v>
      </c>
      <c r="E215" s="31" t="s">
        <v>530</v>
      </c>
      <c r="F215" s="84">
        <v>120000</v>
      </c>
      <c r="G215" s="32">
        <v>190.95</v>
      </c>
      <c r="H215" s="32" t="s">
        <v>847</v>
      </c>
    </row>
    <row r="216" spans="1:8" ht="15" customHeight="1">
      <c r="A216" s="83">
        <v>45454</v>
      </c>
      <c r="B216" s="32" t="s">
        <v>1230</v>
      </c>
      <c r="C216" s="31" t="s">
        <v>1231</v>
      </c>
      <c r="D216" s="31" t="s">
        <v>1232</v>
      </c>
      <c r="E216" s="31" t="s">
        <v>530</v>
      </c>
      <c r="F216" s="84">
        <v>76414</v>
      </c>
      <c r="G216" s="32">
        <v>1334.26</v>
      </c>
      <c r="H216" s="32" t="s">
        <v>847</v>
      </c>
    </row>
    <row r="217" spans="1:8" ht="15" customHeight="1">
      <c r="A217" s="83">
        <v>45454</v>
      </c>
      <c r="B217" s="32" t="s">
        <v>1230</v>
      </c>
      <c r="C217" s="31" t="s">
        <v>1231</v>
      </c>
      <c r="D217" s="31" t="s">
        <v>893</v>
      </c>
      <c r="E217" s="31" t="s">
        <v>530</v>
      </c>
      <c r="F217" s="84">
        <v>152807</v>
      </c>
      <c r="G217" s="32">
        <v>1312.63</v>
      </c>
      <c r="H217" s="32" t="s">
        <v>847</v>
      </c>
    </row>
    <row r="218" spans="1:8" ht="15" customHeight="1">
      <c r="A218" s="83">
        <v>45454</v>
      </c>
      <c r="B218" s="32" t="s">
        <v>1230</v>
      </c>
      <c r="C218" s="31" t="s">
        <v>1231</v>
      </c>
      <c r="D218" s="31" t="s">
        <v>1005</v>
      </c>
      <c r="E218" s="31" t="s">
        <v>530</v>
      </c>
      <c r="F218" s="84">
        <v>91145</v>
      </c>
      <c r="G218" s="32">
        <v>1327.83</v>
      </c>
      <c r="H218" s="32" t="s">
        <v>847</v>
      </c>
    </row>
    <row r="219" spans="1:8" ht="15" customHeight="1">
      <c r="A219" s="83">
        <v>45454</v>
      </c>
      <c r="B219" s="32" t="s">
        <v>1230</v>
      </c>
      <c r="C219" s="31" t="s">
        <v>1231</v>
      </c>
      <c r="D219" s="31" t="s">
        <v>1197</v>
      </c>
      <c r="E219" s="31" t="s">
        <v>530</v>
      </c>
      <c r="F219" s="84">
        <v>113224</v>
      </c>
      <c r="G219" s="32">
        <v>1330.38</v>
      </c>
      <c r="H219" s="32" t="s">
        <v>847</v>
      </c>
    </row>
    <row r="220" spans="1:8" ht="15" customHeight="1">
      <c r="A220" s="83">
        <v>45454</v>
      </c>
      <c r="B220" s="32" t="s">
        <v>1281</v>
      </c>
      <c r="C220" s="31" t="s">
        <v>1282</v>
      </c>
      <c r="D220" s="31" t="s">
        <v>1283</v>
      </c>
      <c r="E220" s="31" t="s">
        <v>530</v>
      </c>
      <c r="F220" s="84">
        <v>113000</v>
      </c>
      <c r="G220" s="32">
        <v>31</v>
      </c>
      <c r="H220" s="32" t="s">
        <v>847</v>
      </c>
    </row>
    <row r="221" spans="1:8" ht="15" customHeight="1">
      <c r="A221" s="83">
        <v>45454</v>
      </c>
      <c r="B221" s="32" t="s">
        <v>1236</v>
      </c>
      <c r="C221" s="31" t="s">
        <v>1237</v>
      </c>
      <c r="D221" s="31" t="s">
        <v>893</v>
      </c>
      <c r="E221" s="31" t="s">
        <v>530</v>
      </c>
      <c r="F221" s="84">
        <v>1520694</v>
      </c>
      <c r="G221" s="32">
        <v>29.97</v>
      </c>
      <c r="H221" s="32" t="s">
        <v>847</v>
      </c>
    </row>
    <row r="222" spans="1:8" ht="15" customHeight="1">
      <c r="A222" s="83">
        <v>45454</v>
      </c>
      <c r="B222" s="32" t="s">
        <v>1236</v>
      </c>
      <c r="C222" s="31" t="s">
        <v>1237</v>
      </c>
      <c r="D222" s="31" t="s">
        <v>1238</v>
      </c>
      <c r="E222" s="31" t="s">
        <v>530</v>
      </c>
      <c r="F222" s="84">
        <v>1545000</v>
      </c>
      <c r="G222" s="32">
        <v>29.87</v>
      </c>
      <c r="H222" s="32" t="s">
        <v>847</v>
      </c>
    </row>
    <row r="223" spans="1:8" ht="15" customHeight="1">
      <c r="A223" s="83">
        <v>45454</v>
      </c>
      <c r="B223" s="32" t="s">
        <v>1236</v>
      </c>
      <c r="C223" s="31" t="s">
        <v>1237</v>
      </c>
      <c r="D223" s="31" t="s">
        <v>1284</v>
      </c>
      <c r="E223" s="31" t="s">
        <v>530</v>
      </c>
      <c r="F223" s="84">
        <v>2670392</v>
      </c>
      <c r="G223" s="32">
        <v>29.15</v>
      </c>
      <c r="H223" s="32" t="s">
        <v>847</v>
      </c>
    </row>
    <row r="224" spans="1:8" ht="15" customHeight="1">
      <c r="A224" s="83">
        <v>45454</v>
      </c>
      <c r="B224" s="32" t="s">
        <v>1236</v>
      </c>
      <c r="C224" s="31" t="s">
        <v>1237</v>
      </c>
      <c r="D224" s="31" t="s">
        <v>1005</v>
      </c>
      <c r="E224" s="31" t="s">
        <v>530</v>
      </c>
      <c r="F224" s="84">
        <v>2129538</v>
      </c>
      <c r="G224" s="32">
        <v>30.1</v>
      </c>
      <c r="H224" s="32" t="s">
        <v>847</v>
      </c>
    </row>
    <row r="225" spans="1:8" ht="15" customHeight="1">
      <c r="A225" s="83">
        <v>45454</v>
      </c>
      <c r="B225" s="32" t="s">
        <v>1236</v>
      </c>
      <c r="C225" s="31" t="s">
        <v>1237</v>
      </c>
      <c r="D225" s="31" t="s">
        <v>1164</v>
      </c>
      <c r="E225" s="31" t="s">
        <v>530</v>
      </c>
      <c r="F225" s="84">
        <v>2349995</v>
      </c>
      <c r="G225" s="32">
        <v>29.9</v>
      </c>
      <c r="H225" s="32" t="s">
        <v>847</v>
      </c>
    </row>
    <row r="226" spans="1:8" ht="15" customHeight="1">
      <c r="A226" s="83">
        <v>45454</v>
      </c>
      <c r="B226" s="32" t="s">
        <v>1033</v>
      </c>
      <c r="C226" s="31" t="s">
        <v>1034</v>
      </c>
      <c r="D226" s="31" t="s">
        <v>1091</v>
      </c>
      <c r="E226" s="31" t="s">
        <v>530</v>
      </c>
      <c r="F226" s="84">
        <v>148087</v>
      </c>
      <c r="G226" s="32">
        <v>16.600000000000001</v>
      </c>
      <c r="H226" s="32" t="s">
        <v>847</v>
      </c>
    </row>
    <row r="227" spans="1:8" ht="15" customHeight="1">
      <c r="A227" s="83">
        <v>45454</v>
      </c>
      <c r="B227" s="32" t="s">
        <v>1033</v>
      </c>
      <c r="C227" s="31" t="s">
        <v>1034</v>
      </c>
      <c r="D227" s="31" t="s">
        <v>1093</v>
      </c>
      <c r="E227" s="31" t="s">
        <v>530</v>
      </c>
      <c r="F227" s="84">
        <v>169587</v>
      </c>
      <c r="G227" s="32">
        <v>16.600000000000001</v>
      </c>
      <c r="H227" s="32" t="s">
        <v>847</v>
      </c>
    </row>
    <row r="228" spans="1:8" ht="15" customHeight="1">
      <c r="A228" s="83">
        <v>45454</v>
      </c>
      <c r="B228" s="32" t="s">
        <v>1033</v>
      </c>
      <c r="C228" s="31" t="s">
        <v>1034</v>
      </c>
      <c r="D228" s="31" t="s">
        <v>1092</v>
      </c>
      <c r="E228" s="31" t="s">
        <v>530</v>
      </c>
      <c r="F228" s="84">
        <v>219587</v>
      </c>
      <c r="G228" s="32">
        <v>16.600000000000001</v>
      </c>
      <c r="H228" s="32" t="s">
        <v>847</v>
      </c>
    </row>
    <row r="229" spans="1:8" ht="15" customHeight="1">
      <c r="A229" s="83">
        <v>45454</v>
      </c>
      <c r="B229" s="32" t="s">
        <v>1033</v>
      </c>
      <c r="C229" s="31" t="s">
        <v>1034</v>
      </c>
      <c r="D229" s="31" t="s">
        <v>1032</v>
      </c>
      <c r="E229" s="31" t="s">
        <v>530</v>
      </c>
      <c r="F229" s="84">
        <v>175002</v>
      </c>
      <c r="G229" s="32">
        <v>16.600000000000001</v>
      </c>
      <c r="H229" s="32" t="s">
        <v>847</v>
      </c>
    </row>
    <row r="230" spans="1:8" ht="15" customHeight="1">
      <c r="A230" s="83">
        <v>45454</v>
      </c>
      <c r="B230" s="32" t="s">
        <v>1033</v>
      </c>
      <c r="C230" s="31" t="s">
        <v>1034</v>
      </c>
      <c r="D230" s="31" t="s">
        <v>1035</v>
      </c>
      <c r="E230" s="31" t="s">
        <v>530</v>
      </c>
      <c r="F230" s="84">
        <v>300059</v>
      </c>
      <c r="G230" s="32">
        <v>16.600000000000001</v>
      </c>
      <c r="H230" s="32" t="s">
        <v>847</v>
      </c>
    </row>
    <row r="231" spans="1:8" ht="15" customHeight="1">
      <c r="A231" s="83">
        <v>45454</v>
      </c>
      <c r="B231" s="32" t="s">
        <v>1033</v>
      </c>
      <c r="C231" s="31" t="s">
        <v>1034</v>
      </c>
      <c r="D231" s="31" t="s">
        <v>1285</v>
      </c>
      <c r="E231" s="31" t="s">
        <v>530</v>
      </c>
      <c r="F231" s="84">
        <v>278000</v>
      </c>
      <c r="G231" s="32">
        <v>16.600000000000001</v>
      </c>
      <c r="H231" s="32" t="s">
        <v>847</v>
      </c>
    </row>
    <row r="232" spans="1:8" ht="15" customHeight="1">
      <c r="A232" s="83">
        <v>45454</v>
      </c>
      <c r="B232" s="32" t="s">
        <v>1033</v>
      </c>
      <c r="C232" s="31" t="s">
        <v>1034</v>
      </c>
      <c r="D232" s="31" t="s">
        <v>1239</v>
      </c>
      <c r="E232" s="31" t="s">
        <v>530</v>
      </c>
      <c r="F232" s="84">
        <v>25000</v>
      </c>
      <c r="G232" s="32">
        <v>16.600000000000001</v>
      </c>
      <c r="H232" s="32" t="s">
        <v>847</v>
      </c>
    </row>
    <row r="233" spans="1:8" ht="15" customHeight="1">
      <c r="A233" s="83">
        <v>45454</v>
      </c>
      <c r="B233" s="32" t="s">
        <v>1033</v>
      </c>
      <c r="C233" s="31" t="s">
        <v>1034</v>
      </c>
      <c r="D233" s="31" t="s">
        <v>1240</v>
      </c>
      <c r="E233" s="31" t="s">
        <v>530</v>
      </c>
      <c r="F233" s="84">
        <v>156265</v>
      </c>
      <c r="G233" s="32">
        <v>16.600000000000001</v>
      </c>
      <c r="H233" s="32" t="s">
        <v>847</v>
      </c>
    </row>
    <row r="234" spans="1:8" ht="15" customHeight="1">
      <c r="A234" s="83">
        <v>45454</v>
      </c>
      <c r="B234" s="32" t="s">
        <v>1033</v>
      </c>
      <c r="C234" s="31" t="s">
        <v>1034</v>
      </c>
      <c r="D234" s="31" t="s">
        <v>1241</v>
      </c>
      <c r="E234" s="31" t="s">
        <v>530</v>
      </c>
      <c r="F234" s="84">
        <v>25000</v>
      </c>
      <c r="G234" s="32">
        <v>16.600000000000001</v>
      </c>
      <c r="H234" s="32" t="s">
        <v>847</v>
      </c>
    </row>
    <row r="235" spans="1:8" ht="15" customHeight="1">
      <c r="A235" s="83">
        <v>45454</v>
      </c>
      <c r="B235" s="32" t="s">
        <v>1033</v>
      </c>
      <c r="C235" s="31" t="s">
        <v>1034</v>
      </c>
      <c r="D235" s="31" t="s">
        <v>1286</v>
      </c>
      <c r="E235" s="31" t="s">
        <v>530</v>
      </c>
      <c r="F235" s="84">
        <v>277778</v>
      </c>
      <c r="G235" s="32">
        <v>16.600000000000001</v>
      </c>
      <c r="H235" s="32" t="s">
        <v>847</v>
      </c>
    </row>
    <row r="236" spans="1:8" ht="15" customHeight="1">
      <c r="A236" s="83">
        <v>45454</v>
      </c>
      <c r="B236" s="32" t="s">
        <v>1033</v>
      </c>
      <c r="C236" s="31" t="s">
        <v>1034</v>
      </c>
      <c r="D236" s="31" t="s">
        <v>1287</v>
      </c>
      <c r="E236" s="31" t="s">
        <v>530</v>
      </c>
      <c r="F236" s="84">
        <v>277778</v>
      </c>
      <c r="G236" s="32">
        <v>16.600000000000001</v>
      </c>
      <c r="H236" s="32" t="s">
        <v>847</v>
      </c>
    </row>
    <row r="237" spans="1:8" ht="15" customHeight="1">
      <c r="A237" s="83">
        <v>45454</v>
      </c>
      <c r="B237" s="32" t="s">
        <v>1033</v>
      </c>
      <c r="C237" s="31" t="s">
        <v>1034</v>
      </c>
      <c r="D237" s="31" t="s">
        <v>1075</v>
      </c>
      <c r="E237" s="31" t="s">
        <v>530</v>
      </c>
      <c r="F237" s="84">
        <v>350000</v>
      </c>
      <c r="G237" s="32">
        <v>16.600000000000001</v>
      </c>
      <c r="H237" s="32" t="s">
        <v>847</v>
      </c>
    </row>
    <row r="238" spans="1:8" ht="15" customHeight="1">
      <c r="A238" s="83">
        <v>45454</v>
      </c>
      <c r="B238" s="32" t="s">
        <v>1033</v>
      </c>
      <c r="C238" s="31" t="s">
        <v>1034</v>
      </c>
      <c r="D238" s="31" t="s">
        <v>975</v>
      </c>
      <c r="E238" s="31" t="s">
        <v>530</v>
      </c>
      <c r="F238" s="84">
        <v>948334</v>
      </c>
      <c r="G238" s="32">
        <v>16.600000000000001</v>
      </c>
      <c r="H238" s="32" t="s">
        <v>847</v>
      </c>
    </row>
    <row r="239" spans="1:8" ht="15" customHeight="1">
      <c r="A239" s="83">
        <v>45454</v>
      </c>
      <c r="B239" s="32" t="s">
        <v>1242</v>
      </c>
      <c r="C239" s="31" t="s">
        <v>1243</v>
      </c>
      <c r="D239" s="31" t="s">
        <v>893</v>
      </c>
      <c r="E239" s="31" t="s">
        <v>530</v>
      </c>
      <c r="F239" s="84">
        <v>63778</v>
      </c>
      <c r="G239" s="32">
        <v>574.65</v>
      </c>
      <c r="H239" s="32" t="s">
        <v>847</v>
      </c>
    </row>
    <row r="240" spans="1:8" ht="15" customHeight="1">
      <c r="A240" s="83">
        <v>45454</v>
      </c>
      <c r="B240" s="32" t="s">
        <v>1242</v>
      </c>
      <c r="C240" s="31" t="s">
        <v>1243</v>
      </c>
      <c r="D240" s="31" t="s">
        <v>1245</v>
      </c>
      <c r="E240" s="31" t="s">
        <v>530</v>
      </c>
      <c r="F240" s="84">
        <v>62376</v>
      </c>
      <c r="G240" s="32">
        <v>573.49</v>
      </c>
      <c r="H240" s="32" t="s">
        <v>847</v>
      </c>
    </row>
    <row r="241" spans="1:8" ht="15" customHeight="1">
      <c r="A241" s="83">
        <v>45454</v>
      </c>
      <c r="B241" s="32" t="s">
        <v>1242</v>
      </c>
      <c r="C241" s="31" t="s">
        <v>1243</v>
      </c>
      <c r="D241" s="31" t="s">
        <v>1246</v>
      </c>
      <c r="E241" s="31" t="s">
        <v>530</v>
      </c>
      <c r="F241" s="84">
        <v>70000</v>
      </c>
      <c r="G241" s="32">
        <v>609.36</v>
      </c>
      <c r="H241" s="32" t="s">
        <v>847</v>
      </c>
    </row>
    <row r="242" spans="1:8" ht="15" customHeight="1">
      <c r="A242" s="83">
        <v>45454</v>
      </c>
      <c r="B242" s="32" t="s">
        <v>1249</v>
      </c>
      <c r="C242" s="31" t="s">
        <v>1250</v>
      </c>
      <c r="D242" s="31" t="s">
        <v>1251</v>
      </c>
      <c r="E242" s="31" t="s">
        <v>530</v>
      </c>
      <c r="F242" s="84">
        <v>87152</v>
      </c>
      <c r="G242" s="32">
        <v>7.76</v>
      </c>
      <c r="H242" s="32" t="s">
        <v>847</v>
      </c>
    </row>
    <row r="243" spans="1:8" ht="15" customHeight="1">
      <c r="A243" s="83">
        <v>45454</v>
      </c>
      <c r="B243" s="32" t="s">
        <v>1249</v>
      </c>
      <c r="C243" s="31" t="s">
        <v>1250</v>
      </c>
      <c r="D243" s="31" t="s">
        <v>1252</v>
      </c>
      <c r="E243" s="31" t="s">
        <v>530</v>
      </c>
      <c r="F243" s="84">
        <v>232651</v>
      </c>
      <c r="G243" s="32">
        <v>7.76</v>
      </c>
      <c r="H243" s="32" t="s">
        <v>847</v>
      </c>
    </row>
    <row r="244" spans="1:8" ht="15" customHeight="1">
      <c r="A244" s="83">
        <v>45454</v>
      </c>
      <c r="B244" s="32" t="s">
        <v>1253</v>
      </c>
      <c r="C244" s="31" t="s">
        <v>1254</v>
      </c>
      <c r="D244" s="31" t="s">
        <v>1288</v>
      </c>
      <c r="E244" s="31" t="s">
        <v>530</v>
      </c>
      <c r="F244" s="84">
        <v>1200000</v>
      </c>
      <c r="G244" s="32">
        <v>550.14</v>
      </c>
      <c r="H244" s="32" t="s">
        <v>847</v>
      </c>
    </row>
    <row r="245" spans="1:8" ht="15" customHeight="1">
      <c r="A245" s="83">
        <v>45454</v>
      </c>
      <c r="B245" s="32" t="s">
        <v>1256</v>
      </c>
      <c r="C245" s="31" t="s">
        <v>1257</v>
      </c>
      <c r="D245" s="31" t="s">
        <v>1258</v>
      </c>
      <c r="E245" s="31" t="s">
        <v>530</v>
      </c>
      <c r="F245" s="84">
        <v>805485</v>
      </c>
      <c r="G245" s="32">
        <v>54.7</v>
      </c>
      <c r="H245" s="32" t="s">
        <v>847</v>
      </c>
    </row>
    <row r="246" spans="1:8" ht="15" customHeight="1">
      <c r="A246" s="83">
        <v>45454</v>
      </c>
      <c r="B246" s="32" t="s">
        <v>511</v>
      </c>
      <c r="C246" s="31" t="s">
        <v>1259</v>
      </c>
      <c r="D246" s="31" t="s">
        <v>893</v>
      </c>
      <c r="E246" s="31" t="s">
        <v>530</v>
      </c>
      <c r="F246" s="84">
        <v>918935</v>
      </c>
      <c r="G246" s="32">
        <v>675.1</v>
      </c>
      <c r="H246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1"/>
  <sheetViews>
    <sheetView zoomScale="80" zoomScaleNormal="80" workbookViewId="0">
      <selection activeCell="D12" sqref="D12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45455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850</v>
      </c>
      <c r="F10" s="183" t="s">
        <v>851</v>
      </c>
      <c r="G10" s="185">
        <v>3612</v>
      </c>
      <c r="H10" s="183"/>
      <c r="I10" s="183" t="s">
        <v>852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3852.1</v>
      </c>
      <c r="Q10" s="228"/>
      <c r="R10" s="54" t="s">
        <v>854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853</v>
      </c>
      <c r="J11" s="247" t="s">
        <v>997</v>
      </c>
      <c r="K11" s="247">
        <f t="shared" ref="K11" si="0">H11-F11</f>
        <v>76</v>
      </c>
      <c r="L11" s="261">
        <f t="shared" ref="L11" si="1">(F11*-0.3)/100</f>
        <v>-3.9509999999999996</v>
      </c>
      <c r="M11" s="262">
        <f t="shared" ref="M11" si="2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854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947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433</v>
      </c>
      <c r="Q12" s="228"/>
      <c r="R12" s="54" t="s">
        <v>854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861</v>
      </c>
      <c r="J13" s="247" t="s">
        <v>945</v>
      </c>
      <c r="K13" s="247">
        <f t="shared" ref="K13" si="3">H13-F13</f>
        <v>117.5</v>
      </c>
      <c r="L13" s="261">
        <f t="shared" ref="L13" si="4">(F13*-0.3)/100</f>
        <v>-6.9225000000000003</v>
      </c>
      <c r="M13" s="262">
        <f t="shared" ref="M13" si="5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854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894</v>
      </c>
      <c r="J14" s="247" t="s">
        <v>915</v>
      </c>
      <c r="K14" s="247">
        <f t="shared" ref="K14:K16" si="6">H14-F14</f>
        <v>34.5</v>
      </c>
      <c r="L14" s="261">
        <f t="shared" ref="L14:L15" si="7">(F14*-0.3)/100</f>
        <v>-1.8840000000000001</v>
      </c>
      <c r="M14" s="262">
        <f t="shared" ref="M14:M16" si="8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854</v>
      </c>
    </row>
    <row r="15" spans="1:26" ht="15" customHeight="1">
      <c r="A15" s="315">
        <v>6</v>
      </c>
      <c r="B15" s="316">
        <v>45436</v>
      </c>
      <c r="C15" s="317"/>
      <c r="D15" s="318" t="s">
        <v>48</v>
      </c>
      <c r="E15" s="319" t="s">
        <v>545</v>
      </c>
      <c r="F15" s="309">
        <v>2570</v>
      </c>
      <c r="G15" s="310">
        <v>2460</v>
      </c>
      <c r="H15" s="309">
        <v>2370</v>
      </c>
      <c r="I15" s="309" t="s">
        <v>895</v>
      </c>
      <c r="J15" s="311" t="s">
        <v>936</v>
      </c>
      <c r="K15" s="311">
        <f t="shared" si="6"/>
        <v>-200</v>
      </c>
      <c r="L15" s="320">
        <f t="shared" si="7"/>
        <v>-7.71</v>
      </c>
      <c r="M15" s="321">
        <f t="shared" si="8"/>
        <v>-8.0821011673151755E-2</v>
      </c>
      <c r="N15" s="311" t="s">
        <v>557</v>
      </c>
      <c r="O15" s="322">
        <v>45447</v>
      </c>
      <c r="P15" s="314"/>
      <c r="Q15" s="228"/>
      <c r="R15" s="54" t="s">
        <v>854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899</v>
      </c>
      <c r="J16" s="247" t="s">
        <v>1039</v>
      </c>
      <c r="K16" s="247">
        <f t="shared" si="6"/>
        <v>42.5</v>
      </c>
      <c r="L16" s="261">
        <f>(F16*-0.03)/100</f>
        <v>-0.30674999999999997</v>
      </c>
      <c r="M16" s="262">
        <f t="shared" si="8"/>
        <v>4.1264792176039122E-2</v>
      </c>
      <c r="N16" s="247" t="s">
        <v>547</v>
      </c>
      <c r="O16" s="263">
        <v>45453</v>
      </c>
      <c r="P16" s="264"/>
      <c r="Q16" s="228"/>
      <c r="R16" s="54" t="s">
        <v>854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900</v>
      </c>
      <c r="J17" s="247" t="s">
        <v>914</v>
      </c>
      <c r="K17" s="247">
        <f t="shared" ref="K17" si="9">H17-F17</f>
        <v>95</v>
      </c>
      <c r="L17" s="261">
        <f t="shared" ref="L17" si="10">(F17*-0.3)/100</f>
        <v>-8.58</v>
      </c>
      <c r="M17" s="262">
        <f t="shared" ref="M17" si="11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854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901</v>
      </c>
      <c r="J18" s="247" t="s">
        <v>913</v>
      </c>
      <c r="K18" s="247">
        <f t="shared" ref="K18:K19" si="12">H18-F18</f>
        <v>17.5</v>
      </c>
      <c r="L18" s="261">
        <f t="shared" ref="L18:L19" si="13">(F18*-0.3)/100</f>
        <v>-0.59699999999999998</v>
      </c>
      <c r="M18" s="262">
        <f t="shared" ref="M18:M19" si="14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855</v>
      </c>
    </row>
    <row r="19" spans="1:18" ht="15" customHeight="1">
      <c r="A19" s="315">
        <v>10</v>
      </c>
      <c r="B19" s="316">
        <v>45446</v>
      </c>
      <c r="C19" s="317"/>
      <c r="D19" s="318" t="s">
        <v>121</v>
      </c>
      <c r="E19" s="319" t="s">
        <v>545</v>
      </c>
      <c r="F19" s="309">
        <v>561</v>
      </c>
      <c r="G19" s="310">
        <v>534</v>
      </c>
      <c r="H19" s="309">
        <v>530</v>
      </c>
      <c r="I19" s="309" t="s">
        <v>916</v>
      </c>
      <c r="J19" s="311" t="s">
        <v>937</v>
      </c>
      <c r="K19" s="311">
        <f t="shared" si="12"/>
        <v>-31</v>
      </c>
      <c r="L19" s="320">
        <f t="shared" si="13"/>
        <v>-1.6829999999999998</v>
      </c>
      <c r="M19" s="321">
        <f t="shared" si="14"/>
        <v>-5.8258467023172902E-2</v>
      </c>
      <c r="N19" s="311" t="s">
        <v>557</v>
      </c>
      <c r="O19" s="322">
        <v>45447</v>
      </c>
      <c r="P19" s="314"/>
      <c r="Q19" s="228"/>
      <c r="R19" s="54" t="s">
        <v>854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928</v>
      </c>
      <c r="G20" s="185">
        <v>2740</v>
      </c>
      <c r="H20" s="183"/>
      <c r="I20" s="183" t="s">
        <v>929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2913.35</v>
      </c>
      <c r="Q20" s="228"/>
      <c r="R20" s="54" t="s">
        <v>854</v>
      </c>
    </row>
    <row r="21" spans="1:18" ht="15" customHeight="1">
      <c r="A21" s="187">
        <v>12</v>
      </c>
      <c r="B21" s="184">
        <v>45447</v>
      </c>
      <c r="C21" s="188"/>
      <c r="D21" s="192" t="s">
        <v>126</v>
      </c>
      <c r="E21" s="189" t="s">
        <v>545</v>
      </c>
      <c r="F21" s="183" t="s">
        <v>974</v>
      </c>
      <c r="G21" s="185">
        <v>1360</v>
      </c>
      <c r="H21" s="183"/>
      <c r="I21" s="183" t="s">
        <v>935</v>
      </c>
      <c r="J21" s="185" t="s">
        <v>546</v>
      </c>
      <c r="K21" s="185"/>
      <c r="L21" s="186"/>
      <c r="M21" s="190"/>
      <c r="N21" s="185"/>
      <c r="O21" s="191"/>
      <c r="P21" s="186">
        <f>VLOOKUP(D21,'MidCap Intra'!$B$11:$C$571,2,0)</f>
        <v>1564.8</v>
      </c>
      <c r="Q21" s="228"/>
      <c r="R21" s="54" t="s">
        <v>854</v>
      </c>
    </row>
    <row r="22" spans="1:18" ht="15" customHeight="1">
      <c r="A22" s="315">
        <v>13</v>
      </c>
      <c r="B22" s="316">
        <v>45447</v>
      </c>
      <c r="C22" s="317"/>
      <c r="D22" s="318" t="s">
        <v>92</v>
      </c>
      <c r="E22" s="319" t="s">
        <v>545</v>
      </c>
      <c r="F22" s="309">
        <v>467.5</v>
      </c>
      <c r="G22" s="310">
        <v>445</v>
      </c>
      <c r="H22" s="309">
        <v>440</v>
      </c>
      <c r="I22" s="309" t="s">
        <v>938</v>
      </c>
      <c r="J22" s="311" t="s">
        <v>946</v>
      </c>
      <c r="K22" s="311">
        <f t="shared" ref="K22:K23" si="15">H22-F22</f>
        <v>-27.5</v>
      </c>
      <c r="L22" s="320">
        <f t="shared" ref="L22" si="16">(F22*-0.3)/100</f>
        <v>-1.4025000000000001</v>
      </c>
      <c r="M22" s="321">
        <f t="shared" ref="M22:M23" si="17">(K22+L22)/F22</f>
        <v>-6.1823529411764708E-2</v>
      </c>
      <c r="N22" s="311" t="s">
        <v>557</v>
      </c>
      <c r="O22" s="322">
        <v>45447</v>
      </c>
      <c r="P22" s="314"/>
      <c r="Q22" s="228"/>
      <c r="R22" s="54" t="s">
        <v>854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948</v>
      </c>
      <c r="J23" s="247" t="s">
        <v>1038</v>
      </c>
      <c r="K23" s="247">
        <f t="shared" si="15"/>
        <v>6.25</v>
      </c>
      <c r="L23" s="261">
        <f>(F23*-0.03)/100</f>
        <v>-4.7474999999999996E-2</v>
      </c>
      <c r="M23" s="262">
        <f t="shared" si="17"/>
        <v>3.9194470774091626E-2</v>
      </c>
      <c r="N23" s="247" t="s">
        <v>547</v>
      </c>
      <c r="O23" s="263">
        <v>45453</v>
      </c>
      <c r="P23" s="264"/>
      <c r="Q23" s="228"/>
      <c r="R23" s="54" t="s">
        <v>854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949</v>
      </c>
      <c r="J24" s="247" t="s">
        <v>950</v>
      </c>
      <c r="K24" s="247">
        <f t="shared" ref="K24" si="18">H24-F24</f>
        <v>19</v>
      </c>
      <c r="L24" s="261">
        <f>(F24*-0.03)/100</f>
        <v>-7.1849999999999997E-2</v>
      </c>
      <c r="M24" s="262">
        <f t="shared" ref="M24" si="19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854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955</v>
      </c>
      <c r="J25" s="247" t="s">
        <v>959</v>
      </c>
      <c r="K25" s="247">
        <f t="shared" ref="K25" si="20">H25-F25</f>
        <v>77.5</v>
      </c>
      <c r="L25" s="261">
        <f>(F25*-0.03)/100</f>
        <v>-0.42749999999999999</v>
      </c>
      <c r="M25" s="262">
        <f t="shared" ref="M25" si="21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854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964</v>
      </c>
      <c r="J26" s="247" t="s">
        <v>690</v>
      </c>
      <c r="K26" s="247">
        <f t="shared" ref="K26" si="22">H26-F26</f>
        <v>145</v>
      </c>
      <c r="L26" s="261">
        <f>(F26*-0.3)/100</f>
        <v>-7.47</v>
      </c>
      <c r="M26" s="262">
        <f t="shared" ref="M26" si="23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854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965</v>
      </c>
      <c r="J27" s="247" t="s">
        <v>1025</v>
      </c>
      <c r="K27" s="247">
        <f t="shared" ref="K27" si="24">H27-F27</f>
        <v>43</v>
      </c>
      <c r="L27" s="261">
        <f>(F27*-0.3)/100</f>
        <v>-1.9469999999999998</v>
      </c>
      <c r="M27" s="262">
        <f t="shared" ref="M27" si="25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854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994</v>
      </c>
      <c r="J28" s="247" t="s">
        <v>1028</v>
      </c>
      <c r="K28" s="247">
        <f t="shared" ref="K28" si="26">H28-F28</f>
        <v>14</v>
      </c>
      <c r="L28" s="261">
        <f>(F28*-0.3)/100</f>
        <v>-0.80399999999999994</v>
      </c>
      <c r="M28" s="262">
        <f t="shared" ref="M28" si="27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854</v>
      </c>
    </row>
    <row r="29" spans="1:18" ht="15" customHeight="1">
      <c r="A29" s="338">
        <v>20</v>
      </c>
      <c r="B29" s="184">
        <v>45449</v>
      </c>
      <c r="C29" s="286"/>
      <c r="D29" s="192" t="s">
        <v>220</v>
      </c>
      <c r="E29" s="189" t="s">
        <v>545</v>
      </c>
      <c r="F29" s="183" t="s">
        <v>1036</v>
      </c>
      <c r="G29" s="185">
        <v>1045</v>
      </c>
      <c r="H29" s="183"/>
      <c r="I29" s="183" t="s">
        <v>1037</v>
      </c>
      <c r="J29" s="185" t="s">
        <v>546</v>
      </c>
      <c r="K29" s="286"/>
      <c r="L29" s="286"/>
      <c r="M29" s="286"/>
      <c r="N29" s="286"/>
      <c r="O29" s="286"/>
      <c r="P29" s="186">
        <f>VLOOKUP(D29,'MidCap Intra'!$B$11:$C$571,2,0)</f>
        <v>1135.5999999999999</v>
      </c>
      <c r="Q29" s="337"/>
      <c r="R29" s="54" t="s">
        <v>854</v>
      </c>
    </row>
    <row r="30" spans="1:18" ht="15" customHeight="1">
      <c r="A30" s="187">
        <v>21</v>
      </c>
      <c r="B30" s="184">
        <v>45449</v>
      </c>
      <c r="C30" s="188"/>
      <c r="D30" s="192" t="s">
        <v>416</v>
      </c>
      <c r="E30" s="189" t="s">
        <v>545</v>
      </c>
      <c r="F30" s="183" t="s">
        <v>995</v>
      </c>
      <c r="G30" s="185">
        <v>1340</v>
      </c>
      <c r="H30" s="183"/>
      <c r="I30" s="183" t="s">
        <v>996</v>
      </c>
      <c r="J30" s="185" t="s">
        <v>546</v>
      </c>
      <c r="K30" s="185"/>
      <c r="L30" s="186"/>
      <c r="M30" s="190"/>
      <c r="N30" s="185"/>
      <c r="O30" s="191"/>
      <c r="P30" s="186">
        <f>VLOOKUP(D30,'MidCap Intra'!$B$11:$C$571,2,0)</f>
        <v>1478.5</v>
      </c>
      <c r="Q30" s="228"/>
      <c r="R30" s="54" t="s">
        <v>854</v>
      </c>
    </row>
    <row r="31" spans="1:18" ht="15" customHeight="1">
      <c r="A31" s="338">
        <v>22</v>
      </c>
      <c r="B31" s="184">
        <v>45450</v>
      </c>
      <c r="C31" s="188"/>
      <c r="D31" s="192" t="s">
        <v>213</v>
      </c>
      <c r="E31" s="189" t="s">
        <v>545</v>
      </c>
      <c r="F31" s="183" t="s">
        <v>1023</v>
      </c>
      <c r="G31" s="185">
        <v>2090</v>
      </c>
      <c r="H31" s="183"/>
      <c r="I31" s="183" t="s">
        <v>1024</v>
      </c>
      <c r="J31" s="185" t="s">
        <v>546</v>
      </c>
      <c r="K31" s="185"/>
      <c r="L31" s="186"/>
      <c r="M31" s="190"/>
      <c r="N31" s="185"/>
      <c r="O31" s="191"/>
      <c r="P31" s="186">
        <f>VLOOKUP(D31,'MidCap Intra'!$B$11:$C$571,2,0)</f>
        <v>2327.6999999999998</v>
      </c>
      <c r="Q31" s="228"/>
      <c r="R31" s="54" t="s">
        <v>856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1026</v>
      </c>
      <c r="G32" s="185">
        <v>890</v>
      </c>
      <c r="H32" s="183"/>
      <c r="I32" s="183" t="s">
        <v>1027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987.1</v>
      </c>
      <c r="Q32" s="228"/>
      <c r="R32" s="54" t="s">
        <v>855</v>
      </c>
    </row>
    <row r="33" spans="1:38" ht="15" customHeight="1">
      <c r="A33" s="187">
        <v>24</v>
      </c>
      <c r="B33" s="184">
        <v>45454</v>
      </c>
      <c r="C33" s="188"/>
      <c r="D33" s="192" t="s">
        <v>39</v>
      </c>
      <c r="E33" s="189" t="s">
        <v>545</v>
      </c>
      <c r="F33" s="183" t="s">
        <v>1095</v>
      </c>
      <c r="G33" s="185">
        <v>615</v>
      </c>
      <c r="H33" s="183"/>
      <c r="I33" s="183" t="s">
        <v>1096</v>
      </c>
      <c r="J33" s="185" t="s">
        <v>546</v>
      </c>
      <c r="K33" s="185"/>
      <c r="L33" s="186"/>
      <c r="M33" s="190"/>
      <c r="N33" s="185"/>
      <c r="O33" s="191"/>
      <c r="P33" s="186">
        <f>VLOOKUP(D33,'MidCap Intra'!$B$11:$C$571,2,0)</f>
        <v>658.1</v>
      </c>
      <c r="Q33" s="228"/>
      <c r="R33" s="54" t="s">
        <v>854</v>
      </c>
    </row>
    <row r="34" spans="1:38" ht="15" customHeight="1">
      <c r="A34" s="187">
        <v>25</v>
      </c>
      <c r="B34" s="184">
        <v>45454</v>
      </c>
      <c r="C34" s="188"/>
      <c r="D34" s="192" t="s">
        <v>345</v>
      </c>
      <c r="E34" s="189" t="s">
        <v>545</v>
      </c>
      <c r="F34" s="183" t="s">
        <v>1097</v>
      </c>
      <c r="G34" s="185">
        <v>189</v>
      </c>
      <c r="H34" s="183"/>
      <c r="I34" s="183" t="s">
        <v>1098</v>
      </c>
      <c r="J34" s="185" t="s">
        <v>546</v>
      </c>
      <c r="K34" s="185"/>
      <c r="L34" s="186"/>
      <c r="M34" s="190"/>
      <c r="N34" s="185"/>
      <c r="O34" s="191"/>
      <c r="P34" s="186">
        <f>VLOOKUP(D34,'MidCap Intra'!$B$11:$C$571,2,0)</f>
        <v>200.05</v>
      </c>
      <c r="Q34" s="228"/>
      <c r="R34" s="54" t="s">
        <v>854</v>
      </c>
    </row>
    <row r="35" spans="1:38" ht="15" customHeight="1">
      <c r="A35" s="187"/>
      <c r="B35" s="184"/>
      <c r="C35" s="188"/>
      <c r="D35" s="192"/>
      <c r="E35" s="189"/>
      <c r="F35" s="183"/>
      <c r="G35" s="185"/>
      <c r="H35" s="183"/>
      <c r="I35" s="183"/>
      <c r="J35" s="185"/>
      <c r="K35" s="185"/>
      <c r="L35" s="186"/>
      <c r="M35" s="190"/>
      <c r="N35" s="185"/>
      <c r="O35" s="191"/>
      <c r="P35" s="186"/>
      <c r="Q35" s="228"/>
    </row>
    <row r="36" spans="1:38" ht="15" customHeight="1">
      <c r="A36" s="286"/>
      <c r="B36" s="286"/>
      <c r="C36" s="188"/>
      <c r="D36" s="192"/>
      <c r="E36" s="189"/>
      <c r="F36" s="183"/>
      <c r="G36" s="185"/>
      <c r="H36" s="183"/>
      <c r="I36" s="183"/>
      <c r="J36" s="185"/>
      <c r="K36" s="185"/>
      <c r="L36" s="186"/>
      <c r="M36" s="190"/>
      <c r="N36" s="185"/>
      <c r="O36" s="191"/>
      <c r="P36" s="186"/>
      <c r="Q36" s="228"/>
    </row>
    <row r="37" spans="1:38" ht="15" customHeight="1"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38" ht="14.25" customHeight="1">
      <c r="A38" s="96"/>
      <c r="B38" s="97"/>
      <c r="C38" s="98"/>
      <c r="D38" s="99"/>
      <c r="E38" s="100"/>
      <c r="F38" s="100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102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3" t="s">
        <v>548</v>
      </c>
      <c r="B39" s="104"/>
      <c r="C39" s="105"/>
      <c r="E39" s="106"/>
      <c r="F39" s="106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7" t="s">
        <v>549</v>
      </c>
      <c r="B40" s="103"/>
      <c r="C40" s="103"/>
      <c r="D40" s="103"/>
      <c r="E40" s="37"/>
      <c r="F40" s="108" t="s">
        <v>550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3" t="s">
        <v>551</v>
      </c>
      <c r="B41" s="103"/>
      <c r="C41" s="103"/>
      <c r="D41" s="103" t="s">
        <v>552</v>
      </c>
      <c r="E41" s="6"/>
      <c r="F41" s="108" t="s">
        <v>553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3"/>
      <c r="B42" s="103"/>
      <c r="C42" s="103"/>
      <c r="D42" s="103"/>
      <c r="E42" s="6"/>
      <c r="F42" s="6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96"/>
      <c r="B43" s="196"/>
      <c r="C43" s="196"/>
      <c r="D43" s="196"/>
      <c r="E43" s="197"/>
      <c r="F43" s="19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4.25" customHeight="1">
      <c r="A44" s="103"/>
      <c r="B44" s="103"/>
      <c r="C44" s="103"/>
      <c r="D44" s="103"/>
      <c r="E44" s="6"/>
      <c r="F44" s="6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.75" customHeight="1">
      <c r="A45" s="115" t="s">
        <v>558</v>
      </c>
      <c r="B45" s="115"/>
      <c r="C45" s="115"/>
      <c r="D45" s="115"/>
      <c r="E45" s="6"/>
      <c r="F45" s="6"/>
      <c r="G45" s="54"/>
      <c r="H45" s="54"/>
      <c r="I45" s="54"/>
      <c r="J45" s="54"/>
      <c r="K45" s="54"/>
      <c r="L45" s="54"/>
      <c r="M45" s="54"/>
      <c r="N45" s="54"/>
      <c r="O45" s="54"/>
      <c r="P45" s="54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38.25" customHeight="1">
      <c r="A46" s="93" t="s">
        <v>16</v>
      </c>
      <c r="B46" s="93" t="s">
        <v>521</v>
      </c>
      <c r="C46" s="93"/>
      <c r="D46" s="94" t="s">
        <v>532</v>
      </c>
      <c r="E46" s="93" t="s">
        <v>533</v>
      </c>
      <c r="F46" s="93" t="s">
        <v>534</v>
      </c>
      <c r="G46" s="93" t="s">
        <v>554</v>
      </c>
      <c r="H46" s="93" t="s">
        <v>536</v>
      </c>
      <c r="I46" s="193" t="s">
        <v>537</v>
      </c>
      <c r="J46" s="195" t="s">
        <v>538</v>
      </c>
      <c r="K46" s="194" t="s">
        <v>559</v>
      </c>
      <c r="L46" s="95" t="s">
        <v>540</v>
      </c>
      <c r="M46" s="116" t="s">
        <v>560</v>
      </c>
      <c r="N46" s="93" t="s">
        <v>561</v>
      </c>
      <c r="O46" s="92" t="s">
        <v>542</v>
      </c>
      <c r="P46" s="260" t="s">
        <v>543</v>
      </c>
      <c r="Q46" s="230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.75" customHeight="1">
      <c r="A47" s="304">
        <v>1</v>
      </c>
      <c r="B47" s="305">
        <v>45446</v>
      </c>
      <c r="C47" s="306"/>
      <c r="D47" s="306" t="s">
        <v>897</v>
      </c>
      <c r="E47" s="304" t="s">
        <v>556</v>
      </c>
      <c r="F47" s="304">
        <v>12550</v>
      </c>
      <c r="G47" s="304">
        <v>12300</v>
      </c>
      <c r="H47" s="304">
        <v>12300</v>
      </c>
      <c r="I47" s="307" t="s">
        <v>917</v>
      </c>
      <c r="J47" s="298" t="s">
        <v>931</v>
      </c>
      <c r="K47" s="299">
        <f t="shared" ref="K47:K55" si="28">H47-F47</f>
        <v>-250</v>
      </c>
      <c r="L47" s="300">
        <f t="shared" ref="L47" si="29">(H47*N47)*0.03%</f>
        <v>184.49999999999997</v>
      </c>
      <c r="M47" s="301">
        <f t="shared" ref="M47" si="30">(K47*N47)-L47</f>
        <v>-12684.5</v>
      </c>
      <c r="N47" s="299">
        <v>50</v>
      </c>
      <c r="O47" s="302" t="s">
        <v>557</v>
      </c>
      <c r="P47" s="303">
        <v>45447</v>
      </c>
      <c r="Q47" s="226"/>
      <c r="R47" s="54" t="s">
        <v>855</v>
      </c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2.75" customHeight="1">
      <c r="A48" s="304">
        <v>2</v>
      </c>
      <c r="B48" s="305">
        <v>45446</v>
      </c>
      <c r="C48" s="306"/>
      <c r="D48" s="306" t="s">
        <v>918</v>
      </c>
      <c r="E48" s="304" t="s">
        <v>556</v>
      </c>
      <c r="F48" s="304">
        <v>2381.5</v>
      </c>
      <c r="G48" s="304">
        <v>2355</v>
      </c>
      <c r="H48" s="304">
        <v>2355</v>
      </c>
      <c r="I48" s="307" t="s">
        <v>919</v>
      </c>
      <c r="J48" s="298" t="s">
        <v>930</v>
      </c>
      <c r="K48" s="299">
        <f t="shared" si="28"/>
        <v>-26.5</v>
      </c>
      <c r="L48" s="300">
        <f t="shared" ref="L48" si="31">(H48*N48)*0.03%</f>
        <v>337.00049999999999</v>
      </c>
      <c r="M48" s="301">
        <f t="shared" ref="M48" si="32">(K48*N48)-L48</f>
        <v>-12977.5005</v>
      </c>
      <c r="N48" s="299">
        <v>477</v>
      </c>
      <c r="O48" s="302" t="s">
        <v>557</v>
      </c>
      <c r="P48" s="303">
        <v>45447</v>
      </c>
      <c r="Q48" s="226"/>
      <c r="R48" s="54" t="s">
        <v>856</v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304">
        <v>3</v>
      </c>
      <c r="B49" s="305">
        <v>45446</v>
      </c>
      <c r="C49" s="306"/>
      <c r="D49" s="306" t="s">
        <v>920</v>
      </c>
      <c r="E49" s="304" t="s">
        <v>556</v>
      </c>
      <c r="F49" s="304">
        <v>3879.5</v>
      </c>
      <c r="G49" s="304">
        <v>3810</v>
      </c>
      <c r="H49" s="304">
        <v>3755</v>
      </c>
      <c r="I49" s="307" t="s">
        <v>921</v>
      </c>
      <c r="J49" s="298" t="s">
        <v>939</v>
      </c>
      <c r="K49" s="299">
        <f t="shared" si="28"/>
        <v>-124.5</v>
      </c>
      <c r="L49" s="300">
        <f t="shared" ref="L49" si="33">(H49*N49)*0.03%</f>
        <v>168.97499999999999</v>
      </c>
      <c r="M49" s="301">
        <f t="shared" ref="M49" si="34">(K49*N49)-L49</f>
        <v>-18843.974999999999</v>
      </c>
      <c r="N49" s="299">
        <v>150</v>
      </c>
      <c r="O49" s="302" t="s">
        <v>557</v>
      </c>
      <c r="P49" s="303">
        <v>45447</v>
      </c>
      <c r="Q49" s="226"/>
      <c r="R49" s="54" t="s">
        <v>854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23">
        <v>4</v>
      </c>
      <c r="B50" s="325">
        <v>45448</v>
      </c>
      <c r="C50" s="297"/>
      <c r="D50" s="297" t="s">
        <v>952</v>
      </c>
      <c r="E50" s="323" t="s">
        <v>556</v>
      </c>
      <c r="F50" s="323">
        <v>3260</v>
      </c>
      <c r="G50" s="323">
        <v>3195</v>
      </c>
      <c r="H50" s="323">
        <v>3322.5</v>
      </c>
      <c r="I50" s="323" t="s">
        <v>953</v>
      </c>
      <c r="J50" s="326" t="s">
        <v>954</v>
      </c>
      <c r="K50" s="327">
        <f t="shared" si="28"/>
        <v>62.5</v>
      </c>
      <c r="L50" s="328">
        <f t="shared" ref="L50" si="35">(H50*N50)*0.03%</f>
        <v>174.43124999999998</v>
      </c>
      <c r="M50" s="329">
        <f t="shared" ref="M50" si="36">(K50*N50)-L50</f>
        <v>10763.06875</v>
      </c>
      <c r="N50" s="327">
        <v>175</v>
      </c>
      <c r="O50" s="330" t="s">
        <v>547</v>
      </c>
      <c r="P50" s="331">
        <v>45448</v>
      </c>
      <c r="Q50" s="226"/>
      <c r="R50" s="54" t="s">
        <v>856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23">
        <v>5</v>
      </c>
      <c r="B51" s="325">
        <v>45448</v>
      </c>
      <c r="C51" s="297"/>
      <c r="D51" s="297" t="s">
        <v>960</v>
      </c>
      <c r="E51" s="323" t="s">
        <v>556</v>
      </c>
      <c r="F51" s="323">
        <v>5835</v>
      </c>
      <c r="G51" s="323">
        <v>5740</v>
      </c>
      <c r="H51" s="323">
        <v>5915</v>
      </c>
      <c r="I51" s="324" t="s">
        <v>961</v>
      </c>
      <c r="J51" s="326" t="s">
        <v>981</v>
      </c>
      <c r="K51" s="327">
        <f t="shared" si="28"/>
        <v>80</v>
      </c>
      <c r="L51" s="328">
        <f t="shared" ref="L51" si="37">(H51*N51)*0.03%</f>
        <v>221.81249999999997</v>
      </c>
      <c r="M51" s="329">
        <f t="shared" ref="M51" si="38">(K51*N51)-L51</f>
        <v>9778.1875</v>
      </c>
      <c r="N51" s="327">
        <v>125</v>
      </c>
      <c r="O51" s="330" t="s">
        <v>547</v>
      </c>
      <c r="P51" s="331">
        <v>45449</v>
      </c>
      <c r="Q51" s="226"/>
      <c r="R51" s="54" t="s">
        <v>856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23">
        <v>6</v>
      </c>
      <c r="B52" s="325">
        <v>45448</v>
      </c>
      <c r="C52" s="297"/>
      <c r="D52" s="297" t="s">
        <v>962</v>
      </c>
      <c r="E52" s="323" t="s">
        <v>556</v>
      </c>
      <c r="F52" s="323">
        <v>2067.5</v>
      </c>
      <c r="G52" s="323">
        <v>2035</v>
      </c>
      <c r="H52" s="323">
        <v>2093</v>
      </c>
      <c r="I52" s="324" t="s">
        <v>963</v>
      </c>
      <c r="J52" s="326" t="s">
        <v>966</v>
      </c>
      <c r="K52" s="327">
        <f t="shared" si="28"/>
        <v>25.5</v>
      </c>
      <c r="L52" s="328">
        <f t="shared" ref="L52" si="39">(H52*N52)*0.03%</f>
        <v>230.43929999999997</v>
      </c>
      <c r="M52" s="329">
        <f t="shared" ref="M52" si="40">(K52*N52)-L52</f>
        <v>9128.0607</v>
      </c>
      <c r="N52" s="327">
        <v>367</v>
      </c>
      <c r="O52" s="330" t="s">
        <v>547</v>
      </c>
      <c r="P52" s="331">
        <v>45448</v>
      </c>
      <c r="Q52" s="226"/>
      <c r="R52" s="54" t="s">
        <v>856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23">
        <v>7</v>
      </c>
      <c r="B53" s="325">
        <v>45448</v>
      </c>
      <c r="C53" s="297"/>
      <c r="D53" s="297" t="s">
        <v>967</v>
      </c>
      <c r="E53" s="323" t="s">
        <v>556</v>
      </c>
      <c r="F53" s="323">
        <v>1787.5</v>
      </c>
      <c r="G53" s="323">
        <v>1762</v>
      </c>
      <c r="H53" s="323">
        <v>1809.5</v>
      </c>
      <c r="I53" s="324" t="s">
        <v>968</v>
      </c>
      <c r="J53" s="326" t="s">
        <v>969</v>
      </c>
      <c r="K53" s="327">
        <f t="shared" si="28"/>
        <v>22</v>
      </c>
      <c r="L53" s="328">
        <f t="shared" ref="L53" si="41">(H53*N53)*0.03%</f>
        <v>271.42499999999995</v>
      </c>
      <c r="M53" s="329">
        <f t="shared" ref="M53" si="42">(K53*N53)-L53</f>
        <v>10728.575000000001</v>
      </c>
      <c r="N53" s="327">
        <v>500</v>
      </c>
      <c r="O53" s="330" t="s">
        <v>547</v>
      </c>
      <c r="P53" s="331">
        <v>45448</v>
      </c>
      <c r="Q53" s="226"/>
      <c r="R53" s="54" t="s">
        <v>856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23">
        <v>8</v>
      </c>
      <c r="B54" s="325">
        <v>45448</v>
      </c>
      <c r="C54" s="297"/>
      <c r="D54" s="297" t="s">
        <v>970</v>
      </c>
      <c r="E54" s="323" t="s">
        <v>556</v>
      </c>
      <c r="F54" s="323">
        <v>3755</v>
      </c>
      <c r="G54" s="323">
        <v>3690</v>
      </c>
      <c r="H54" s="323">
        <v>3802.5</v>
      </c>
      <c r="I54" s="324" t="s">
        <v>972</v>
      </c>
      <c r="J54" s="326" t="s">
        <v>566</v>
      </c>
      <c r="K54" s="327">
        <f t="shared" si="28"/>
        <v>47.5</v>
      </c>
      <c r="L54" s="328">
        <f t="shared" ref="L54" si="43">(H54*N54)*0.03%</f>
        <v>199.63124999999999</v>
      </c>
      <c r="M54" s="329">
        <f t="shared" ref="M54" si="44">(K54*N54)-L54</f>
        <v>8112.8687499999996</v>
      </c>
      <c r="N54" s="327">
        <v>175</v>
      </c>
      <c r="O54" s="330" t="s">
        <v>547</v>
      </c>
      <c r="P54" s="331">
        <v>45449</v>
      </c>
      <c r="Q54" s="226"/>
      <c r="R54" s="54" t="s">
        <v>856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04">
        <v>9</v>
      </c>
      <c r="B55" s="305">
        <v>45448</v>
      </c>
      <c r="C55" s="306"/>
      <c r="D55" s="306" t="s">
        <v>971</v>
      </c>
      <c r="E55" s="304" t="s">
        <v>556</v>
      </c>
      <c r="F55" s="304">
        <v>5500</v>
      </c>
      <c r="G55" s="304">
        <v>5440</v>
      </c>
      <c r="H55" s="304">
        <v>5440</v>
      </c>
      <c r="I55" s="307" t="s">
        <v>973</v>
      </c>
      <c r="J55" s="298" t="s">
        <v>978</v>
      </c>
      <c r="K55" s="299">
        <f t="shared" si="28"/>
        <v>-60</v>
      </c>
      <c r="L55" s="300">
        <f t="shared" ref="L55:L56" si="45">(H55*N55)*0.03%</f>
        <v>326.39999999999998</v>
      </c>
      <c r="M55" s="301">
        <f t="shared" ref="M55:M56" si="46">(K55*N55)-L55</f>
        <v>-12326.4</v>
      </c>
      <c r="N55" s="299">
        <v>200</v>
      </c>
      <c r="O55" s="302" t="s">
        <v>557</v>
      </c>
      <c r="P55" s="303">
        <v>45449</v>
      </c>
      <c r="Q55" s="226"/>
      <c r="R55" s="54" t="s">
        <v>856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23">
        <v>10</v>
      </c>
      <c r="B56" s="325">
        <v>45449</v>
      </c>
      <c r="C56" s="297"/>
      <c r="D56" s="297" t="s">
        <v>979</v>
      </c>
      <c r="E56" s="323" t="s">
        <v>556</v>
      </c>
      <c r="F56" s="323">
        <v>27200</v>
      </c>
      <c r="G56" s="323">
        <v>26700</v>
      </c>
      <c r="H56" s="323">
        <v>27590</v>
      </c>
      <c r="I56" s="324" t="s">
        <v>980</v>
      </c>
      <c r="J56" s="326" t="s">
        <v>1017</v>
      </c>
      <c r="K56" s="327">
        <f t="shared" ref="K56" si="47">H56-F56</f>
        <v>390</v>
      </c>
      <c r="L56" s="328">
        <f t="shared" si="45"/>
        <v>165.54</v>
      </c>
      <c r="M56" s="329">
        <f t="shared" si="46"/>
        <v>7634.46</v>
      </c>
      <c r="N56" s="327">
        <v>20</v>
      </c>
      <c r="O56" s="330" t="s">
        <v>547</v>
      </c>
      <c r="P56" s="331">
        <v>45450</v>
      </c>
      <c r="Q56" s="226"/>
      <c r="R56" s="54" t="s">
        <v>855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23">
        <v>11</v>
      </c>
      <c r="B57" s="325">
        <v>45449</v>
      </c>
      <c r="C57" s="297"/>
      <c r="D57" s="297" t="s">
        <v>982</v>
      </c>
      <c r="E57" s="323" t="s">
        <v>556</v>
      </c>
      <c r="F57" s="323">
        <v>2795</v>
      </c>
      <c r="G57" s="323">
        <v>2748</v>
      </c>
      <c r="H57" s="323">
        <v>2830</v>
      </c>
      <c r="I57" s="324" t="s">
        <v>983</v>
      </c>
      <c r="J57" s="326" t="s">
        <v>990</v>
      </c>
      <c r="K57" s="327">
        <f t="shared" ref="K57" si="48">H57-F57</f>
        <v>35</v>
      </c>
      <c r="L57" s="328">
        <f t="shared" ref="L57" si="49">(H57*N57)*0.03%</f>
        <v>212.24999999999997</v>
      </c>
      <c r="M57" s="329">
        <f t="shared" ref="M57" si="50">(K57*N57)-L57</f>
        <v>8537.75</v>
      </c>
      <c r="N57" s="327">
        <v>250</v>
      </c>
      <c r="O57" s="330" t="s">
        <v>547</v>
      </c>
      <c r="P57" s="331">
        <v>45450</v>
      </c>
      <c r="Q57" s="226"/>
      <c r="R57" s="54" t="s">
        <v>856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23">
        <v>12</v>
      </c>
      <c r="B58" s="325">
        <v>45449</v>
      </c>
      <c r="C58" s="297"/>
      <c r="D58" s="297" t="s">
        <v>984</v>
      </c>
      <c r="E58" s="323" t="s">
        <v>556</v>
      </c>
      <c r="F58" s="323">
        <v>4665</v>
      </c>
      <c r="G58" s="323">
        <v>4550</v>
      </c>
      <c r="H58" s="323">
        <v>4752.5</v>
      </c>
      <c r="I58" s="324" t="s">
        <v>985</v>
      </c>
      <c r="J58" s="326" t="s">
        <v>1006</v>
      </c>
      <c r="K58" s="327">
        <f t="shared" ref="K58" si="51">H58-F58</f>
        <v>87.5</v>
      </c>
      <c r="L58" s="328">
        <f t="shared" ref="L58" si="52">(H58*N58)*0.03%</f>
        <v>142.57499999999999</v>
      </c>
      <c r="M58" s="329">
        <f t="shared" ref="M58" si="53">(K58*N58)-L58</f>
        <v>8607.4249999999993</v>
      </c>
      <c r="N58" s="327">
        <v>100</v>
      </c>
      <c r="O58" s="330" t="s">
        <v>547</v>
      </c>
      <c r="P58" s="331">
        <v>45450</v>
      </c>
      <c r="Q58" s="226"/>
      <c r="R58" s="54" t="s">
        <v>856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23">
        <v>13</v>
      </c>
      <c r="B59" s="325">
        <v>45450</v>
      </c>
      <c r="C59" s="297"/>
      <c r="D59" s="297" t="s">
        <v>1014</v>
      </c>
      <c r="E59" s="323" t="s">
        <v>818</v>
      </c>
      <c r="F59" s="323">
        <v>2034</v>
      </c>
      <c r="G59" s="323">
        <v>2060</v>
      </c>
      <c r="H59" s="323">
        <v>2014</v>
      </c>
      <c r="I59" s="324" t="s">
        <v>1015</v>
      </c>
      <c r="J59" s="326" t="s">
        <v>1016</v>
      </c>
      <c r="K59" s="327">
        <f>F59-H59</f>
        <v>20</v>
      </c>
      <c r="L59" s="328">
        <f t="shared" ref="L59:L61" si="54">(H59*N59)*0.03%</f>
        <v>241.67999999999998</v>
      </c>
      <c r="M59" s="329">
        <f t="shared" ref="M59:M61" si="55">(K59*N59)-L59</f>
        <v>7758.32</v>
      </c>
      <c r="N59" s="327">
        <v>400</v>
      </c>
      <c r="O59" s="330" t="s">
        <v>547</v>
      </c>
      <c r="P59" s="331">
        <v>45450</v>
      </c>
      <c r="Q59" s="226"/>
      <c r="R59" s="54" t="s">
        <v>855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23">
        <v>14</v>
      </c>
      <c r="B60" s="325">
        <v>45450</v>
      </c>
      <c r="C60" s="297"/>
      <c r="D60" s="297" t="s">
        <v>962</v>
      </c>
      <c r="E60" s="323" t="s">
        <v>556</v>
      </c>
      <c r="F60" s="323">
        <v>2165</v>
      </c>
      <c r="G60" s="323">
        <v>2135</v>
      </c>
      <c r="H60" s="323">
        <v>2175</v>
      </c>
      <c r="I60" s="324" t="s">
        <v>1018</v>
      </c>
      <c r="J60" s="326" t="s">
        <v>1040</v>
      </c>
      <c r="K60" s="327">
        <f t="shared" ref="K60:K61" si="56">H60-F60</f>
        <v>10</v>
      </c>
      <c r="L60" s="328">
        <f t="shared" si="54"/>
        <v>239.46749999999997</v>
      </c>
      <c r="M60" s="329">
        <f t="shared" si="55"/>
        <v>3430.5325000000003</v>
      </c>
      <c r="N60" s="327">
        <v>367</v>
      </c>
      <c r="O60" s="330" t="s">
        <v>547</v>
      </c>
      <c r="P60" s="331">
        <v>45453</v>
      </c>
      <c r="Q60" s="226"/>
      <c r="R60" s="54" t="s">
        <v>856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04">
        <v>15</v>
      </c>
      <c r="B61" s="305">
        <v>45450</v>
      </c>
      <c r="C61" s="306"/>
      <c r="D61" s="306" t="s">
        <v>1019</v>
      </c>
      <c r="E61" s="304" t="s">
        <v>556</v>
      </c>
      <c r="F61" s="304">
        <v>2470</v>
      </c>
      <c r="G61" s="304">
        <v>2430</v>
      </c>
      <c r="H61" s="304">
        <v>2450</v>
      </c>
      <c r="I61" s="307" t="s">
        <v>1020</v>
      </c>
      <c r="J61" s="298" t="s">
        <v>1044</v>
      </c>
      <c r="K61" s="299">
        <f t="shared" si="56"/>
        <v>-20</v>
      </c>
      <c r="L61" s="300">
        <f t="shared" si="54"/>
        <v>202.12499999999997</v>
      </c>
      <c r="M61" s="301">
        <f t="shared" si="55"/>
        <v>-5702.125</v>
      </c>
      <c r="N61" s="299">
        <v>275</v>
      </c>
      <c r="O61" s="302" t="s">
        <v>557</v>
      </c>
      <c r="P61" s="303">
        <v>45453</v>
      </c>
      <c r="Q61" s="226"/>
      <c r="R61" s="54" t="s">
        <v>856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04">
        <v>16</v>
      </c>
      <c r="B62" s="305">
        <v>45450</v>
      </c>
      <c r="C62" s="306"/>
      <c r="D62" s="306" t="s">
        <v>1021</v>
      </c>
      <c r="E62" s="304" t="s">
        <v>556</v>
      </c>
      <c r="F62" s="304">
        <v>484</v>
      </c>
      <c r="G62" s="304">
        <v>477</v>
      </c>
      <c r="H62" s="304">
        <v>477.5</v>
      </c>
      <c r="I62" s="307" t="s">
        <v>1022</v>
      </c>
      <c r="J62" s="298" t="s">
        <v>1041</v>
      </c>
      <c r="K62" s="299">
        <f t="shared" ref="K62:K64" si="57">H62-F62</f>
        <v>-6.5</v>
      </c>
      <c r="L62" s="300">
        <f t="shared" ref="L62:L64" si="58">(H62*N62)*0.03%</f>
        <v>214.87499999999997</v>
      </c>
      <c r="M62" s="301">
        <f t="shared" ref="M62:M64" si="59">(K62*N62)-L62</f>
        <v>-9964.875</v>
      </c>
      <c r="N62" s="299">
        <v>1500</v>
      </c>
      <c r="O62" s="302" t="s">
        <v>557</v>
      </c>
      <c r="P62" s="303">
        <v>45453</v>
      </c>
      <c r="Q62" s="226"/>
      <c r="R62" s="54" t="s">
        <v>854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248">
        <v>17</v>
      </c>
      <c r="B63" s="293">
        <v>45453</v>
      </c>
      <c r="C63" s="296"/>
      <c r="D63" s="296" t="s">
        <v>1042</v>
      </c>
      <c r="E63" s="248" t="s">
        <v>556</v>
      </c>
      <c r="F63" s="248">
        <v>3627.5</v>
      </c>
      <c r="G63" s="248">
        <v>3580</v>
      </c>
      <c r="H63" s="248">
        <v>3662.5</v>
      </c>
      <c r="I63" s="249" t="s">
        <v>1043</v>
      </c>
      <c r="J63" s="341" t="s">
        <v>990</v>
      </c>
      <c r="K63" s="327">
        <f t="shared" si="57"/>
        <v>35</v>
      </c>
      <c r="L63" s="328">
        <f t="shared" si="58"/>
        <v>274.6875</v>
      </c>
      <c r="M63" s="329">
        <f t="shared" si="59"/>
        <v>8475.3125</v>
      </c>
      <c r="N63" s="327">
        <v>250</v>
      </c>
      <c r="O63" s="330" t="s">
        <v>547</v>
      </c>
      <c r="P63" s="331">
        <v>45454</v>
      </c>
      <c r="Q63" s="226"/>
      <c r="R63" s="54" t="s">
        <v>856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48">
        <v>18</v>
      </c>
      <c r="B64" s="293">
        <v>45454</v>
      </c>
      <c r="C64" s="296"/>
      <c r="D64" s="296" t="s">
        <v>1042</v>
      </c>
      <c r="E64" s="248" t="s">
        <v>556</v>
      </c>
      <c r="F64" s="248">
        <v>3615.5</v>
      </c>
      <c r="G64" s="248">
        <v>3568</v>
      </c>
      <c r="H64" s="248">
        <v>3652.5</v>
      </c>
      <c r="I64" s="249" t="s">
        <v>1099</v>
      </c>
      <c r="J64" s="341" t="s">
        <v>1100</v>
      </c>
      <c r="K64" s="327">
        <f t="shared" si="57"/>
        <v>37</v>
      </c>
      <c r="L64" s="328">
        <f t="shared" si="58"/>
        <v>273.9375</v>
      </c>
      <c r="M64" s="329">
        <f t="shared" si="59"/>
        <v>8976.0625</v>
      </c>
      <c r="N64" s="327">
        <v>250</v>
      </c>
      <c r="O64" s="330" t="s">
        <v>547</v>
      </c>
      <c r="P64" s="331">
        <v>45454</v>
      </c>
      <c r="Q64" s="226"/>
      <c r="R64" s="54" t="s">
        <v>856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39">
        <v>19</v>
      </c>
      <c r="B65" s="340">
        <v>45454</v>
      </c>
      <c r="C65" s="270"/>
      <c r="D65" s="270" t="s">
        <v>1101</v>
      </c>
      <c r="E65" s="339" t="s">
        <v>556</v>
      </c>
      <c r="F65" s="339" t="s">
        <v>1102</v>
      </c>
      <c r="G65" s="339">
        <v>3135</v>
      </c>
      <c r="H65" s="339"/>
      <c r="I65" s="332" t="s">
        <v>1103</v>
      </c>
      <c r="J65" s="185" t="s">
        <v>546</v>
      </c>
      <c r="K65" s="183"/>
      <c r="L65" s="186"/>
      <c r="M65" s="278"/>
      <c r="N65" s="183"/>
      <c r="O65" s="185"/>
      <c r="P65" s="231"/>
      <c r="Q65" s="226"/>
      <c r="R65" s="54" t="s">
        <v>856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33">
        <v>20</v>
      </c>
      <c r="B66" s="334">
        <v>45454</v>
      </c>
      <c r="C66" s="270"/>
      <c r="D66" s="270" t="s">
        <v>1104</v>
      </c>
      <c r="E66" s="333" t="s">
        <v>556</v>
      </c>
      <c r="F66" s="333" t="s">
        <v>1105</v>
      </c>
      <c r="G66" s="333">
        <v>2925</v>
      </c>
      <c r="H66" s="333"/>
      <c r="I66" s="332" t="s">
        <v>1106</v>
      </c>
      <c r="J66" s="185" t="s">
        <v>546</v>
      </c>
      <c r="K66" s="183"/>
      <c r="L66" s="186"/>
      <c r="M66" s="278"/>
      <c r="N66" s="183"/>
      <c r="O66" s="185"/>
      <c r="P66" s="231"/>
      <c r="Q66" s="226"/>
      <c r="R66" s="54" t="s">
        <v>856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s="273" customFormat="1" ht="12.75" customHeight="1">
      <c r="A67" s="183"/>
      <c r="B67" s="231"/>
      <c r="C67" s="227"/>
      <c r="D67" s="227"/>
      <c r="E67" s="183"/>
      <c r="F67" s="183"/>
      <c r="G67" s="183"/>
      <c r="H67" s="183"/>
      <c r="I67" s="185"/>
      <c r="J67" s="185"/>
      <c r="K67" s="183"/>
      <c r="L67" s="186"/>
      <c r="M67" s="278"/>
      <c r="N67" s="183"/>
      <c r="O67" s="185"/>
      <c r="P67" s="231"/>
      <c r="Q67" s="226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1"/>
      <c r="AH67" s="271"/>
      <c r="AI67" s="271"/>
      <c r="AJ67" s="272"/>
      <c r="AK67" s="272"/>
      <c r="AL67" s="272"/>
    </row>
    <row r="68" spans="1:38" s="273" customFormat="1" ht="15" customHeight="1">
      <c r="A68" s="272"/>
      <c r="B68" s="226"/>
      <c r="C68" s="274"/>
      <c r="D68" s="274"/>
      <c r="E68" s="272"/>
      <c r="F68" s="272"/>
      <c r="G68" s="272"/>
      <c r="H68" s="272"/>
      <c r="I68" s="275"/>
      <c r="J68" s="275"/>
      <c r="K68" s="272"/>
      <c r="L68" s="276"/>
      <c r="M68" s="277"/>
      <c r="N68" s="272"/>
      <c r="O68" s="275"/>
      <c r="P68" s="226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</row>
    <row r="69" spans="1:38" ht="12.75" customHeight="1">
      <c r="A69" s="118"/>
      <c r="B69" s="120"/>
      <c r="C69" s="117"/>
      <c r="D69" s="117"/>
      <c r="E69" s="118"/>
      <c r="F69" s="118"/>
      <c r="G69" s="118"/>
      <c r="H69" s="121"/>
      <c r="I69" s="121"/>
      <c r="J69" s="121"/>
      <c r="K69" s="117"/>
      <c r="L69" s="118"/>
      <c r="M69" s="118"/>
      <c r="N69" s="118"/>
      <c r="O69" s="121"/>
      <c r="P69" s="121"/>
      <c r="Q69" s="121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3.8">
      <c r="A70" s="122" t="s">
        <v>562</v>
      </c>
      <c r="B70" s="122"/>
      <c r="C70" s="122"/>
      <c r="D70" s="122"/>
      <c r="E70" s="123"/>
      <c r="F70" s="101"/>
      <c r="G70" s="101"/>
      <c r="H70" s="101"/>
      <c r="I70" s="101"/>
      <c r="J70" s="1"/>
      <c r="K70" s="6"/>
      <c r="L70" s="6"/>
      <c r="M70" s="6"/>
      <c r="N70" s="1"/>
      <c r="O70" s="1"/>
      <c r="P70" s="37"/>
      <c r="Q70" s="37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37"/>
      <c r="AK70" s="37"/>
      <c r="AL70" s="37"/>
    </row>
    <row r="71" spans="1:38" ht="39.6">
      <c r="A71" s="93" t="s">
        <v>16</v>
      </c>
      <c r="B71" s="93" t="s">
        <v>521</v>
      </c>
      <c r="C71" s="93"/>
      <c r="D71" s="94" t="s">
        <v>532</v>
      </c>
      <c r="E71" s="93" t="s">
        <v>533</v>
      </c>
      <c r="F71" s="93" t="s">
        <v>534</v>
      </c>
      <c r="G71" s="93" t="s">
        <v>554</v>
      </c>
      <c r="H71" s="93" t="s">
        <v>536</v>
      </c>
      <c r="I71" s="93" t="s">
        <v>537</v>
      </c>
      <c r="J71" s="92" t="s">
        <v>538</v>
      </c>
      <c r="K71" s="92" t="s">
        <v>563</v>
      </c>
      <c r="L71" s="95" t="s">
        <v>540</v>
      </c>
      <c r="M71" s="116" t="s">
        <v>560</v>
      </c>
      <c r="N71" s="93" t="s">
        <v>561</v>
      </c>
      <c r="O71" s="93" t="s">
        <v>542</v>
      </c>
      <c r="P71" s="94" t="s">
        <v>543</v>
      </c>
      <c r="Q71" s="229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37"/>
      <c r="AK71" s="37"/>
      <c r="AL71" s="37"/>
    </row>
    <row r="72" spans="1:38" ht="12.75" customHeight="1">
      <c r="A72" s="354">
        <v>1</v>
      </c>
      <c r="B72" s="356">
        <v>45443</v>
      </c>
      <c r="C72" s="296"/>
      <c r="D72" s="297" t="s">
        <v>902</v>
      </c>
      <c r="E72" s="248" t="s">
        <v>556</v>
      </c>
      <c r="F72" s="248">
        <v>335</v>
      </c>
      <c r="G72" s="248"/>
      <c r="H72" s="248">
        <v>535</v>
      </c>
      <c r="I72" s="249"/>
      <c r="J72" s="370" t="s">
        <v>941</v>
      </c>
      <c r="K72" s="248">
        <f>H72-F72</f>
        <v>200</v>
      </c>
      <c r="L72" s="264">
        <v>50</v>
      </c>
      <c r="M72" s="377">
        <f>(65*25)-100</f>
        <v>1525</v>
      </c>
      <c r="N72" s="354">
        <v>25</v>
      </c>
      <c r="O72" s="370" t="s">
        <v>547</v>
      </c>
      <c r="P72" s="356">
        <v>45447</v>
      </c>
      <c r="Q72" s="226"/>
      <c r="R72" s="54" t="s">
        <v>854</v>
      </c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355"/>
      <c r="B73" s="357"/>
      <c r="C73" s="296"/>
      <c r="D73" s="297" t="s">
        <v>903</v>
      </c>
      <c r="E73" s="248" t="s">
        <v>818</v>
      </c>
      <c r="F73" s="248">
        <v>180</v>
      </c>
      <c r="G73" s="248"/>
      <c r="H73" s="248">
        <v>315</v>
      </c>
      <c r="I73" s="249"/>
      <c r="J73" s="371"/>
      <c r="K73" s="248">
        <f>F73-H73</f>
        <v>-135</v>
      </c>
      <c r="L73" s="264">
        <v>50</v>
      </c>
      <c r="M73" s="378"/>
      <c r="N73" s="355"/>
      <c r="O73" s="371"/>
      <c r="P73" s="357"/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364">
        <v>2</v>
      </c>
      <c r="B74" s="366">
        <v>45443</v>
      </c>
      <c r="C74" s="308"/>
      <c r="D74" s="306" t="s">
        <v>904</v>
      </c>
      <c r="E74" s="309" t="s">
        <v>818</v>
      </c>
      <c r="F74" s="309">
        <v>325</v>
      </c>
      <c r="G74" s="309"/>
      <c r="H74" s="309">
        <v>205</v>
      </c>
      <c r="I74" s="310"/>
      <c r="J74" s="362" t="s">
        <v>932</v>
      </c>
      <c r="K74" s="311">
        <f>F74-H74</f>
        <v>120</v>
      </c>
      <c r="L74" s="312">
        <v>50</v>
      </c>
      <c r="M74" s="382">
        <v>-500</v>
      </c>
      <c r="N74" s="379">
        <v>40</v>
      </c>
      <c r="O74" s="362" t="s">
        <v>557</v>
      </c>
      <c r="P74" s="366">
        <v>45447</v>
      </c>
      <c r="Q74" s="226"/>
      <c r="R74" s="54" t="s">
        <v>856</v>
      </c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374"/>
      <c r="B75" s="375"/>
      <c r="C75" s="308"/>
      <c r="D75" s="306" t="s">
        <v>906</v>
      </c>
      <c r="E75" s="309" t="s">
        <v>818</v>
      </c>
      <c r="F75" s="309">
        <v>360</v>
      </c>
      <c r="G75" s="309"/>
      <c r="H75" s="309">
        <v>500</v>
      </c>
      <c r="I75" s="310"/>
      <c r="J75" s="376"/>
      <c r="K75" s="311">
        <f>F75-H75</f>
        <v>-140</v>
      </c>
      <c r="L75" s="312">
        <v>50</v>
      </c>
      <c r="M75" s="383"/>
      <c r="N75" s="380"/>
      <c r="O75" s="376"/>
      <c r="P75" s="375"/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374"/>
      <c r="B76" s="375"/>
      <c r="C76" s="308"/>
      <c r="D76" s="306" t="s">
        <v>905</v>
      </c>
      <c r="E76" s="309" t="s">
        <v>556</v>
      </c>
      <c r="F76" s="309">
        <v>202.5</v>
      </c>
      <c r="G76" s="309"/>
      <c r="H76" s="309">
        <v>125</v>
      </c>
      <c r="I76" s="310"/>
      <c r="J76" s="376"/>
      <c r="K76" s="311">
        <f>H76-F76</f>
        <v>-77.5</v>
      </c>
      <c r="L76" s="312">
        <v>50</v>
      </c>
      <c r="M76" s="383"/>
      <c r="N76" s="380"/>
      <c r="O76" s="376"/>
      <c r="P76" s="375"/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365"/>
      <c r="B77" s="367"/>
      <c r="C77" s="308"/>
      <c r="D77" s="306" t="s">
        <v>907</v>
      </c>
      <c r="E77" s="309" t="s">
        <v>556</v>
      </c>
      <c r="F77" s="309">
        <v>232.5</v>
      </c>
      <c r="G77" s="309"/>
      <c r="H77" s="309">
        <v>322.5</v>
      </c>
      <c r="I77" s="310"/>
      <c r="J77" s="363"/>
      <c r="K77" s="311">
        <f>H77-F77</f>
        <v>90</v>
      </c>
      <c r="L77" s="312">
        <v>50</v>
      </c>
      <c r="M77" s="384"/>
      <c r="N77" s="381"/>
      <c r="O77" s="363"/>
      <c r="P77" s="367"/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354">
        <v>3</v>
      </c>
      <c r="B78" s="356">
        <v>45443</v>
      </c>
      <c r="C78" s="296"/>
      <c r="D78" s="297" t="s">
        <v>908</v>
      </c>
      <c r="E78" s="248" t="s">
        <v>556</v>
      </c>
      <c r="F78" s="248">
        <v>29.5</v>
      </c>
      <c r="G78" s="248"/>
      <c r="H78" s="248">
        <v>31.5</v>
      </c>
      <c r="I78" s="249"/>
      <c r="J78" s="370" t="s">
        <v>940</v>
      </c>
      <c r="K78" s="248">
        <f>H78-F78</f>
        <v>2</v>
      </c>
      <c r="L78" s="264">
        <v>50</v>
      </c>
      <c r="M78" s="377">
        <f>(2.25*450)-100</f>
        <v>912.5</v>
      </c>
      <c r="N78" s="354">
        <v>450</v>
      </c>
      <c r="O78" s="370" t="s">
        <v>547</v>
      </c>
      <c r="P78" s="356">
        <v>45447</v>
      </c>
      <c r="Q78" s="226"/>
      <c r="R78" s="54" t="s">
        <v>854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355"/>
      <c r="B79" s="357"/>
      <c r="C79" s="296"/>
      <c r="D79" s="297" t="s">
        <v>909</v>
      </c>
      <c r="E79" s="248" t="s">
        <v>818</v>
      </c>
      <c r="F79" s="248">
        <v>15.25</v>
      </c>
      <c r="G79" s="248"/>
      <c r="H79" s="248">
        <v>15</v>
      </c>
      <c r="I79" s="249"/>
      <c r="J79" s="371"/>
      <c r="K79" s="248">
        <f>F79-H79</f>
        <v>0.25</v>
      </c>
      <c r="L79" s="264">
        <v>50</v>
      </c>
      <c r="M79" s="378"/>
      <c r="N79" s="355"/>
      <c r="O79" s="371"/>
      <c r="P79" s="357"/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364">
        <v>4</v>
      </c>
      <c r="B80" s="366">
        <v>45443</v>
      </c>
      <c r="C80" s="308"/>
      <c r="D80" s="306" t="s">
        <v>910</v>
      </c>
      <c r="E80" s="309" t="s">
        <v>556</v>
      </c>
      <c r="F80" s="309">
        <v>147.5</v>
      </c>
      <c r="G80" s="309"/>
      <c r="H80" s="309">
        <v>0</v>
      </c>
      <c r="I80" s="310"/>
      <c r="J80" s="368" t="s">
        <v>933</v>
      </c>
      <c r="K80" s="309">
        <f>H80-F80</f>
        <v>-147.5</v>
      </c>
      <c r="L80" s="314">
        <v>50</v>
      </c>
      <c r="M80" s="372">
        <f>-(45*75)-100</f>
        <v>-3475</v>
      </c>
      <c r="N80" s="364">
        <v>75</v>
      </c>
      <c r="O80" s="368" t="s">
        <v>557</v>
      </c>
      <c r="P80" s="366">
        <v>45446</v>
      </c>
      <c r="Q80" s="226"/>
      <c r="R80" s="54" t="s">
        <v>856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365"/>
      <c r="B81" s="367"/>
      <c r="C81" s="308"/>
      <c r="D81" s="306" t="s">
        <v>911</v>
      </c>
      <c r="E81" s="309" t="s">
        <v>818</v>
      </c>
      <c r="F81" s="309">
        <v>102.5</v>
      </c>
      <c r="G81" s="309"/>
      <c r="H81" s="309">
        <v>0</v>
      </c>
      <c r="I81" s="310"/>
      <c r="J81" s="369"/>
      <c r="K81" s="309">
        <f>F81-H81</f>
        <v>102.5</v>
      </c>
      <c r="L81" s="314">
        <v>50</v>
      </c>
      <c r="M81" s="373"/>
      <c r="N81" s="365"/>
      <c r="O81" s="369"/>
      <c r="P81" s="367"/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364">
        <v>5</v>
      </c>
      <c r="B82" s="366">
        <v>45446</v>
      </c>
      <c r="C82" s="308"/>
      <c r="D82" s="306" t="s">
        <v>922</v>
      </c>
      <c r="E82" s="309" t="s">
        <v>556</v>
      </c>
      <c r="F82" s="309">
        <v>96</v>
      </c>
      <c r="G82" s="309"/>
      <c r="H82" s="309">
        <v>21</v>
      </c>
      <c r="I82" s="310"/>
      <c r="J82" s="362" t="s">
        <v>1008</v>
      </c>
      <c r="K82" s="311">
        <f>H82-F82</f>
        <v>-75</v>
      </c>
      <c r="L82" s="312">
        <v>50</v>
      </c>
      <c r="M82" s="382">
        <v>-7600</v>
      </c>
      <c r="N82" s="311">
        <v>250</v>
      </c>
      <c r="O82" s="368" t="s">
        <v>557</v>
      </c>
      <c r="P82" s="366">
        <v>45450</v>
      </c>
      <c r="Q82" s="226"/>
      <c r="R82" s="54" t="s">
        <v>854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365"/>
      <c r="B83" s="367"/>
      <c r="C83" s="308"/>
      <c r="D83" s="306" t="s">
        <v>923</v>
      </c>
      <c r="E83" s="309" t="s">
        <v>818</v>
      </c>
      <c r="F83" s="309">
        <v>64</v>
      </c>
      <c r="G83" s="309"/>
      <c r="H83" s="309">
        <v>19</v>
      </c>
      <c r="I83" s="310"/>
      <c r="J83" s="363"/>
      <c r="K83" s="311">
        <f>F83-H83</f>
        <v>45</v>
      </c>
      <c r="L83" s="312">
        <v>50</v>
      </c>
      <c r="M83" s="384"/>
      <c r="N83" s="311">
        <v>250</v>
      </c>
      <c r="O83" s="369"/>
      <c r="P83" s="367"/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94">
        <v>6</v>
      </c>
      <c r="B84" s="295">
        <v>45446</v>
      </c>
      <c r="C84" s="296"/>
      <c r="D84" s="297" t="s">
        <v>924</v>
      </c>
      <c r="E84" s="248" t="s">
        <v>818</v>
      </c>
      <c r="F84" s="248">
        <v>165</v>
      </c>
      <c r="G84" s="248">
        <v>265</v>
      </c>
      <c r="H84" s="248">
        <v>55</v>
      </c>
      <c r="I84" s="249" t="s">
        <v>925</v>
      </c>
      <c r="J84" s="290" t="s">
        <v>927</v>
      </c>
      <c r="K84" s="247">
        <f>F84-H84</f>
        <v>110</v>
      </c>
      <c r="L84" s="291">
        <v>50</v>
      </c>
      <c r="M84" s="292">
        <f>(K84*N84)-L84</f>
        <v>2700</v>
      </c>
      <c r="N84" s="247">
        <v>25</v>
      </c>
      <c r="O84" s="290" t="s">
        <v>547</v>
      </c>
      <c r="P84" s="293">
        <v>45447</v>
      </c>
      <c r="Q84" s="226"/>
      <c r="R84" s="54" t="s">
        <v>854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64">
        <v>7</v>
      </c>
      <c r="B85" s="366">
        <v>45447</v>
      </c>
      <c r="C85" s="308"/>
      <c r="D85" s="306" t="s">
        <v>942</v>
      </c>
      <c r="E85" s="309" t="s">
        <v>556</v>
      </c>
      <c r="F85" s="309">
        <v>285</v>
      </c>
      <c r="G85" s="309"/>
      <c r="H85" s="309">
        <v>0</v>
      </c>
      <c r="I85" s="310"/>
      <c r="J85" s="368" t="s">
        <v>944</v>
      </c>
      <c r="K85" s="309">
        <v>-285</v>
      </c>
      <c r="L85" s="314">
        <v>25</v>
      </c>
      <c r="M85" s="382">
        <v>-6375</v>
      </c>
      <c r="N85" s="311">
        <v>40</v>
      </c>
      <c r="O85" s="368" t="s">
        <v>557</v>
      </c>
      <c r="P85" s="366">
        <v>45447</v>
      </c>
      <c r="Q85" s="226"/>
      <c r="R85" s="54" t="s">
        <v>856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65"/>
      <c r="B86" s="367"/>
      <c r="C86" s="308"/>
      <c r="D86" s="308" t="s">
        <v>943</v>
      </c>
      <c r="E86" s="309" t="s">
        <v>818</v>
      </c>
      <c r="F86" s="309">
        <v>140</v>
      </c>
      <c r="G86" s="309"/>
      <c r="H86" s="309">
        <v>12.5</v>
      </c>
      <c r="I86" s="310"/>
      <c r="J86" s="369"/>
      <c r="K86" s="311">
        <f>F86-H86</f>
        <v>127.5</v>
      </c>
      <c r="L86" s="312">
        <v>50</v>
      </c>
      <c r="M86" s="384"/>
      <c r="N86" s="311">
        <v>40</v>
      </c>
      <c r="O86" s="369"/>
      <c r="P86" s="367"/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354">
        <v>8</v>
      </c>
      <c r="B87" s="356">
        <v>45417</v>
      </c>
      <c r="C87" s="296"/>
      <c r="D87" s="296" t="s">
        <v>956</v>
      </c>
      <c r="E87" s="248" t="s">
        <v>556</v>
      </c>
      <c r="F87" s="248">
        <v>270</v>
      </c>
      <c r="G87" s="248"/>
      <c r="H87" s="248">
        <v>332.5</v>
      </c>
      <c r="I87" s="249"/>
      <c r="J87" s="358" t="s">
        <v>1007</v>
      </c>
      <c r="K87" s="247">
        <f>H87-F87</f>
        <v>62.5</v>
      </c>
      <c r="L87" s="291">
        <v>50</v>
      </c>
      <c r="M87" s="360">
        <v>2525</v>
      </c>
      <c r="N87" s="247">
        <v>50</v>
      </c>
      <c r="O87" s="358" t="s">
        <v>547</v>
      </c>
      <c r="P87" s="356">
        <v>45450</v>
      </c>
      <c r="Q87" s="226"/>
      <c r="R87" s="54" t="s">
        <v>854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355"/>
      <c r="B88" s="357"/>
      <c r="C88" s="296"/>
      <c r="D88" s="296" t="s">
        <v>957</v>
      </c>
      <c r="E88" s="248" t="s">
        <v>818</v>
      </c>
      <c r="F88" s="248">
        <v>130</v>
      </c>
      <c r="G88" s="248"/>
      <c r="H88" s="248">
        <v>140</v>
      </c>
      <c r="I88" s="249"/>
      <c r="J88" s="359"/>
      <c r="K88" s="247">
        <f>F88-H88</f>
        <v>-10</v>
      </c>
      <c r="L88" s="291">
        <v>50</v>
      </c>
      <c r="M88" s="361"/>
      <c r="N88" s="247">
        <v>50</v>
      </c>
      <c r="O88" s="359"/>
      <c r="P88" s="357"/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54">
        <v>9</v>
      </c>
      <c r="B89" s="356">
        <v>45449</v>
      </c>
      <c r="C89" s="296"/>
      <c r="D89" s="296" t="s">
        <v>986</v>
      </c>
      <c r="E89" s="248" t="s">
        <v>556</v>
      </c>
      <c r="F89" s="248">
        <v>255</v>
      </c>
      <c r="G89" s="248"/>
      <c r="H89" s="248">
        <v>262.5</v>
      </c>
      <c r="I89" s="249"/>
      <c r="J89" s="358" t="s">
        <v>993</v>
      </c>
      <c r="K89" s="247">
        <f>H89-F89</f>
        <v>7.5</v>
      </c>
      <c r="L89" s="291">
        <v>50</v>
      </c>
      <c r="M89" s="360">
        <v>1085</v>
      </c>
      <c r="N89" s="247">
        <v>25</v>
      </c>
      <c r="O89" s="358" t="s">
        <v>547</v>
      </c>
      <c r="P89" s="356">
        <v>45449</v>
      </c>
      <c r="Q89" s="226"/>
      <c r="R89" s="54" t="s">
        <v>854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55"/>
      <c r="B90" s="357"/>
      <c r="C90" s="296"/>
      <c r="D90" s="296" t="s">
        <v>987</v>
      </c>
      <c r="E90" s="248" t="s">
        <v>818</v>
      </c>
      <c r="F90" s="248">
        <v>40</v>
      </c>
      <c r="G90" s="248"/>
      <c r="H90" s="248">
        <v>0.1</v>
      </c>
      <c r="I90" s="249"/>
      <c r="J90" s="359"/>
      <c r="K90" s="247">
        <f>F90-H90</f>
        <v>39.9</v>
      </c>
      <c r="L90" s="291">
        <v>50</v>
      </c>
      <c r="M90" s="361"/>
      <c r="N90" s="247">
        <v>25</v>
      </c>
      <c r="O90" s="359"/>
      <c r="P90" s="357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48">
        <v>10</v>
      </c>
      <c r="B91" s="293">
        <v>45449</v>
      </c>
      <c r="C91" s="296"/>
      <c r="D91" s="296" t="s">
        <v>988</v>
      </c>
      <c r="E91" s="248" t="s">
        <v>556</v>
      </c>
      <c r="F91" s="248">
        <v>47.5</v>
      </c>
      <c r="G91" s="248">
        <v>0</v>
      </c>
      <c r="H91" s="248">
        <v>82.5</v>
      </c>
      <c r="I91" s="249" t="s">
        <v>989</v>
      </c>
      <c r="J91" s="290" t="s">
        <v>990</v>
      </c>
      <c r="K91" s="247">
        <f>H91-F91</f>
        <v>35</v>
      </c>
      <c r="L91" s="291">
        <v>50</v>
      </c>
      <c r="M91" s="292">
        <f>(K91*N91)-L91</f>
        <v>825</v>
      </c>
      <c r="N91" s="247">
        <v>25</v>
      </c>
      <c r="O91" s="290" t="s">
        <v>547</v>
      </c>
      <c r="P91" s="293">
        <v>45449</v>
      </c>
      <c r="Q91" s="226"/>
      <c r="R91" s="54" t="s">
        <v>856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48">
        <v>11</v>
      </c>
      <c r="B92" s="293">
        <v>45449</v>
      </c>
      <c r="C92" s="296"/>
      <c r="D92" s="296" t="s">
        <v>988</v>
      </c>
      <c r="E92" s="248" t="s">
        <v>556</v>
      </c>
      <c r="F92" s="248">
        <v>32</v>
      </c>
      <c r="G92" s="248">
        <v>0</v>
      </c>
      <c r="H92" s="248">
        <v>56</v>
      </c>
      <c r="I92" s="249" t="s">
        <v>991</v>
      </c>
      <c r="J92" s="290" t="s">
        <v>992</v>
      </c>
      <c r="K92" s="247">
        <f>H92-F92</f>
        <v>24</v>
      </c>
      <c r="L92" s="291">
        <v>50</v>
      </c>
      <c r="M92" s="292">
        <f>(K92*N92)-L92</f>
        <v>550</v>
      </c>
      <c r="N92" s="247">
        <v>25</v>
      </c>
      <c r="O92" s="290" t="s">
        <v>547</v>
      </c>
      <c r="P92" s="293">
        <v>45449</v>
      </c>
      <c r="Q92" s="226"/>
      <c r="R92" s="54" t="s">
        <v>856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85">
        <v>12</v>
      </c>
      <c r="B93" s="387">
        <v>45450</v>
      </c>
      <c r="C93" s="227"/>
      <c r="D93" s="227" t="s">
        <v>1009</v>
      </c>
      <c r="E93" s="183" t="s">
        <v>556</v>
      </c>
      <c r="F93" s="183">
        <v>332.5</v>
      </c>
      <c r="G93" s="183"/>
      <c r="H93" s="183"/>
      <c r="I93" s="185"/>
      <c r="J93" s="185"/>
      <c r="K93" s="183"/>
      <c r="L93" s="186"/>
      <c r="M93" s="278"/>
      <c r="N93" s="183"/>
      <c r="O93" s="185"/>
      <c r="P93" s="231"/>
      <c r="Q93" s="226"/>
      <c r="R93" s="54" t="s">
        <v>854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386"/>
      <c r="B94" s="388"/>
      <c r="C94" s="227"/>
      <c r="D94" s="227" t="s">
        <v>1010</v>
      </c>
      <c r="E94" s="183" t="s">
        <v>818</v>
      </c>
      <c r="F94" s="183">
        <v>170</v>
      </c>
      <c r="G94" s="183"/>
      <c r="H94" s="183"/>
      <c r="I94" s="185"/>
      <c r="J94" s="185"/>
      <c r="K94" s="183"/>
      <c r="L94" s="186"/>
      <c r="M94" s="278"/>
      <c r="N94" s="183"/>
      <c r="O94" s="185"/>
      <c r="P94" s="231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309">
        <v>13</v>
      </c>
      <c r="B95" s="335">
        <v>45450</v>
      </c>
      <c r="C95" s="308"/>
      <c r="D95" s="308" t="s">
        <v>1011</v>
      </c>
      <c r="E95" s="309" t="s">
        <v>556</v>
      </c>
      <c r="F95" s="309">
        <v>222.5</v>
      </c>
      <c r="G95" s="309">
        <v>120</v>
      </c>
      <c r="H95" s="309">
        <v>172.5</v>
      </c>
      <c r="I95" s="310" t="s">
        <v>1012</v>
      </c>
      <c r="J95" s="336" t="s">
        <v>1013</v>
      </c>
      <c r="K95" s="311">
        <f>H95-F95</f>
        <v>-50</v>
      </c>
      <c r="L95" s="312">
        <v>50</v>
      </c>
      <c r="M95" s="313">
        <f>(K95*N95)-L95</f>
        <v>-1300</v>
      </c>
      <c r="N95" s="311">
        <v>25</v>
      </c>
      <c r="O95" s="336" t="s">
        <v>557</v>
      </c>
      <c r="P95" s="335">
        <v>45450</v>
      </c>
      <c r="Q95" s="226"/>
      <c r="R95" s="54" t="s">
        <v>856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54">
        <v>14</v>
      </c>
      <c r="B96" s="356">
        <v>45453</v>
      </c>
      <c r="C96" s="296"/>
      <c r="D96" s="296" t="s">
        <v>1045</v>
      </c>
      <c r="E96" s="248" t="s">
        <v>556</v>
      </c>
      <c r="F96" s="248">
        <v>440</v>
      </c>
      <c r="G96" s="248"/>
      <c r="H96" s="248">
        <v>495</v>
      </c>
      <c r="I96" s="249"/>
      <c r="J96" s="358" t="s">
        <v>981</v>
      </c>
      <c r="K96" s="247">
        <f>H96-F96</f>
        <v>55</v>
      </c>
      <c r="L96" s="291">
        <v>50</v>
      </c>
      <c r="M96" s="360">
        <f>(80*15)-100</f>
        <v>1100</v>
      </c>
      <c r="N96" s="247">
        <v>15</v>
      </c>
      <c r="O96" s="358" t="s">
        <v>547</v>
      </c>
      <c r="P96" s="356">
        <v>45453</v>
      </c>
      <c r="Q96" s="226"/>
      <c r="R96" s="54" t="s">
        <v>854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55"/>
      <c r="B97" s="357"/>
      <c r="C97" s="296"/>
      <c r="D97" s="296" t="s">
        <v>1046</v>
      </c>
      <c r="E97" s="248" t="s">
        <v>818</v>
      </c>
      <c r="F97" s="248">
        <v>80</v>
      </c>
      <c r="G97" s="248"/>
      <c r="H97" s="248">
        <v>55</v>
      </c>
      <c r="I97" s="249"/>
      <c r="J97" s="359"/>
      <c r="K97" s="247">
        <f>F97-H97</f>
        <v>25</v>
      </c>
      <c r="L97" s="291">
        <v>50</v>
      </c>
      <c r="M97" s="361"/>
      <c r="N97" s="247">
        <v>15</v>
      </c>
      <c r="O97" s="359"/>
      <c r="P97" s="357"/>
      <c r="Q97" s="226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183"/>
      <c r="B98" s="231"/>
      <c r="C98" s="227"/>
      <c r="D98" s="227"/>
      <c r="E98" s="183"/>
      <c r="F98" s="183"/>
      <c r="G98" s="183"/>
      <c r="H98" s="183"/>
      <c r="I98" s="185"/>
      <c r="J98" s="185"/>
      <c r="K98" s="183"/>
      <c r="L98" s="186"/>
      <c r="M98" s="278"/>
      <c r="N98" s="183"/>
      <c r="O98" s="185"/>
      <c r="P98" s="231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s="243" customFormat="1" ht="12.75" customHeight="1">
      <c r="A99" s="286"/>
      <c r="B99" s="286"/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39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242"/>
      <c r="AH99" s="240"/>
      <c r="AI99" s="240"/>
      <c r="AJ99" s="241"/>
      <c r="AK99" s="241"/>
      <c r="AL99" s="241"/>
    </row>
    <row r="100" spans="1:38" ht="38.25" customHeight="1">
      <c r="A100" s="91" t="s">
        <v>568</v>
      </c>
      <c r="B100" s="124"/>
      <c r="C100" s="124"/>
      <c r="D100" s="125"/>
      <c r="E100" s="109"/>
      <c r="F100" s="6"/>
      <c r="G100" s="6"/>
      <c r="H100" s="110"/>
      <c r="I100" s="126"/>
      <c r="J100" s="1"/>
      <c r="K100" s="6"/>
      <c r="L100" s="6"/>
      <c r="M100" s="6"/>
      <c r="N100" s="1"/>
      <c r="O100" s="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"/>
      <c r="AH100" s="1"/>
      <c r="AI100" s="1"/>
      <c r="AJ100" s="6"/>
      <c r="AK100" s="1"/>
    </row>
    <row r="101" spans="1:38" ht="39.6">
      <c r="A101" s="92" t="s">
        <v>16</v>
      </c>
      <c r="B101" s="93" t="s">
        <v>521</v>
      </c>
      <c r="C101" s="93"/>
      <c r="D101" s="94" t="s">
        <v>532</v>
      </c>
      <c r="E101" s="93" t="s">
        <v>533</v>
      </c>
      <c r="F101" s="93" t="s">
        <v>534</v>
      </c>
      <c r="G101" s="93" t="s">
        <v>535</v>
      </c>
      <c r="H101" s="93" t="s">
        <v>536</v>
      </c>
      <c r="I101" s="93" t="s">
        <v>537</v>
      </c>
      <c r="J101" s="92" t="s">
        <v>538</v>
      </c>
      <c r="K101" s="113" t="s">
        <v>555</v>
      </c>
      <c r="L101" s="114" t="s">
        <v>540</v>
      </c>
      <c r="M101" s="95" t="s">
        <v>541</v>
      </c>
      <c r="N101" s="93" t="s">
        <v>542</v>
      </c>
      <c r="O101" s="94" t="s">
        <v>543</v>
      </c>
      <c r="P101" s="193" t="s">
        <v>544</v>
      </c>
      <c r="Q101" s="195" t="s">
        <v>812</v>
      </c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37"/>
      <c r="AH101" s="37"/>
      <c r="AI101" s="37"/>
      <c r="AJ101" s="37"/>
      <c r="AK101" s="37"/>
      <c r="AL101" s="37"/>
    </row>
    <row r="102" spans="1:38" ht="12.75" customHeight="1">
      <c r="A102" s="183">
        <v>1</v>
      </c>
      <c r="B102" s="184">
        <v>45356</v>
      </c>
      <c r="C102" s="227"/>
      <c r="D102" s="227" t="s">
        <v>295</v>
      </c>
      <c r="E102" s="183" t="s">
        <v>850</v>
      </c>
      <c r="F102" s="289">
        <v>38.94</v>
      </c>
      <c r="G102" s="183">
        <v>34.64</v>
      </c>
      <c r="H102" s="183"/>
      <c r="I102" s="183" t="s">
        <v>898</v>
      </c>
      <c r="J102" s="183" t="s">
        <v>546</v>
      </c>
      <c r="K102" s="183"/>
      <c r="L102" s="245"/>
      <c r="M102" s="246"/>
      <c r="N102" s="183"/>
      <c r="O102" s="231"/>
      <c r="P102" s="186">
        <f>VLOOKUP(D102,'MidCap Intra'!$B$11:$C$571,2,0)</f>
        <v>37.840000000000003</v>
      </c>
      <c r="Q102" s="244"/>
      <c r="R102" s="54" t="s">
        <v>854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8" ht="12.75" customHeight="1">
      <c r="A103" s="309">
        <v>2</v>
      </c>
      <c r="B103" s="316">
        <v>45390</v>
      </c>
      <c r="C103" s="308"/>
      <c r="D103" s="308" t="s">
        <v>843</v>
      </c>
      <c r="E103" s="309" t="s">
        <v>545</v>
      </c>
      <c r="F103" s="309">
        <v>1880</v>
      </c>
      <c r="G103" s="309">
        <v>1770</v>
      </c>
      <c r="H103" s="309">
        <v>1770</v>
      </c>
      <c r="I103" s="309" t="s">
        <v>841</v>
      </c>
      <c r="J103" s="311" t="s">
        <v>951</v>
      </c>
      <c r="K103" s="311">
        <f t="shared" ref="K103" si="60">H103-F103</f>
        <v>-110</v>
      </c>
      <c r="L103" s="320">
        <f t="shared" ref="L103" si="61">(F103*-0.3)/100</f>
        <v>-5.64</v>
      </c>
      <c r="M103" s="321">
        <f t="shared" ref="M103" si="62">(K103+L103)/F103</f>
        <v>-6.1510638297872337E-2</v>
      </c>
      <c r="N103" s="311" t="s">
        <v>557</v>
      </c>
      <c r="O103" s="322">
        <v>45448</v>
      </c>
      <c r="P103" s="314"/>
      <c r="Q103" s="244"/>
      <c r="R103" s="54" t="s">
        <v>854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</row>
    <row r="104" spans="1:38" ht="12.75" customHeight="1">
      <c r="A104" s="183">
        <v>3</v>
      </c>
      <c r="B104" s="184">
        <v>45436</v>
      </c>
      <c r="C104" s="227"/>
      <c r="D104" s="227" t="s">
        <v>148</v>
      </c>
      <c r="E104" s="183" t="s">
        <v>545</v>
      </c>
      <c r="F104" s="183" t="s">
        <v>934</v>
      </c>
      <c r="G104" s="183">
        <v>290</v>
      </c>
      <c r="H104" s="183"/>
      <c r="I104" s="183" t="s">
        <v>896</v>
      </c>
      <c r="J104" s="183" t="s">
        <v>546</v>
      </c>
      <c r="K104" s="183"/>
      <c r="L104" s="245"/>
      <c r="M104" s="246"/>
      <c r="N104" s="183"/>
      <c r="O104" s="231"/>
      <c r="P104" s="186">
        <f>VLOOKUP(D104,'MidCap Intra'!$B$11:$C$571,2,0)</f>
        <v>347.95</v>
      </c>
      <c r="Q104" s="244"/>
      <c r="R104" s="54" t="s">
        <v>854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</row>
    <row r="105" spans="1:38" ht="12.75" customHeight="1">
      <c r="A105" s="183"/>
      <c r="B105" s="184"/>
      <c r="C105" s="227"/>
      <c r="D105" s="227"/>
      <c r="E105" s="183"/>
      <c r="F105" s="183"/>
      <c r="G105" s="183"/>
      <c r="H105" s="183"/>
      <c r="I105" s="183"/>
      <c r="J105" s="183"/>
      <c r="K105" s="183"/>
      <c r="L105" s="245"/>
      <c r="M105" s="246"/>
      <c r="N105" s="183"/>
      <c r="O105" s="231"/>
      <c r="P105" s="186"/>
      <c r="Q105" s="24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</row>
    <row r="106" spans="1:38" ht="12.75" customHeight="1">
      <c r="A106" s="183"/>
      <c r="B106" s="184"/>
      <c r="C106" s="227"/>
      <c r="D106" s="227"/>
      <c r="E106" s="183"/>
      <c r="F106" s="183"/>
      <c r="G106" s="183"/>
      <c r="H106" s="183"/>
      <c r="I106" s="183"/>
      <c r="J106" s="183"/>
      <c r="K106" s="183"/>
      <c r="L106" s="245"/>
      <c r="M106" s="246"/>
      <c r="N106" s="183"/>
      <c r="O106" s="231"/>
      <c r="P106" s="184"/>
      <c r="Q106" s="24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</row>
    <row r="107" spans="1:38" ht="12.75" customHeight="1">
      <c r="A107" s="103" t="s">
        <v>548</v>
      </c>
      <c r="B107" s="103"/>
      <c r="C107" s="103"/>
      <c r="D107" s="54"/>
      <c r="E107" s="37"/>
      <c r="F107" s="108" t="s">
        <v>550</v>
      </c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</row>
    <row r="108" spans="1:38" ht="12.75" customHeight="1">
      <c r="A108" s="107" t="s">
        <v>549</v>
      </c>
      <c r="B108" s="103"/>
      <c r="C108" s="103"/>
      <c r="D108" s="54"/>
      <c r="E108" s="37"/>
      <c r="F108" s="108" t="s">
        <v>553</v>
      </c>
      <c r="G108" s="54"/>
      <c r="H108" s="54" t="s">
        <v>570</v>
      </c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</row>
    <row r="109" spans="1:38" ht="12.75" customHeight="1">
      <c r="A109" s="54"/>
      <c r="B109" s="54"/>
      <c r="C109" s="103"/>
      <c r="D109" s="54"/>
      <c r="E109" s="37"/>
      <c r="F109" s="108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</row>
    <row r="110" spans="1:38" ht="12.75" customHeight="1">
      <c r="A110" s="54"/>
      <c r="B110" s="54"/>
      <c r="C110" s="103"/>
      <c r="D110" s="54"/>
      <c r="E110" s="37"/>
      <c r="F110" s="108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8" ht="12.75" customHeight="1">
      <c r="A111" s="54"/>
      <c r="B111" s="54"/>
      <c r="C111" s="103"/>
      <c r="D111" s="54"/>
      <c r="E111" s="37"/>
      <c r="F111" s="108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8" ht="12.75" customHeight="1">
      <c r="A112" s="54"/>
      <c r="B112" s="54"/>
      <c r="C112" s="103"/>
      <c r="D112" s="54"/>
      <c r="E112" s="37"/>
      <c r="F112" s="108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54"/>
      <c r="B113" s="54"/>
      <c r="C113" s="103"/>
      <c r="D113" s="54"/>
      <c r="E113" s="37"/>
      <c r="F113" s="108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54"/>
      <c r="B114" s="54"/>
      <c r="C114" s="103"/>
      <c r="D114" s="54"/>
      <c r="E114" s="37"/>
      <c r="F114" s="108"/>
      <c r="G114" s="54"/>
      <c r="H114" s="37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54"/>
      <c r="B115" s="54"/>
      <c r="C115" s="103"/>
      <c r="D115" s="54"/>
      <c r="E115" s="37"/>
      <c r="F115" s="108"/>
      <c r="G115" s="54"/>
      <c r="H115" s="37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54"/>
      <c r="B116" s="54"/>
      <c r="C116" s="97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38.25" customHeight="1">
      <c r="A117" s="37"/>
      <c r="B117" s="127" t="s">
        <v>571</v>
      </c>
      <c r="C117" s="127"/>
      <c r="D117" s="54"/>
      <c r="E117" s="127"/>
      <c r="F117" s="6"/>
      <c r="G117" s="6"/>
      <c r="H117" s="111"/>
      <c r="I117" s="6"/>
      <c r="J117" s="111"/>
      <c r="K117" s="112"/>
      <c r="L117" s="6"/>
      <c r="M117" s="6"/>
      <c r="N117" s="1"/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92" t="s">
        <v>16</v>
      </c>
      <c r="B118" s="93" t="s">
        <v>521</v>
      </c>
      <c r="C118" s="93"/>
      <c r="D118" s="94" t="s">
        <v>532</v>
      </c>
      <c r="E118" s="93" t="s">
        <v>533</v>
      </c>
      <c r="F118" s="93" t="s">
        <v>534</v>
      </c>
      <c r="G118" s="93" t="s">
        <v>572</v>
      </c>
      <c r="H118" s="93" t="s">
        <v>573</v>
      </c>
      <c r="I118" s="93" t="s">
        <v>537</v>
      </c>
      <c r="J118" s="128" t="s">
        <v>538</v>
      </c>
      <c r="K118" s="93" t="s">
        <v>539</v>
      </c>
      <c r="L118" s="93" t="s">
        <v>574</v>
      </c>
      <c r="M118" s="93" t="s">
        <v>542</v>
      </c>
      <c r="N118" s="94" t="s">
        <v>543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1</v>
      </c>
      <c r="B119" s="130">
        <v>41579</v>
      </c>
      <c r="C119" s="130"/>
      <c r="D119" s="131" t="s">
        <v>575</v>
      </c>
      <c r="E119" s="132" t="s">
        <v>545</v>
      </c>
      <c r="F119" s="133">
        <v>82</v>
      </c>
      <c r="G119" s="132" t="s">
        <v>576</v>
      </c>
      <c r="H119" s="132">
        <v>100</v>
      </c>
      <c r="I119" s="134">
        <v>100</v>
      </c>
      <c r="J119" s="135" t="s">
        <v>577</v>
      </c>
      <c r="K119" s="136">
        <f t="shared" ref="K119:K150" si="63">H119-F119</f>
        <v>18</v>
      </c>
      <c r="L119" s="137">
        <f t="shared" ref="L119:L150" si="64">K119/F119</f>
        <v>0.21951219512195122</v>
      </c>
      <c r="M119" s="132" t="s">
        <v>547</v>
      </c>
      <c r="N119" s="138">
        <v>42657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2</v>
      </c>
      <c r="B120" s="130">
        <v>41794</v>
      </c>
      <c r="C120" s="130"/>
      <c r="D120" s="131" t="s">
        <v>578</v>
      </c>
      <c r="E120" s="132" t="s">
        <v>556</v>
      </c>
      <c r="F120" s="133">
        <v>257</v>
      </c>
      <c r="G120" s="132" t="s">
        <v>576</v>
      </c>
      <c r="H120" s="132">
        <v>300</v>
      </c>
      <c r="I120" s="134">
        <v>300</v>
      </c>
      <c r="J120" s="135" t="s">
        <v>577</v>
      </c>
      <c r="K120" s="136">
        <f t="shared" si="63"/>
        <v>43</v>
      </c>
      <c r="L120" s="137">
        <f t="shared" si="64"/>
        <v>0.16731517509727625</v>
      </c>
      <c r="M120" s="132" t="s">
        <v>547</v>
      </c>
      <c r="N120" s="138">
        <v>41822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3</v>
      </c>
      <c r="B121" s="130">
        <v>41828</v>
      </c>
      <c r="C121" s="130"/>
      <c r="D121" s="131" t="s">
        <v>579</v>
      </c>
      <c r="E121" s="132" t="s">
        <v>556</v>
      </c>
      <c r="F121" s="133">
        <v>393</v>
      </c>
      <c r="G121" s="132" t="s">
        <v>576</v>
      </c>
      <c r="H121" s="132">
        <v>468</v>
      </c>
      <c r="I121" s="134">
        <v>468</v>
      </c>
      <c r="J121" s="135" t="s">
        <v>577</v>
      </c>
      <c r="K121" s="136">
        <f t="shared" si="63"/>
        <v>75</v>
      </c>
      <c r="L121" s="137">
        <f t="shared" si="64"/>
        <v>0.19083969465648856</v>
      </c>
      <c r="M121" s="132" t="s">
        <v>547</v>
      </c>
      <c r="N121" s="138">
        <v>41863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4</v>
      </c>
      <c r="B122" s="130">
        <v>41857</v>
      </c>
      <c r="C122" s="130"/>
      <c r="D122" s="131" t="s">
        <v>580</v>
      </c>
      <c r="E122" s="132" t="s">
        <v>556</v>
      </c>
      <c r="F122" s="133">
        <v>205</v>
      </c>
      <c r="G122" s="132" t="s">
        <v>576</v>
      </c>
      <c r="H122" s="132">
        <v>275</v>
      </c>
      <c r="I122" s="134">
        <v>250</v>
      </c>
      <c r="J122" s="135" t="s">
        <v>577</v>
      </c>
      <c r="K122" s="136">
        <f t="shared" si="63"/>
        <v>70</v>
      </c>
      <c r="L122" s="137">
        <f t="shared" si="64"/>
        <v>0.34146341463414637</v>
      </c>
      <c r="M122" s="132" t="s">
        <v>547</v>
      </c>
      <c r="N122" s="138">
        <v>41962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5</v>
      </c>
      <c r="B123" s="130">
        <v>41886</v>
      </c>
      <c r="C123" s="130"/>
      <c r="D123" s="131" t="s">
        <v>581</v>
      </c>
      <c r="E123" s="132" t="s">
        <v>556</v>
      </c>
      <c r="F123" s="133">
        <v>162</v>
      </c>
      <c r="G123" s="132" t="s">
        <v>576</v>
      </c>
      <c r="H123" s="132">
        <v>190</v>
      </c>
      <c r="I123" s="134">
        <v>190</v>
      </c>
      <c r="J123" s="135" t="s">
        <v>577</v>
      </c>
      <c r="K123" s="136">
        <f t="shared" si="63"/>
        <v>28</v>
      </c>
      <c r="L123" s="137">
        <f t="shared" si="64"/>
        <v>0.1728395061728395</v>
      </c>
      <c r="M123" s="132" t="s">
        <v>547</v>
      </c>
      <c r="N123" s="138">
        <v>42006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6</v>
      </c>
      <c r="B124" s="130">
        <v>41886</v>
      </c>
      <c r="C124" s="130"/>
      <c r="D124" s="131" t="s">
        <v>582</v>
      </c>
      <c r="E124" s="132" t="s">
        <v>556</v>
      </c>
      <c r="F124" s="133">
        <v>75</v>
      </c>
      <c r="G124" s="132" t="s">
        <v>576</v>
      </c>
      <c r="H124" s="132">
        <v>91.5</v>
      </c>
      <c r="I124" s="134" t="s">
        <v>569</v>
      </c>
      <c r="J124" s="135" t="s">
        <v>583</v>
      </c>
      <c r="K124" s="136">
        <f t="shared" si="63"/>
        <v>16.5</v>
      </c>
      <c r="L124" s="137">
        <f t="shared" si="64"/>
        <v>0.22</v>
      </c>
      <c r="M124" s="132" t="s">
        <v>547</v>
      </c>
      <c r="N124" s="138">
        <v>41954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7</v>
      </c>
      <c r="B125" s="130">
        <v>41913</v>
      </c>
      <c r="C125" s="130"/>
      <c r="D125" s="131" t="s">
        <v>584</v>
      </c>
      <c r="E125" s="132" t="s">
        <v>556</v>
      </c>
      <c r="F125" s="133">
        <v>850</v>
      </c>
      <c r="G125" s="132" t="s">
        <v>576</v>
      </c>
      <c r="H125" s="132">
        <v>982.5</v>
      </c>
      <c r="I125" s="134">
        <v>1050</v>
      </c>
      <c r="J125" s="135" t="s">
        <v>585</v>
      </c>
      <c r="K125" s="136">
        <f t="shared" si="63"/>
        <v>132.5</v>
      </c>
      <c r="L125" s="137">
        <f t="shared" si="64"/>
        <v>0.15588235294117647</v>
      </c>
      <c r="M125" s="132" t="s">
        <v>547</v>
      </c>
      <c r="N125" s="138">
        <v>42039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8</v>
      </c>
      <c r="B126" s="130">
        <v>41913</v>
      </c>
      <c r="C126" s="130"/>
      <c r="D126" s="131" t="s">
        <v>586</v>
      </c>
      <c r="E126" s="132" t="s">
        <v>556</v>
      </c>
      <c r="F126" s="133">
        <v>475</v>
      </c>
      <c r="G126" s="132" t="s">
        <v>576</v>
      </c>
      <c r="H126" s="132">
        <v>515</v>
      </c>
      <c r="I126" s="134">
        <v>600</v>
      </c>
      <c r="J126" s="135" t="s">
        <v>587</v>
      </c>
      <c r="K126" s="136">
        <f t="shared" si="63"/>
        <v>40</v>
      </c>
      <c r="L126" s="137">
        <f t="shared" si="64"/>
        <v>8.4210526315789472E-2</v>
      </c>
      <c r="M126" s="132" t="s">
        <v>547</v>
      </c>
      <c r="N126" s="138">
        <v>41939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9</v>
      </c>
      <c r="B127" s="130">
        <v>41913</v>
      </c>
      <c r="C127" s="130"/>
      <c r="D127" s="131" t="s">
        <v>588</v>
      </c>
      <c r="E127" s="132" t="s">
        <v>556</v>
      </c>
      <c r="F127" s="133">
        <v>86</v>
      </c>
      <c r="G127" s="132" t="s">
        <v>576</v>
      </c>
      <c r="H127" s="132">
        <v>99</v>
      </c>
      <c r="I127" s="134">
        <v>140</v>
      </c>
      <c r="J127" s="135" t="s">
        <v>589</v>
      </c>
      <c r="K127" s="136">
        <f t="shared" si="63"/>
        <v>13</v>
      </c>
      <c r="L127" s="137">
        <f t="shared" si="64"/>
        <v>0.15116279069767441</v>
      </c>
      <c r="M127" s="132" t="s">
        <v>547</v>
      </c>
      <c r="N127" s="138">
        <v>41939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10</v>
      </c>
      <c r="B128" s="130">
        <v>41926</v>
      </c>
      <c r="C128" s="130"/>
      <c r="D128" s="131" t="s">
        <v>590</v>
      </c>
      <c r="E128" s="132" t="s">
        <v>556</v>
      </c>
      <c r="F128" s="133">
        <v>496.6</v>
      </c>
      <c r="G128" s="132" t="s">
        <v>576</v>
      </c>
      <c r="H128" s="132">
        <v>621</v>
      </c>
      <c r="I128" s="134">
        <v>580</v>
      </c>
      <c r="J128" s="135" t="s">
        <v>577</v>
      </c>
      <c r="K128" s="136">
        <f t="shared" si="63"/>
        <v>124.39999999999998</v>
      </c>
      <c r="L128" s="137">
        <f t="shared" si="64"/>
        <v>0.25050342327829234</v>
      </c>
      <c r="M128" s="132" t="s">
        <v>547</v>
      </c>
      <c r="N128" s="138">
        <v>42605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11</v>
      </c>
      <c r="B129" s="130">
        <v>41926</v>
      </c>
      <c r="C129" s="130"/>
      <c r="D129" s="131" t="s">
        <v>591</v>
      </c>
      <c r="E129" s="132" t="s">
        <v>556</v>
      </c>
      <c r="F129" s="133">
        <v>2481.9</v>
      </c>
      <c r="G129" s="132" t="s">
        <v>576</v>
      </c>
      <c r="H129" s="132">
        <v>2840</v>
      </c>
      <c r="I129" s="134">
        <v>2870</v>
      </c>
      <c r="J129" s="135" t="s">
        <v>592</v>
      </c>
      <c r="K129" s="136">
        <f t="shared" si="63"/>
        <v>358.09999999999991</v>
      </c>
      <c r="L129" s="137">
        <f t="shared" si="64"/>
        <v>0.14428462065353154</v>
      </c>
      <c r="M129" s="132" t="s">
        <v>547</v>
      </c>
      <c r="N129" s="138">
        <v>42017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12</v>
      </c>
      <c r="B130" s="130">
        <v>41928</v>
      </c>
      <c r="C130" s="130"/>
      <c r="D130" s="131" t="s">
        <v>593</v>
      </c>
      <c r="E130" s="132" t="s">
        <v>556</v>
      </c>
      <c r="F130" s="133">
        <v>84.5</v>
      </c>
      <c r="G130" s="132" t="s">
        <v>576</v>
      </c>
      <c r="H130" s="132">
        <v>93</v>
      </c>
      <c r="I130" s="134">
        <v>110</v>
      </c>
      <c r="J130" s="135" t="s">
        <v>594</v>
      </c>
      <c r="K130" s="136">
        <f t="shared" si="63"/>
        <v>8.5</v>
      </c>
      <c r="L130" s="137">
        <f t="shared" si="64"/>
        <v>0.10059171597633136</v>
      </c>
      <c r="M130" s="132" t="s">
        <v>547</v>
      </c>
      <c r="N130" s="138">
        <v>41939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13</v>
      </c>
      <c r="B131" s="130">
        <v>41928</v>
      </c>
      <c r="C131" s="130"/>
      <c r="D131" s="131" t="s">
        <v>595</v>
      </c>
      <c r="E131" s="132" t="s">
        <v>556</v>
      </c>
      <c r="F131" s="133">
        <v>401</v>
      </c>
      <c r="G131" s="132" t="s">
        <v>576</v>
      </c>
      <c r="H131" s="132">
        <v>428</v>
      </c>
      <c r="I131" s="134">
        <v>450</v>
      </c>
      <c r="J131" s="135" t="s">
        <v>596</v>
      </c>
      <c r="K131" s="136">
        <f t="shared" si="63"/>
        <v>27</v>
      </c>
      <c r="L131" s="137">
        <f t="shared" si="64"/>
        <v>6.7331670822942641E-2</v>
      </c>
      <c r="M131" s="132" t="s">
        <v>547</v>
      </c>
      <c r="N131" s="138">
        <v>42020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14</v>
      </c>
      <c r="B132" s="130">
        <v>41928</v>
      </c>
      <c r="C132" s="130"/>
      <c r="D132" s="131" t="s">
        <v>597</v>
      </c>
      <c r="E132" s="132" t="s">
        <v>556</v>
      </c>
      <c r="F132" s="133">
        <v>101</v>
      </c>
      <c r="G132" s="132" t="s">
        <v>576</v>
      </c>
      <c r="H132" s="132">
        <v>112</v>
      </c>
      <c r="I132" s="134">
        <v>120</v>
      </c>
      <c r="J132" s="135" t="s">
        <v>598</v>
      </c>
      <c r="K132" s="136">
        <f t="shared" si="63"/>
        <v>11</v>
      </c>
      <c r="L132" s="137">
        <f t="shared" si="64"/>
        <v>0.10891089108910891</v>
      </c>
      <c r="M132" s="132" t="s">
        <v>547</v>
      </c>
      <c r="N132" s="138">
        <v>41939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15</v>
      </c>
      <c r="B133" s="130">
        <v>41954</v>
      </c>
      <c r="C133" s="130"/>
      <c r="D133" s="131" t="s">
        <v>599</v>
      </c>
      <c r="E133" s="132" t="s">
        <v>556</v>
      </c>
      <c r="F133" s="133">
        <v>59</v>
      </c>
      <c r="G133" s="132" t="s">
        <v>576</v>
      </c>
      <c r="H133" s="132">
        <v>76</v>
      </c>
      <c r="I133" s="134">
        <v>76</v>
      </c>
      <c r="J133" s="135" t="s">
        <v>577</v>
      </c>
      <c r="K133" s="136">
        <f t="shared" si="63"/>
        <v>17</v>
      </c>
      <c r="L133" s="137">
        <f t="shared" si="64"/>
        <v>0.28813559322033899</v>
      </c>
      <c r="M133" s="132" t="s">
        <v>547</v>
      </c>
      <c r="N133" s="138">
        <v>43032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16</v>
      </c>
      <c r="B134" s="130">
        <v>41954</v>
      </c>
      <c r="C134" s="130"/>
      <c r="D134" s="131" t="s">
        <v>588</v>
      </c>
      <c r="E134" s="132" t="s">
        <v>556</v>
      </c>
      <c r="F134" s="133">
        <v>99</v>
      </c>
      <c r="G134" s="132" t="s">
        <v>576</v>
      </c>
      <c r="H134" s="132">
        <v>120</v>
      </c>
      <c r="I134" s="134">
        <v>120</v>
      </c>
      <c r="J134" s="135" t="s">
        <v>565</v>
      </c>
      <c r="K134" s="136">
        <f t="shared" si="63"/>
        <v>21</v>
      </c>
      <c r="L134" s="137">
        <f t="shared" si="64"/>
        <v>0.21212121212121213</v>
      </c>
      <c r="M134" s="132" t="s">
        <v>547</v>
      </c>
      <c r="N134" s="138">
        <v>41960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17</v>
      </c>
      <c r="B135" s="130">
        <v>41956</v>
      </c>
      <c r="C135" s="130"/>
      <c r="D135" s="131" t="s">
        <v>600</v>
      </c>
      <c r="E135" s="132" t="s">
        <v>556</v>
      </c>
      <c r="F135" s="133">
        <v>22</v>
      </c>
      <c r="G135" s="132" t="s">
        <v>576</v>
      </c>
      <c r="H135" s="132">
        <v>33.549999999999997</v>
      </c>
      <c r="I135" s="134">
        <v>32</v>
      </c>
      <c r="J135" s="135" t="s">
        <v>601</v>
      </c>
      <c r="K135" s="136">
        <f t="shared" si="63"/>
        <v>11.549999999999997</v>
      </c>
      <c r="L135" s="137">
        <f t="shared" si="64"/>
        <v>0.52499999999999991</v>
      </c>
      <c r="M135" s="132" t="s">
        <v>547</v>
      </c>
      <c r="N135" s="138">
        <v>42188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18</v>
      </c>
      <c r="B136" s="130">
        <v>41976</v>
      </c>
      <c r="C136" s="130"/>
      <c r="D136" s="131" t="s">
        <v>602</v>
      </c>
      <c r="E136" s="132" t="s">
        <v>556</v>
      </c>
      <c r="F136" s="133">
        <v>440</v>
      </c>
      <c r="G136" s="132" t="s">
        <v>576</v>
      </c>
      <c r="H136" s="132">
        <v>520</v>
      </c>
      <c r="I136" s="134">
        <v>520</v>
      </c>
      <c r="J136" s="135" t="s">
        <v>603</v>
      </c>
      <c r="K136" s="136">
        <f t="shared" si="63"/>
        <v>80</v>
      </c>
      <c r="L136" s="137">
        <f t="shared" si="64"/>
        <v>0.18181818181818182</v>
      </c>
      <c r="M136" s="132" t="s">
        <v>547</v>
      </c>
      <c r="N136" s="138">
        <v>42208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19</v>
      </c>
      <c r="B137" s="130">
        <v>41976</v>
      </c>
      <c r="C137" s="130"/>
      <c r="D137" s="131" t="s">
        <v>604</v>
      </c>
      <c r="E137" s="132" t="s">
        <v>556</v>
      </c>
      <c r="F137" s="133">
        <v>360</v>
      </c>
      <c r="G137" s="132" t="s">
        <v>576</v>
      </c>
      <c r="H137" s="132">
        <v>427</v>
      </c>
      <c r="I137" s="134">
        <v>425</v>
      </c>
      <c r="J137" s="135" t="s">
        <v>605</v>
      </c>
      <c r="K137" s="136">
        <f t="shared" si="63"/>
        <v>67</v>
      </c>
      <c r="L137" s="137">
        <f t="shared" si="64"/>
        <v>0.18611111111111112</v>
      </c>
      <c r="M137" s="132" t="s">
        <v>547</v>
      </c>
      <c r="N137" s="138">
        <v>42058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20</v>
      </c>
      <c r="B138" s="130">
        <v>42012</v>
      </c>
      <c r="C138" s="130"/>
      <c r="D138" s="131" t="s">
        <v>606</v>
      </c>
      <c r="E138" s="132" t="s">
        <v>556</v>
      </c>
      <c r="F138" s="133">
        <v>360</v>
      </c>
      <c r="G138" s="132" t="s">
        <v>576</v>
      </c>
      <c r="H138" s="132">
        <v>455</v>
      </c>
      <c r="I138" s="134">
        <v>420</v>
      </c>
      <c r="J138" s="135" t="s">
        <v>607</v>
      </c>
      <c r="K138" s="136">
        <f t="shared" si="63"/>
        <v>95</v>
      </c>
      <c r="L138" s="137">
        <f t="shared" si="64"/>
        <v>0.2638888888888889</v>
      </c>
      <c r="M138" s="132" t="s">
        <v>547</v>
      </c>
      <c r="N138" s="138">
        <v>42024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21</v>
      </c>
      <c r="B139" s="130">
        <v>42012</v>
      </c>
      <c r="C139" s="130"/>
      <c r="D139" s="131" t="s">
        <v>608</v>
      </c>
      <c r="E139" s="132" t="s">
        <v>556</v>
      </c>
      <c r="F139" s="133">
        <v>130</v>
      </c>
      <c r="G139" s="132"/>
      <c r="H139" s="132">
        <v>175.5</v>
      </c>
      <c r="I139" s="134">
        <v>165</v>
      </c>
      <c r="J139" s="135" t="s">
        <v>609</v>
      </c>
      <c r="K139" s="136">
        <f t="shared" si="63"/>
        <v>45.5</v>
      </c>
      <c r="L139" s="137">
        <f t="shared" si="64"/>
        <v>0.35</v>
      </c>
      <c r="M139" s="132" t="s">
        <v>547</v>
      </c>
      <c r="N139" s="138">
        <v>43088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22</v>
      </c>
      <c r="B140" s="130">
        <v>42040</v>
      </c>
      <c r="C140" s="130"/>
      <c r="D140" s="131" t="s">
        <v>387</v>
      </c>
      <c r="E140" s="132" t="s">
        <v>545</v>
      </c>
      <c r="F140" s="133">
        <v>98</v>
      </c>
      <c r="G140" s="132"/>
      <c r="H140" s="132">
        <v>120</v>
      </c>
      <c r="I140" s="134">
        <v>120</v>
      </c>
      <c r="J140" s="135" t="s">
        <v>577</v>
      </c>
      <c r="K140" s="136">
        <f t="shared" si="63"/>
        <v>22</v>
      </c>
      <c r="L140" s="137">
        <f t="shared" si="64"/>
        <v>0.22448979591836735</v>
      </c>
      <c r="M140" s="132" t="s">
        <v>547</v>
      </c>
      <c r="N140" s="138">
        <v>42753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23</v>
      </c>
      <c r="B141" s="130">
        <v>42040</v>
      </c>
      <c r="C141" s="130"/>
      <c r="D141" s="131" t="s">
        <v>610</v>
      </c>
      <c r="E141" s="132" t="s">
        <v>545</v>
      </c>
      <c r="F141" s="133">
        <v>196</v>
      </c>
      <c r="G141" s="132"/>
      <c r="H141" s="132">
        <v>262</v>
      </c>
      <c r="I141" s="134">
        <v>255</v>
      </c>
      <c r="J141" s="135" t="s">
        <v>577</v>
      </c>
      <c r="K141" s="136">
        <f t="shared" si="63"/>
        <v>66</v>
      </c>
      <c r="L141" s="137">
        <f t="shared" si="64"/>
        <v>0.33673469387755101</v>
      </c>
      <c r="M141" s="132" t="s">
        <v>547</v>
      </c>
      <c r="N141" s="138">
        <v>42599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9">
        <v>24</v>
      </c>
      <c r="B142" s="140">
        <v>42067</v>
      </c>
      <c r="C142" s="140"/>
      <c r="D142" s="141" t="s">
        <v>386</v>
      </c>
      <c r="E142" s="142" t="s">
        <v>545</v>
      </c>
      <c r="F142" s="143">
        <v>235</v>
      </c>
      <c r="G142" s="143"/>
      <c r="H142" s="144">
        <v>77</v>
      </c>
      <c r="I142" s="144" t="s">
        <v>611</v>
      </c>
      <c r="J142" s="145" t="s">
        <v>612</v>
      </c>
      <c r="K142" s="146">
        <f t="shared" si="63"/>
        <v>-158</v>
      </c>
      <c r="L142" s="147">
        <f t="shared" si="64"/>
        <v>-0.67234042553191486</v>
      </c>
      <c r="M142" s="143" t="s">
        <v>557</v>
      </c>
      <c r="N142" s="140">
        <v>43522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25</v>
      </c>
      <c r="B143" s="130">
        <v>42067</v>
      </c>
      <c r="C143" s="130"/>
      <c r="D143" s="131" t="s">
        <v>613</v>
      </c>
      <c r="E143" s="132" t="s">
        <v>545</v>
      </c>
      <c r="F143" s="133">
        <v>185</v>
      </c>
      <c r="G143" s="132"/>
      <c r="H143" s="132">
        <v>224</v>
      </c>
      <c r="I143" s="134" t="s">
        <v>614</v>
      </c>
      <c r="J143" s="135" t="s">
        <v>577</v>
      </c>
      <c r="K143" s="136">
        <f t="shared" si="63"/>
        <v>39</v>
      </c>
      <c r="L143" s="137">
        <f t="shared" si="64"/>
        <v>0.21081081081081082</v>
      </c>
      <c r="M143" s="132" t="s">
        <v>547</v>
      </c>
      <c r="N143" s="138">
        <v>42647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39">
        <v>26</v>
      </c>
      <c r="B144" s="140">
        <v>42090</v>
      </c>
      <c r="C144" s="140"/>
      <c r="D144" s="148" t="s">
        <v>615</v>
      </c>
      <c r="E144" s="143" t="s">
        <v>545</v>
      </c>
      <c r="F144" s="143">
        <v>49.5</v>
      </c>
      <c r="G144" s="144"/>
      <c r="H144" s="144">
        <v>15.85</v>
      </c>
      <c r="I144" s="144">
        <v>67</v>
      </c>
      <c r="J144" s="145" t="s">
        <v>616</v>
      </c>
      <c r="K144" s="144">
        <f t="shared" si="63"/>
        <v>-33.65</v>
      </c>
      <c r="L144" s="149">
        <f t="shared" si="64"/>
        <v>-0.67979797979797973</v>
      </c>
      <c r="M144" s="143" t="s">
        <v>557</v>
      </c>
      <c r="N144" s="150">
        <v>43627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27</v>
      </c>
      <c r="B145" s="130">
        <v>42093</v>
      </c>
      <c r="C145" s="130"/>
      <c r="D145" s="131" t="s">
        <v>617</v>
      </c>
      <c r="E145" s="132" t="s">
        <v>545</v>
      </c>
      <c r="F145" s="133">
        <v>183.5</v>
      </c>
      <c r="G145" s="132"/>
      <c r="H145" s="132">
        <v>219</v>
      </c>
      <c r="I145" s="134">
        <v>218</v>
      </c>
      <c r="J145" s="135" t="s">
        <v>618</v>
      </c>
      <c r="K145" s="136">
        <f t="shared" si="63"/>
        <v>35.5</v>
      </c>
      <c r="L145" s="137">
        <f t="shared" si="64"/>
        <v>0.19346049046321526</v>
      </c>
      <c r="M145" s="132" t="s">
        <v>547</v>
      </c>
      <c r="N145" s="138">
        <v>42103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28</v>
      </c>
      <c r="B146" s="130">
        <v>42114</v>
      </c>
      <c r="C146" s="130"/>
      <c r="D146" s="131" t="s">
        <v>619</v>
      </c>
      <c r="E146" s="132" t="s">
        <v>545</v>
      </c>
      <c r="F146" s="133">
        <f>(227+237)/2</f>
        <v>232</v>
      </c>
      <c r="G146" s="132"/>
      <c r="H146" s="132">
        <v>298</v>
      </c>
      <c r="I146" s="134">
        <v>298</v>
      </c>
      <c r="J146" s="135" t="s">
        <v>577</v>
      </c>
      <c r="K146" s="136">
        <f t="shared" si="63"/>
        <v>66</v>
      </c>
      <c r="L146" s="137">
        <f t="shared" si="64"/>
        <v>0.28448275862068967</v>
      </c>
      <c r="M146" s="132" t="s">
        <v>547</v>
      </c>
      <c r="N146" s="138">
        <v>42823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29</v>
      </c>
      <c r="B147" s="130">
        <v>42128</v>
      </c>
      <c r="C147" s="130"/>
      <c r="D147" s="131" t="s">
        <v>620</v>
      </c>
      <c r="E147" s="132" t="s">
        <v>556</v>
      </c>
      <c r="F147" s="133">
        <v>385</v>
      </c>
      <c r="G147" s="132"/>
      <c r="H147" s="132">
        <f>212.5+331</f>
        <v>543.5</v>
      </c>
      <c r="I147" s="134">
        <v>510</v>
      </c>
      <c r="J147" s="135" t="s">
        <v>621</v>
      </c>
      <c r="K147" s="136">
        <f t="shared" si="63"/>
        <v>158.5</v>
      </c>
      <c r="L147" s="137">
        <f t="shared" si="64"/>
        <v>0.41168831168831171</v>
      </c>
      <c r="M147" s="132" t="s">
        <v>547</v>
      </c>
      <c r="N147" s="138">
        <v>42235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30</v>
      </c>
      <c r="B148" s="130">
        <v>42128</v>
      </c>
      <c r="C148" s="130"/>
      <c r="D148" s="131" t="s">
        <v>622</v>
      </c>
      <c r="E148" s="132" t="s">
        <v>556</v>
      </c>
      <c r="F148" s="133">
        <v>115.5</v>
      </c>
      <c r="G148" s="132"/>
      <c r="H148" s="132">
        <v>146</v>
      </c>
      <c r="I148" s="134">
        <v>142</v>
      </c>
      <c r="J148" s="135" t="s">
        <v>623</v>
      </c>
      <c r="K148" s="136">
        <f t="shared" si="63"/>
        <v>30.5</v>
      </c>
      <c r="L148" s="137">
        <f t="shared" si="64"/>
        <v>0.26406926406926406</v>
      </c>
      <c r="M148" s="132" t="s">
        <v>547</v>
      </c>
      <c r="N148" s="138">
        <v>42202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31</v>
      </c>
      <c r="B149" s="130">
        <v>42151</v>
      </c>
      <c r="C149" s="130"/>
      <c r="D149" s="131" t="s">
        <v>501</v>
      </c>
      <c r="E149" s="132" t="s">
        <v>556</v>
      </c>
      <c r="F149" s="133">
        <v>237.5</v>
      </c>
      <c r="G149" s="132"/>
      <c r="H149" s="132">
        <v>279.5</v>
      </c>
      <c r="I149" s="134">
        <v>278</v>
      </c>
      <c r="J149" s="135" t="s">
        <v>577</v>
      </c>
      <c r="K149" s="136">
        <f t="shared" si="63"/>
        <v>42</v>
      </c>
      <c r="L149" s="137">
        <f t="shared" si="64"/>
        <v>0.17684210526315788</v>
      </c>
      <c r="M149" s="132" t="s">
        <v>547</v>
      </c>
      <c r="N149" s="138">
        <v>42222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32</v>
      </c>
      <c r="B150" s="130">
        <v>42174</v>
      </c>
      <c r="C150" s="130"/>
      <c r="D150" s="131" t="s">
        <v>595</v>
      </c>
      <c r="E150" s="132" t="s">
        <v>545</v>
      </c>
      <c r="F150" s="133">
        <v>340</v>
      </c>
      <c r="G150" s="132"/>
      <c r="H150" s="132">
        <v>448</v>
      </c>
      <c r="I150" s="134">
        <v>448</v>
      </c>
      <c r="J150" s="135" t="s">
        <v>577</v>
      </c>
      <c r="K150" s="136">
        <f t="shared" si="63"/>
        <v>108</v>
      </c>
      <c r="L150" s="137">
        <f t="shared" si="64"/>
        <v>0.31764705882352939</v>
      </c>
      <c r="M150" s="132" t="s">
        <v>547</v>
      </c>
      <c r="N150" s="138">
        <v>43018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33</v>
      </c>
      <c r="B151" s="130">
        <v>42191</v>
      </c>
      <c r="C151" s="130"/>
      <c r="D151" s="131" t="s">
        <v>624</v>
      </c>
      <c r="E151" s="132" t="s">
        <v>545</v>
      </c>
      <c r="F151" s="133">
        <v>390</v>
      </c>
      <c r="G151" s="132"/>
      <c r="H151" s="132">
        <v>460</v>
      </c>
      <c r="I151" s="134">
        <v>460</v>
      </c>
      <c r="J151" s="135" t="s">
        <v>577</v>
      </c>
      <c r="K151" s="136">
        <f t="shared" ref="K151:K171" si="65">H151-F151</f>
        <v>70</v>
      </c>
      <c r="L151" s="137">
        <f t="shared" ref="L151:L171" si="66">K151/F151</f>
        <v>0.17948717948717949</v>
      </c>
      <c r="M151" s="132" t="s">
        <v>547</v>
      </c>
      <c r="N151" s="138">
        <v>42478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39">
        <v>34</v>
      </c>
      <c r="B152" s="140">
        <v>42195</v>
      </c>
      <c r="C152" s="140"/>
      <c r="D152" s="141" t="s">
        <v>625</v>
      </c>
      <c r="E152" s="142" t="s">
        <v>545</v>
      </c>
      <c r="F152" s="143">
        <v>122.5</v>
      </c>
      <c r="G152" s="143"/>
      <c r="H152" s="144">
        <v>61</v>
      </c>
      <c r="I152" s="144">
        <v>172</v>
      </c>
      <c r="J152" s="145" t="s">
        <v>626</v>
      </c>
      <c r="K152" s="146">
        <f t="shared" si="65"/>
        <v>-61.5</v>
      </c>
      <c r="L152" s="147">
        <f t="shared" si="66"/>
        <v>-0.50204081632653064</v>
      </c>
      <c r="M152" s="143" t="s">
        <v>557</v>
      </c>
      <c r="N152" s="140">
        <v>43333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35</v>
      </c>
      <c r="B153" s="130">
        <v>42219</v>
      </c>
      <c r="C153" s="130"/>
      <c r="D153" s="131" t="s">
        <v>627</v>
      </c>
      <c r="E153" s="132" t="s">
        <v>545</v>
      </c>
      <c r="F153" s="133">
        <v>297.5</v>
      </c>
      <c r="G153" s="132"/>
      <c r="H153" s="132">
        <v>350</v>
      </c>
      <c r="I153" s="134">
        <v>360</v>
      </c>
      <c r="J153" s="135" t="s">
        <v>628</v>
      </c>
      <c r="K153" s="136">
        <f t="shared" si="65"/>
        <v>52.5</v>
      </c>
      <c r="L153" s="137">
        <f t="shared" si="66"/>
        <v>0.17647058823529413</v>
      </c>
      <c r="M153" s="132" t="s">
        <v>547</v>
      </c>
      <c r="N153" s="138">
        <v>42232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36</v>
      </c>
      <c r="B154" s="130">
        <v>42219</v>
      </c>
      <c r="C154" s="130"/>
      <c r="D154" s="131" t="s">
        <v>629</v>
      </c>
      <c r="E154" s="132" t="s">
        <v>545</v>
      </c>
      <c r="F154" s="133">
        <v>115.5</v>
      </c>
      <c r="G154" s="132"/>
      <c r="H154" s="132">
        <v>149</v>
      </c>
      <c r="I154" s="134">
        <v>140</v>
      </c>
      <c r="J154" s="135" t="s">
        <v>630</v>
      </c>
      <c r="K154" s="136">
        <f t="shared" si="65"/>
        <v>33.5</v>
      </c>
      <c r="L154" s="137">
        <f t="shared" si="66"/>
        <v>0.29004329004329005</v>
      </c>
      <c r="M154" s="132" t="s">
        <v>547</v>
      </c>
      <c r="N154" s="138">
        <v>42740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37</v>
      </c>
      <c r="B155" s="130">
        <v>42251</v>
      </c>
      <c r="C155" s="130"/>
      <c r="D155" s="131" t="s">
        <v>501</v>
      </c>
      <c r="E155" s="132" t="s">
        <v>545</v>
      </c>
      <c r="F155" s="133">
        <v>226</v>
      </c>
      <c r="G155" s="132"/>
      <c r="H155" s="132">
        <v>292</v>
      </c>
      <c r="I155" s="134">
        <v>292</v>
      </c>
      <c r="J155" s="135" t="s">
        <v>631</v>
      </c>
      <c r="K155" s="136">
        <f t="shared" si="65"/>
        <v>66</v>
      </c>
      <c r="L155" s="137">
        <f t="shared" si="66"/>
        <v>0.29203539823008851</v>
      </c>
      <c r="M155" s="132" t="s">
        <v>547</v>
      </c>
      <c r="N155" s="138">
        <v>42286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38</v>
      </c>
      <c r="B156" s="130">
        <v>42254</v>
      </c>
      <c r="C156" s="130"/>
      <c r="D156" s="131" t="s">
        <v>619</v>
      </c>
      <c r="E156" s="132" t="s">
        <v>545</v>
      </c>
      <c r="F156" s="133">
        <v>232.5</v>
      </c>
      <c r="G156" s="132"/>
      <c r="H156" s="132">
        <v>312.5</v>
      </c>
      <c r="I156" s="134">
        <v>310</v>
      </c>
      <c r="J156" s="135" t="s">
        <v>577</v>
      </c>
      <c r="K156" s="136">
        <f t="shared" si="65"/>
        <v>80</v>
      </c>
      <c r="L156" s="137">
        <f t="shared" si="66"/>
        <v>0.34408602150537637</v>
      </c>
      <c r="M156" s="132" t="s">
        <v>547</v>
      </c>
      <c r="N156" s="138">
        <v>42823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39</v>
      </c>
      <c r="B157" s="130">
        <v>42268</v>
      </c>
      <c r="C157" s="130"/>
      <c r="D157" s="131" t="s">
        <v>632</v>
      </c>
      <c r="E157" s="132" t="s">
        <v>545</v>
      </c>
      <c r="F157" s="133">
        <v>196.5</v>
      </c>
      <c r="G157" s="132"/>
      <c r="H157" s="132">
        <v>238</v>
      </c>
      <c r="I157" s="134">
        <v>238</v>
      </c>
      <c r="J157" s="135" t="s">
        <v>631</v>
      </c>
      <c r="K157" s="136">
        <f t="shared" si="65"/>
        <v>41.5</v>
      </c>
      <c r="L157" s="137">
        <f t="shared" si="66"/>
        <v>0.21119592875318066</v>
      </c>
      <c r="M157" s="132" t="s">
        <v>547</v>
      </c>
      <c r="N157" s="138">
        <v>42291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40</v>
      </c>
      <c r="B158" s="130">
        <v>42271</v>
      </c>
      <c r="C158" s="130"/>
      <c r="D158" s="131" t="s">
        <v>575</v>
      </c>
      <c r="E158" s="132" t="s">
        <v>545</v>
      </c>
      <c r="F158" s="133">
        <v>65</v>
      </c>
      <c r="G158" s="132"/>
      <c r="H158" s="132">
        <v>82</v>
      </c>
      <c r="I158" s="134">
        <v>82</v>
      </c>
      <c r="J158" s="135" t="s">
        <v>631</v>
      </c>
      <c r="K158" s="136">
        <f t="shared" si="65"/>
        <v>17</v>
      </c>
      <c r="L158" s="137">
        <f t="shared" si="66"/>
        <v>0.26153846153846155</v>
      </c>
      <c r="M158" s="132" t="s">
        <v>547</v>
      </c>
      <c r="N158" s="138">
        <v>42578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41</v>
      </c>
      <c r="B159" s="130">
        <v>42291</v>
      </c>
      <c r="C159" s="130"/>
      <c r="D159" s="131" t="s">
        <v>633</v>
      </c>
      <c r="E159" s="132" t="s">
        <v>545</v>
      </c>
      <c r="F159" s="133">
        <v>144</v>
      </c>
      <c r="G159" s="132"/>
      <c r="H159" s="132">
        <v>182.5</v>
      </c>
      <c r="I159" s="134">
        <v>181</v>
      </c>
      <c r="J159" s="135" t="s">
        <v>631</v>
      </c>
      <c r="K159" s="136">
        <f t="shared" si="65"/>
        <v>38.5</v>
      </c>
      <c r="L159" s="137">
        <f t="shared" si="66"/>
        <v>0.2673611111111111</v>
      </c>
      <c r="M159" s="132" t="s">
        <v>547</v>
      </c>
      <c r="N159" s="138">
        <v>42817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42</v>
      </c>
      <c r="B160" s="130">
        <v>42291</v>
      </c>
      <c r="C160" s="130"/>
      <c r="D160" s="131" t="s">
        <v>634</v>
      </c>
      <c r="E160" s="132" t="s">
        <v>545</v>
      </c>
      <c r="F160" s="133">
        <v>264</v>
      </c>
      <c r="G160" s="132"/>
      <c r="H160" s="132">
        <v>311</v>
      </c>
      <c r="I160" s="134">
        <v>311</v>
      </c>
      <c r="J160" s="135" t="s">
        <v>631</v>
      </c>
      <c r="K160" s="136">
        <f t="shared" si="65"/>
        <v>47</v>
      </c>
      <c r="L160" s="137">
        <f t="shared" si="66"/>
        <v>0.17803030303030304</v>
      </c>
      <c r="M160" s="132" t="s">
        <v>547</v>
      </c>
      <c r="N160" s="138">
        <v>42604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43</v>
      </c>
      <c r="B161" s="130">
        <v>42318</v>
      </c>
      <c r="C161" s="130"/>
      <c r="D161" s="131" t="s">
        <v>635</v>
      </c>
      <c r="E161" s="132" t="s">
        <v>556</v>
      </c>
      <c r="F161" s="133">
        <v>549.5</v>
      </c>
      <c r="G161" s="132"/>
      <c r="H161" s="132">
        <v>630</v>
      </c>
      <c r="I161" s="134">
        <v>630</v>
      </c>
      <c r="J161" s="135" t="s">
        <v>631</v>
      </c>
      <c r="K161" s="136">
        <f t="shared" si="65"/>
        <v>80.5</v>
      </c>
      <c r="L161" s="137">
        <f t="shared" si="66"/>
        <v>0.1464968152866242</v>
      </c>
      <c r="M161" s="132" t="s">
        <v>547</v>
      </c>
      <c r="N161" s="138">
        <v>42419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44</v>
      </c>
      <c r="B162" s="130">
        <v>42342</v>
      </c>
      <c r="C162" s="130"/>
      <c r="D162" s="131" t="s">
        <v>636</v>
      </c>
      <c r="E162" s="132" t="s">
        <v>545</v>
      </c>
      <c r="F162" s="133">
        <v>1027.5</v>
      </c>
      <c r="G162" s="132"/>
      <c r="H162" s="132">
        <v>1315</v>
      </c>
      <c r="I162" s="134">
        <v>1250</v>
      </c>
      <c r="J162" s="135" t="s">
        <v>631</v>
      </c>
      <c r="K162" s="136">
        <f t="shared" si="65"/>
        <v>287.5</v>
      </c>
      <c r="L162" s="137">
        <f t="shared" si="66"/>
        <v>0.27980535279805352</v>
      </c>
      <c r="M162" s="132" t="s">
        <v>547</v>
      </c>
      <c r="N162" s="138">
        <v>43244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45</v>
      </c>
      <c r="B163" s="130">
        <v>42367</v>
      </c>
      <c r="C163" s="130"/>
      <c r="D163" s="131" t="s">
        <v>637</v>
      </c>
      <c r="E163" s="132" t="s">
        <v>545</v>
      </c>
      <c r="F163" s="133">
        <v>465</v>
      </c>
      <c r="G163" s="132"/>
      <c r="H163" s="132">
        <v>540</v>
      </c>
      <c r="I163" s="134">
        <v>540</v>
      </c>
      <c r="J163" s="135" t="s">
        <v>631</v>
      </c>
      <c r="K163" s="136">
        <f t="shared" si="65"/>
        <v>75</v>
      </c>
      <c r="L163" s="137">
        <f t="shared" si="66"/>
        <v>0.16129032258064516</v>
      </c>
      <c r="M163" s="132" t="s">
        <v>547</v>
      </c>
      <c r="N163" s="138">
        <v>42530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46</v>
      </c>
      <c r="B164" s="130">
        <v>42380</v>
      </c>
      <c r="C164" s="130"/>
      <c r="D164" s="131" t="s">
        <v>387</v>
      </c>
      <c r="E164" s="132" t="s">
        <v>556</v>
      </c>
      <c r="F164" s="133">
        <v>81</v>
      </c>
      <c r="G164" s="132"/>
      <c r="H164" s="132">
        <v>110</v>
      </c>
      <c r="I164" s="134">
        <v>110</v>
      </c>
      <c r="J164" s="135" t="s">
        <v>631</v>
      </c>
      <c r="K164" s="136">
        <f t="shared" si="65"/>
        <v>29</v>
      </c>
      <c r="L164" s="137">
        <f t="shared" si="66"/>
        <v>0.35802469135802467</v>
      </c>
      <c r="M164" s="132" t="s">
        <v>547</v>
      </c>
      <c r="N164" s="138">
        <v>42745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47</v>
      </c>
      <c r="B165" s="130">
        <v>42382</v>
      </c>
      <c r="C165" s="130"/>
      <c r="D165" s="131" t="s">
        <v>638</v>
      </c>
      <c r="E165" s="132" t="s">
        <v>556</v>
      </c>
      <c r="F165" s="133">
        <v>417.5</v>
      </c>
      <c r="G165" s="132"/>
      <c r="H165" s="132">
        <v>547</v>
      </c>
      <c r="I165" s="134">
        <v>535</v>
      </c>
      <c r="J165" s="135" t="s">
        <v>631</v>
      </c>
      <c r="K165" s="136">
        <f t="shared" si="65"/>
        <v>129.5</v>
      </c>
      <c r="L165" s="137">
        <f t="shared" si="66"/>
        <v>0.31017964071856285</v>
      </c>
      <c r="M165" s="132" t="s">
        <v>547</v>
      </c>
      <c r="N165" s="138">
        <v>42578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48</v>
      </c>
      <c r="B166" s="130">
        <v>42408</v>
      </c>
      <c r="C166" s="130"/>
      <c r="D166" s="131" t="s">
        <v>639</v>
      </c>
      <c r="E166" s="132" t="s">
        <v>545</v>
      </c>
      <c r="F166" s="133">
        <v>650</v>
      </c>
      <c r="G166" s="132"/>
      <c r="H166" s="132">
        <v>800</v>
      </c>
      <c r="I166" s="134">
        <v>800</v>
      </c>
      <c r="J166" s="135" t="s">
        <v>631</v>
      </c>
      <c r="K166" s="136">
        <f t="shared" si="65"/>
        <v>150</v>
      </c>
      <c r="L166" s="137">
        <f t="shared" si="66"/>
        <v>0.23076923076923078</v>
      </c>
      <c r="M166" s="132" t="s">
        <v>547</v>
      </c>
      <c r="N166" s="138">
        <v>43154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49</v>
      </c>
      <c r="B167" s="130">
        <v>42433</v>
      </c>
      <c r="C167" s="130"/>
      <c r="D167" s="131" t="s">
        <v>232</v>
      </c>
      <c r="E167" s="132" t="s">
        <v>545</v>
      </c>
      <c r="F167" s="133">
        <v>437.5</v>
      </c>
      <c r="G167" s="132"/>
      <c r="H167" s="132">
        <v>504.5</v>
      </c>
      <c r="I167" s="134">
        <v>522</v>
      </c>
      <c r="J167" s="135" t="s">
        <v>640</v>
      </c>
      <c r="K167" s="136">
        <f t="shared" si="65"/>
        <v>67</v>
      </c>
      <c r="L167" s="137">
        <f t="shared" si="66"/>
        <v>0.15314285714285714</v>
      </c>
      <c r="M167" s="132" t="s">
        <v>547</v>
      </c>
      <c r="N167" s="138">
        <v>42480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50</v>
      </c>
      <c r="B168" s="130">
        <v>42438</v>
      </c>
      <c r="C168" s="130"/>
      <c r="D168" s="131" t="s">
        <v>641</v>
      </c>
      <c r="E168" s="132" t="s">
        <v>545</v>
      </c>
      <c r="F168" s="133">
        <v>189.5</v>
      </c>
      <c r="G168" s="132"/>
      <c r="H168" s="132">
        <v>218</v>
      </c>
      <c r="I168" s="134">
        <v>218</v>
      </c>
      <c r="J168" s="135" t="s">
        <v>631</v>
      </c>
      <c r="K168" s="136">
        <f t="shared" si="65"/>
        <v>28.5</v>
      </c>
      <c r="L168" s="137">
        <f t="shared" si="66"/>
        <v>0.15039577836411611</v>
      </c>
      <c r="M168" s="132" t="s">
        <v>547</v>
      </c>
      <c r="N168" s="138">
        <v>43034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51</v>
      </c>
      <c r="B169" s="140">
        <v>42471</v>
      </c>
      <c r="C169" s="140"/>
      <c r="D169" s="148" t="s">
        <v>642</v>
      </c>
      <c r="E169" s="143" t="s">
        <v>545</v>
      </c>
      <c r="F169" s="143">
        <v>36.5</v>
      </c>
      <c r="G169" s="144"/>
      <c r="H169" s="144">
        <v>15.85</v>
      </c>
      <c r="I169" s="144">
        <v>60</v>
      </c>
      <c r="J169" s="145" t="s">
        <v>643</v>
      </c>
      <c r="K169" s="146">
        <f t="shared" si="65"/>
        <v>-20.65</v>
      </c>
      <c r="L169" s="147">
        <f t="shared" si="66"/>
        <v>-0.5657534246575342</v>
      </c>
      <c r="M169" s="143" t="s">
        <v>557</v>
      </c>
      <c r="N169" s="151">
        <v>43627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52</v>
      </c>
      <c r="B170" s="130">
        <v>42472</v>
      </c>
      <c r="C170" s="130"/>
      <c r="D170" s="131" t="s">
        <v>644</v>
      </c>
      <c r="E170" s="132" t="s">
        <v>545</v>
      </c>
      <c r="F170" s="133">
        <v>93</v>
      </c>
      <c r="G170" s="132"/>
      <c r="H170" s="132">
        <v>149</v>
      </c>
      <c r="I170" s="134">
        <v>140</v>
      </c>
      <c r="J170" s="135" t="s">
        <v>645</v>
      </c>
      <c r="K170" s="136">
        <f t="shared" si="65"/>
        <v>56</v>
      </c>
      <c r="L170" s="137">
        <f t="shared" si="66"/>
        <v>0.60215053763440862</v>
      </c>
      <c r="M170" s="132" t="s">
        <v>547</v>
      </c>
      <c r="N170" s="138">
        <v>42740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53</v>
      </c>
      <c r="B171" s="130">
        <v>42472</v>
      </c>
      <c r="C171" s="130"/>
      <c r="D171" s="131" t="s">
        <v>646</v>
      </c>
      <c r="E171" s="132" t="s">
        <v>545</v>
      </c>
      <c r="F171" s="133">
        <v>130</v>
      </c>
      <c r="G171" s="132"/>
      <c r="H171" s="132">
        <v>150</v>
      </c>
      <c r="I171" s="134" t="s">
        <v>647</v>
      </c>
      <c r="J171" s="135" t="s">
        <v>631</v>
      </c>
      <c r="K171" s="136">
        <f t="shared" si="65"/>
        <v>20</v>
      </c>
      <c r="L171" s="137">
        <f t="shared" si="66"/>
        <v>0.15384615384615385</v>
      </c>
      <c r="M171" s="132" t="s">
        <v>547</v>
      </c>
      <c r="N171" s="138">
        <v>42564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54</v>
      </c>
      <c r="B172" s="130">
        <v>42473</v>
      </c>
      <c r="C172" s="130"/>
      <c r="D172" s="131" t="s">
        <v>648</v>
      </c>
      <c r="E172" s="132" t="s">
        <v>545</v>
      </c>
      <c r="F172" s="133">
        <v>196</v>
      </c>
      <c r="G172" s="132"/>
      <c r="H172" s="132">
        <v>299</v>
      </c>
      <c r="I172" s="134">
        <v>299</v>
      </c>
      <c r="J172" s="135" t="s">
        <v>631</v>
      </c>
      <c r="K172" s="136">
        <v>103</v>
      </c>
      <c r="L172" s="137">
        <v>0.52551020408163296</v>
      </c>
      <c r="M172" s="132" t="s">
        <v>547</v>
      </c>
      <c r="N172" s="138">
        <v>42620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55</v>
      </c>
      <c r="B173" s="130">
        <v>42473</v>
      </c>
      <c r="C173" s="130"/>
      <c r="D173" s="131" t="s">
        <v>649</v>
      </c>
      <c r="E173" s="132" t="s">
        <v>545</v>
      </c>
      <c r="F173" s="133">
        <v>88</v>
      </c>
      <c r="G173" s="132"/>
      <c r="H173" s="132">
        <v>103</v>
      </c>
      <c r="I173" s="134">
        <v>103</v>
      </c>
      <c r="J173" s="135" t="s">
        <v>631</v>
      </c>
      <c r="K173" s="136">
        <v>15</v>
      </c>
      <c r="L173" s="137">
        <v>0.170454545454545</v>
      </c>
      <c r="M173" s="132" t="s">
        <v>547</v>
      </c>
      <c r="N173" s="138">
        <v>42530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56</v>
      </c>
      <c r="B174" s="130">
        <v>42492</v>
      </c>
      <c r="C174" s="130"/>
      <c r="D174" s="131" t="s">
        <v>650</v>
      </c>
      <c r="E174" s="132" t="s">
        <v>545</v>
      </c>
      <c r="F174" s="133">
        <v>127.5</v>
      </c>
      <c r="G174" s="132"/>
      <c r="H174" s="132">
        <v>148</v>
      </c>
      <c r="I174" s="134" t="s">
        <v>651</v>
      </c>
      <c r="J174" s="135" t="s">
        <v>631</v>
      </c>
      <c r="K174" s="136">
        <f>H174-F174</f>
        <v>20.5</v>
      </c>
      <c r="L174" s="137">
        <f>K174/F174</f>
        <v>0.16078431372549021</v>
      </c>
      <c r="M174" s="132" t="s">
        <v>547</v>
      </c>
      <c r="N174" s="138">
        <v>42564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57</v>
      </c>
      <c r="B175" s="130">
        <v>42493</v>
      </c>
      <c r="C175" s="130"/>
      <c r="D175" s="131" t="s">
        <v>652</v>
      </c>
      <c r="E175" s="132" t="s">
        <v>545</v>
      </c>
      <c r="F175" s="133">
        <v>675</v>
      </c>
      <c r="G175" s="132"/>
      <c r="H175" s="132">
        <v>815</v>
      </c>
      <c r="I175" s="134" t="s">
        <v>653</v>
      </c>
      <c r="J175" s="135" t="s">
        <v>631</v>
      </c>
      <c r="K175" s="136">
        <f>H175-F175</f>
        <v>140</v>
      </c>
      <c r="L175" s="137">
        <f>K175/F175</f>
        <v>0.2074074074074074</v>
      </c>
      <c r="M175" s="132" t="s">
        <v>547</v>
      </c>
      <c r="N175" s="138">
        <v>43154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58</v>
      </c>
      <c r="B176" s="140">
        <v>42522</v>
      </c>
      <c r="C176" s="140"/>
      <c r="D176" s="141" t="s">
        <v>654</v>
      </c>
      <c r="E176" s="142" t="s">
        <v>545</v>
      </c>
      <c r="F176" s="143">
        <v>500</v>
      </c>
      <c r="G176" s="143"/>
      <c r="H176" s="144">
        <v>232.5</v>
      </c>
      <c r="I176" s="144" t="s">
        <v>655</v>
      </c>
      <c r="J176" s="145" t="s">
        <v>656</v>
      </c>
      <c r="K176" s="146">
        <f>H176-F176</f>
        <v>-267.5</v>
      </c>
      <c r="L176" s="147">
        <f>K176/F176</f>
        <v>-0.53500000000000003</v>
      </c>
      <c r="M176" s="143" t="s">
        <v>557</v>
      </c>
      <c r="N176" s="140">
        <v>43735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59</v>
      </c>
      <c r="B177" s="130">
        <v>42527</v>
      </c>
      <c r="C177" s="130"/>
      <c r="D177" s="131" t="s">
        <v>503</v>
      </c>
      <c r="E177" s="132" t="s">
        <v>545</v>
      </c>
      <c r="F177" s="133">
        <v>110</v>
      </c>
      <c r="G177" s="132"/>
      <c r="H177" s="132">
        <v>126.5</v>
      </c>
      <c r="I177" s="134">
        <v>125</v>
      </c>
      <c r="J177" s="135" t="s">
        <v>583</v>
      </c>
      <c r="K177" s="136">
        <f>H177-F177</f>
        <v>16.5</v>
      </c>
      <c r="L177" s="137">
        <f>K177/F177</f>
        <v>0.15</v>
      </c>
      <c r="M177" s="132" t="s">
        <v>547</v>
      </c>
      <c r="N177" s="138">
        <v>42552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60</v>
      </c>
      <c r="B178" s="130">
        <v>42538</v>
      </c>
      <c r="C178" s="130"/>
      <c r="D178" s="131" t="s">
        <v>657</v>
      </c>
      <c r="E178" s="132" t="s">
        <v>545</v>
      </c>
      <c r="F178" s="133">
        <v>44</v>
      </c>
      <c r="G178" s="132"/>
      <c r="H178" s="132">
        <v>69.5</v>
      </c>
      <c r="I178" s="134">
        <v>69.5</v>
      </c>
      <c r="J178" s="135" t="s">
        <v>658</v>
      </c>
      <c r="K178" s="136">
        <f>H178-F178</f>
        <v>25.5</v>
      </c>
      <c r="L178" s="137">
        <f>K178/F178</f>
        <v>0.57954545454545459</v>
      </c>
      <c r="M178" s="132" t="s">
        <v>547</v>
      </c>
      <c r="N178" s="138">
        <v>42977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61</v>
      </c>
      <c r="B179" s="130">
        <v>42549</v>
      </c>
      <c r="C179" s="130"/>
      <c r="D179" s="131" t="s">
        <v>659</v>
      </c>
      <c r="E179" s="132" t="s">
        <v>545</v>
      </c>
      <c r="F179" s="133">
        <v>262.5</v>
      </c>
      <c r="G179" s="132"/>
      <c r="H179" s="132">
        <v>340</v>
      </c>
      <c r="I179" s="134">
        <v>333</v>
      </c>
      <c r="J179" s="135" t="s">
        <v>660</v>
      </c>
      <c r="K179" s="136">
        <v>77.5</v>
      </c>
      <c r="L179" s="137">
        <v>0.29523809523809502</v>
      </c>
      <c r="M179" s="132" t="s">
        <v>547</v>
      </c>
      <c r="N179" s="138">
        <v>43017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62</v>
      </c>
      <c r="B180" s="130">
        <v>42549</v>
      </c>
      <c r="C180" s="130"/>
      <c r="D180" s="131" t="s">
        <v>661</v>
      </c>
      <c r="E180" s="132" t="s">
        <v>545</v>
      </c>
      <c r="F180" s="133">
        <v>840</v>
      </c>
      <c r="G180" s="132"/>
      <c r="H180" s="132">
        <v>1230</v>
      </c>
      <c r="I180" s="134">
        <v>1230</v>
      </c>
      <c r="J180" s="135" t="s">
        <v>631</v>
      </c>
      <c r="K180" s="136">
        <v>390</v>
      </c>
      <c r="L180" s="137">
        <v>0.46428571428571402</v>
      </c>
      <c r="M180" s="132" t="s">
        <v>547</v>
      </c>
      <c r="N180" s="138">
        <v>42649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2">
        <v>63</v>
      </c>
      <c r="B181" s="153">
        <v>42556</v>
      </c>
      <c r="C181" s="153"/>
      <c r="D181" s="154" t="s">
        <v>662</v>
      </c>
      <c r="E181" s="155" t="s">
        <v>545</v>
      </c>
      <c r="F181" s="155">
        <v>395</v>
      </c>
      <c r="G181" s="156"/>
      <c r="H181" s="156">
        <f>(468.5+342.5)/2</f>
        <v>405.5</v>
      </c>
      <c r="I181" s="156">
        <v>510</v>
      </c>
      <c r="J181" s="157" t="s">
        <v>663</v>
      </c>
      <c r="K181" s="158">
        <f t="shared" ref="K181:K187" si="67">H181-F181</f>
        <v>10.5</v>
      </c>
      <c r="L181" s="159">
        <f t="shared" ref="L181:L187" si="68">K181/F181</f>
        <v>2.6582278481012658E-2</v>
      </c>
      <c r="M181" s="155" t="s">
        <v>564</v>
      </c>
      <c r="N181" s="153">
        <v>43606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9">
        <v>64</v>
      </c>
      <c r="B182" s="140">
        <v>42584</v>
      </c>
      <c r="C182" s="140"/>
      <c r="D182" s="141" t="s">
        <v>664</v>
      </c>
      <c r="E182" s="142" t="s">
        <v>556</v>
      </c>
      <c r="F182" s="143">
        <f>169.5-12.8</f>
        <v>156.69999999999999</v>
      </c>
      <c r="G182" s="143"/>
      <c r="H182" s="144">
        <v>77</v>
      </c>
      <c r="I182" s="144" t="s">
        <v>665</v>
      </c>
      <c r="J182" s="145" t="s">
        <v>666</v>
      </c>
      <c r="K182" s="146">
        <f t="shared" si="67"/>
        <v>-79.699999999999989</v>
      </c>
      <c r="L182" s="147">
        <f t="shared" si="68"/>
        <v>-0.50861518825781749</v>
      </c>
      <c r="M182" s="143" t="s">
        <v>557</v>
      </c>
      <c r="N182" s="140">
        <v>43522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9">
        <v>65</v>
      </c>
      <c r="B183" s="140">
        <v>42586</v>
      </c>
      <c r="C183" s="140"/>
      <c r="D183" s="141" t="s">
        <v>667</v>
      </c>
      <c r="E183" s="142" t="s">
        <v>545</v>
      </c>
      <c r="F183" s="143">
        <v>400</v>
      </c>
      <c r="G183" s="143"/>
      <c r="H183" s="144">
        <v>305</v>
      </c>
      <c r="I183" s="144">
        <v>475</v>
      </c>
      <c r="J183" s="145" t="s">
        <v>668</v>
      </c>
      <c r="K183" s="146">
        <f t="shared" si="67"/>
        <v>-95</v>
      </c>
      <c r="L183" s="147">
        <f t="shared" si="68"/>
        <v>-0.23749999999999999</v>
      </c>
      <c r="M183" s="143" t="s">
        <v>557</v>
      </c>
      <c r="N183" s="140">
        <v>43606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66</v>
      </c>
      <c r="B184" s="130">
        <v>42593</v>
      </c>
      <c r="C184" s="130"/>
      <c r="D184" s="131" t="s">
        <v>669</v>
      </c>
      <c r="E184" s="132" t="s">
        <v>545</v>
      </c>
      <c r="F184" s="133">
        <v>86.5</v>
      </c>
      <c r="G184" s="132"/>
      <c r="H184" s="132">
        <v>130</v>
      </c>
      <c r="I184" s="134">
        <v>130</v>
      </c>
      <c r="J184" s="135" t="s">
        <v>670</v>
      </c>
      <c r="K184" s="136">
        <f t="shared" si="67"/>
        <v>43.5</v>
      </c>
      <c r="L184" s="137">
        <f t="shared" si="68"/>
        <v>0.50289017341040465</v>
      </c>
      <c r="M184" s="132" t="s">
        <v>547</v>
      </c>
      <c r="N184" s="138">
        <v>43091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67</v>
      </c>
      <c r="B185" s="140">
        <v>42600</v>
      </c>
      <c r="C185" s="140"/>
      <c r="D185" s="141" t="s">
        <v>119</v>
      </c>
      <c r="E185" s="142" t="s">
        <v>545</v>
      </c>
      <c r="F185" s="143">
        <v>133.5</v>
      </c>
      <c r="G185" s="143"/>
      <c r="H185" s="144">
        <v>126.5</v>
      </c>
      <c r="I185" s="144">
        <v>178</v>
      </c>
      <c r="J185" s="145" t="s">
        <v>671</v>
      </c>
      <c r="K185" s="146">
        <f t="shared" si="67"/>
        <v>-7</v>
      </c>
      <c r="L185" s="147">
        <f t="shared" si="68"/>
        <v>-5.2434456928838954E-2</v>
      </c>
      <c r="M185" s="143" t="s">
        <v>557</v>
      </c>
      <c r="N185" s="140">
        <v>42615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68</v>
      </c>
      <c r="B186" s="130">
        <v>42613</v>
      </c>
      <c r="C186" s="130"/>
      <c r="D186" s="131" t="s">
        <v>672</v>
      </c>
      <c r="E186" s="132" t="s">
        <v>545</v>
      </c>
      <c r="F186" s="133">
        <v>560</v>
      </c>
      <c r="G186" s="132"/>
      <c r="H186" s="132">
        <v>725</v>
      </c>
      <c r="I186" s="134">
        <v>725</v>
      </c>
      <c r="J186" s="135" t="s">
        <v>577</v>
      </c>
      <c r="K186" s="136">
        <f t="shared" si="67"/>
        <v>165</v>
      </c>
      <c r="L186" s="137">
        <f t="shared" si="68"/>
        <v>0.29464285714285715</v>
      </c>
      <c r="M186" s="132" t="s">
        <v>547</v>
      </c>
      <c r="N186" s="138">
        <v>42456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69</v>
      </c>
      <c r="B187" s="130">
        <v>42614</v>
      </c>
      <c r="C187" s="130"/>
      <c r="D187" s="131" t="s">
        <v>673</v>
      </c>
      <c r="E187" s="132" t="s">
        <v>545</v>
      </c>
      <c r="F187" s="133">
        <v>160.5</v>
      </c>
      <c r="G187" s="132"/>
      <c r="H187" s="132">
        <v>210</v>
      </c>
      <c r="I187" s="134">
        <v>210</v>
      </c>
      <c r="J187" s="135" t="s">
        <v>577</v>
      </c>
      <c r="K187" s="136">
        <f t="shared" si="67"/>
        <v>49.5</v>
      </c>
      <c r="L187" s="137">
        <f t="shared" si="68"/>
        <v>0.30841121495327101</v>
      </c>
      <c r="M187" s="132" t="s">
        <v>547</v>
      </c>
      <c r="N187" s="138">
        <v>42871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70</v>
      </c>
      <c r="B188" s="130">
        <v>42646</v>
      </c>
      <c r="C188" s="130"/>
      <c r="D188" s="131" t="s">
        <v>396</v>
      </c>
      <c r="E188" s="132" t="s">
        <v>545</v>
      </c>
      <c r="F188" s="133">
        <v>430</v>
      </c>
      <c r="G188" s="132"/>
      <c r="H188" s="132">
        <v>596</v>
      </c>
      <c r="I188" s="134">
        <v>575</v>
      </c>
      <c r="J188" s="135" t="s">
        <v>674</v>
      </c>
      <c r="K188" s="136">
        <v>166</v>
      </c>
      <c r="L188" s="137">
        <v>0.38604651162790699</v>
      </c>
      <c r="M188" s="132" t="s">
        <v>547</v>
      </c>
      <c r="N188" s="138">
        <v>42769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71</v>
      </c>
      <c r="B189" s="130">
        <v>42657</v>
      </c>
      <c r="C189" s="130"/>
      <c r="D189" s="131" t="s">
        <v>675</v>
      </c>
      <c r="E189" s="132" t="s">
        <v>545</v>
      </c>
      <c r="F189" s="133">
        <v>280</v>
      </c>
      <c r="G189" s="132"/>
      <c r="H189" s="132">
        <v>345</v>
      </c>
      <c r="I189" s="134">
        <v>345</v>
      </c>
      <c r="J189" s="135" t="s">
        <v>577</v>
      </c>
      <c r="K189" s="136">
        <f t="shared" ref="K189:K194" si="69">H189-F189</f>
        <v>65</v>
      </c>
      <c r="L189" s="137">
        <f>K189/F189</f>
        <v>0.23214285714285715</v>
      </c>
      <c r="M189" s="132" t="s">
        <v>547</v>
      </c>
      <c r="N189" s="138">
        <v>42814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72</v>
      </c>
      <c r="B190" s="130">
        <v>42657</v>
      </c>
      <c r="C190" s="130"/>
      <c r="D190" s="131" t="s">
        <v>676</v>
      </c>
      <c r="E190" s="132" t="s">
        <v>545</v>
      </c>
      <c r="F190" s="133">
        <v>245</v>
      </c>
      <c r="G190" s="132"/>
      <c r="H190" s="132">
        <v>325.5</v>
      </c>
      <c r="I190" s="134">
        <v>330</v>
      </c>
      <c r="J190" s="135" t="s">
        <v>677</v>
      </c>
      <c r="K190" s="136">
        <f t="shared" si="69"/>
        <v>80.5</v>
      </c>
      <c r="L190" s="137">
        <f>K190/F190</f>
        <v>0.32857142857142857</v>
      </c>
      <c r="M190" s="132" t="s">
        <v>547</v>
      </c>
      <c r="N190" s="138">
        <v>42769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73</v>
      </c>
      <c r="B191" s="130">
        <v>42660</v>
      </c>
      <c r="C191" s="130"/>
      <c r="D191" s="131" t="s">
        <v>678</v>
      </c>
      <c r="E191" s="132" t="s">
        <v>545</v>
      </c>
      <c r="F191" s="133">
        <v>125</v>
      </c>
      <c r="G191" s="132"/>
      <c r="H191" s="132">
        <v>160</v>
      </c>
      <c r="I191" s="134">
        <v>160</v>
      </c>
      <c r="J191" s="135" t="s">
        <v>631</v>
      </c>
      <c r="K191" s="136">
        <f t="shared" si="69"/>
        <v>35</v>
      </c>
      <c r="L191" s="137">
        <v>0.28000000000000003</v>
      </c>
      <c r="M191" s="132" t="s">
        <v>547</v>
      </c>
      <c r="N191" s="138">
        <v>42803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74</v>
      </c>
      <c r="B192" s="130">
        <v>42660</v>
      </c>
      <c r="C192" s="130"/>
      <c r="D192" s="131" t="s">
        <v>679</v>
      </c>
      <c r="E192" s="132" t="s">
        <v>545</v>
      </c>
      <c r="F192" s="133">
        <v>114</v>
      </c>
      <c r="G192" s="132"/>
      <c r="H192" s="132">
        <v>145</v>
      </c>
      <c r="I192" s="134">
        <v>145</v>
      </c>
      <c r="J192" s="135" t="s">
        <v>631</v>
      </c>
      <c r="K192" s="136">
        <f t="shared" si="69"/>
        <v>31</v>
      </c>
      <c r="L192" s="137">
        <f>K192/F192</f>
        <v>0.27192982456140352</v>
      </c>
      <c r="M192" s="132" t="s">
        <v>547</v>
      </c>
      <c r="N192" s="138">
        <v>42859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75</v>
      </c>
      <c r="B193" s="130">
        <v>42660</v>
      </c>
      <c r="C193" s="130"/>
      <c r="D193" s="131" t="s">
        <v>680</v>
      </c>
      <c r="E193" s="132" t="s">
        <v>545</v>
      </c>
      <c r="F193" s="133">
        <v>212</v>
      </c>
      <c r="G193" s="132"/>
      <c r="H193" s="132">
        <v>280</v>
      </c>
      <c r="I193" s="134">
        <v>276</v>
      </c>
      <c r="J193" s="135" t="s">
        <v>681</v>
      </c>
      <c r="K193" s="136">
        <f t="shared" si="69"/>
        <v>68</v>
      </c>
      <c r="L193" s="137">
        <f>K193/F193</f>
        <v>0.32075471698113206</v>
      </c>
      <c r="M193" s="132" t="s">
        <v>547</v>
      </c>
      <c r="N193" s="138">
        <v>42858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76</v>
      </c>
      <c r="B194" s="130">
        <v>42678</v>
      </c>
      <c r="C194" s="130"/>
      <c r="D194" s="131" t="s">
        <v>439</v>
      </c>
      <c r="E194" s="132" t="s">
        <v>545</v>
      </c>
      <c r="F194" s="133">
        <v>155</v>
      </c>
      <c r="G194" s="132"/>
      <c r="H194" s="132">
        <v>210</v>
      </c>
      <c r="I194" s="134">
        <v>210</v>
      </c>
      <c r="J194" s="135" t="s">
        <v>682</v>
      </c>
      <c r="K194" s="136">
        <f t="shared" si="69"/>
        <v>55</v>
      </c>
      <c r="L194" s="137">
        <f>K194/F194</f>
        <v>0.35483870967741937</v>
      </c>
      <c r="M194" s="132" t="s">
        <v>547</v>
      </c>
      <c r="N194" s="138">
        <v>42944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77</v>
      </c>
      <c r="B195" s="140">
        <v>42710</v>
      </c>
      <c r="C195" s="140"/>
      <c r="D195" s="141" t="s">
        <v>683</v>
      </c>
      <c r="E195" s="142" t="s">
        <v>545</v>
      </c>
      <c r="F195" s="143">
        <v>150.5</v>
      </c>
      <c r="G195" s="143"/>
      <c r="H195" s="144">
        <v>72.5</v>
      </c>
      <c r="I195" s="144">
        <v>174</v>
      </c>
      <c r="J195" s="145" t="s">
        <v>684</v>
      </c>
      <c r="K195" s="146">
        <v>-78</v>
      </c>
      <c r="L195" s="147">
        <v>-0.51827242524916906</v>
      </c>
      <c r="M195" s="143" t="s">
        <v>557</v>
      </c>
      <c r="N195" s="140">
        <v>43333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78</v>
      </c>
      <c r="B196" s="130">
        <v>42712</v>
      </c>
      <c r="C196" s="130"/>
      <c r="D196" s="131" t="s">
        <v>685</v>
      </c>
      <c r="E196" s="132" t="s">
        <v>545</v>
      </c>
      <c r="F196" s="133">
        <v>380</v>
      </c>
      <c r="G196" s="132"/>
      <c r="H196" s="132">
        <v>478</v>
      </c>
      <c r="I196" s="134">
        <v>468</v>
      </c>
      <c r="J196" s="135" t="s">
        <v>631</v>
      </c>
      <c r="K196" s="136">
        <f>H196-F196</f>
        <v>98</v>
      </c>
      <c r="L196" s="137">
        <f>K196/F196</f>
        <v>0.25789473684210529</v>
      </c>
      <c r="M196" s="132" t="s">
        <v>547</v>
      </c>
      <c r="N196" s="138">
        <v>43025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79</v>
      </c>
      <c r="B197" s="130">
        <v>42734</v>
      </c>
      <c r="C197" s="130"/>
      <c r="D197" s="131" t="s">
        <v>118</v>
      </c>
      <c r="E197" s="132" t="s">
        <v>545</v>
      </c>
      <c r="F197" s="133">
        <v>305</v>
      </c>
      <c r="G197" s="132"/>
      <c r="H197" s="132">
        <v>375</v>
      </c>
      <c r="I197" s="134">
        <v>375</v>
      </c>
      <c r="J197" s="135" t="s">
        <v>631</v>
      </c>
      <c r="K197" s="136">
        <f>H197-F197</f>
        <v>70</v>
      </c>
      <c r="L197" s="137">
        <f>K197/F197</f>
        <v>0.22950819672131148</v>
      </c>
      <c r="M197" s="132" t="s">
        <v>547</v>
      </c>
      <c r="N197" s="138">
        <v>42768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80</v>
      </c>
      <c r="B198" s="130">
        <v>42739</v>
      </c>
      <c r="C198" s="130"/>
      <c r="D198" s="131" t="s">
        <v>102</v>
      </c>
      <c r="E198" s="132" t="s">
        <v>545</v>
      </c>
      <c r="F198" s="133">
        <v>99.5</v>
      </c>
      <c r="G198" s="132"/>
      <c r="H198" s="132">
        <v>158</v>
      </c>
      <c r="I198" s="134">
        <v>158</v>
      </c>
      <c r="J198" s="135" t="s">
        <v>631</v>
      </c>
      <c r="K198" s="136">
        <f>H198-F198</f>
        <v>58.5</v>
      </c>
      <c r="L198" s="137">
        <f>K198/F198</f>
        <v>0.5879396984924623</v>
      </c>
      <c r="M198" s="132" t="s">
        <v>547</v>
      </c>
      <c r="N198" s="138">
        <v>42898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81</v>
      </c>
      <c r="B199" s="130">
        <v>42739</v>
      </c>
      <c r="C199" s="130"/>
      <c r="D199" s="131" t="s">
        <v>102</v>
      </c>
      <c r="E199" s="132" t="s">
        <v>545</v>
      </c>
      <c r="F199" s="133">
        <v>99.5</v>
      </c>
      <c r="G199" s="132"/>
      <c r="H199" s="132">
        <v>158</v>
      </c>
      <c r="I199" s="134">
        <v>158</v>
      </c>
      <c r="J199" s="135" t="s">
        <v>631</v>
      </c>
      <c r="K199" s="136">
        <v>58.5</v>
      </c>
      <c r="L199" s="137">
        <v>0.58793969849246197</v>
      </c>
      <c r="M199" s="132" t="s">
        <v>547</v>
      </c>
      <c r="N199" s="138">
        <v>42898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82</v>
      </c>
      <c r="B200" s="130">
        <v>42786</v>
      </c>
      <c r="C200" s="130"/>
      <c r="D200" s="131" t="s">
        <v>205</v>
      </c>
      <c r="E200" s="132" t="s">
        <v>545</v>
      </c>
      <c r="F200" s="133">
        <v>140.5</v>
      </c>
      <c r="G200" s="132"/>
      <c r="H200" s="132">
        <v>220</v>
      </c>
      <c r="I200" s="134">
        <v>220</v>
      </c>
      <c r="J200" s="135" t="s">
        <v>631</v>
      </c>
      <c r="K200" s="136">
        <f>H200-F200</f>
        <v>79.5</v>
      </c>
      <c r="L200" s="137">
        <f>K200/F200</f>
        <v>0.5658362989323843</v>
      </c>
      <c r="M200" s="132" t="s">
        <v>547</v>
      </c>
      <c r="N200" s="138">
        <v>42864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83</v>
      </c>
      <c r="B201" s="130">
        <v>42786</v>
      </c>
      <c r="C201" s="130"/>
      <c r="D201" s="131" t="s">
        <v>686</v>
      </c>
      <c r="E201" s="132" t="s">
        <v>545</v>
      </c>
      <c r="F201" s="133">
        <v>202.5</v>
      </c>
      <c r="G201" s="132"/>
      <c r="H201" s="132">
        <v>234</v>
      </c>
      <c r="I201" s="134">
        <v>234</v>
      </c>
      <c r="J201" s="135" t="s">
        <v>631</v>
      </c>
      <c r="K201" s="136">
        <v>31.5</v>
      </c>
      <c r="L201" s="137">
        <v>0.155555555555556</v>
      </c>
      <c r="M201" s="132" t="s">
        <v>547</v>
      </c>
      <c r="N201" s="138">
        <v>42836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84</v>
      </c>
      <c r="B202" s="130">
        <v>42818</v>
      </c>
      <c r="C202" s="130"/>
      <c r="D202" s="131" t="s">
        <v>687</v>
      </c>
      <c r="E202" s="132" t="s">
        <v>545</v>
      </c>
      <c r="F202" s="133">
        <v>300.5</v>
      </c>
      <c r="G202" s="132"/>
      <c r="H202" s="132">
        <v>417.5</v>
      </c>
      <c r="I202" s="134">
        <v>420</v>
      </c>
      <c r="J202" s="135" t="s">
        <v>688</v>
      </c>
      <c r="K202" s="136">
        <f>H202-F202</f>
        <v>117</v>
      </c>
      <c r="L202" s="137">
        <f>K202/F202</f>
        <v>0.38935108153078202</v>
      </c>
      <c r="M202" s="132" t="s">
        <v>547</v>
      </c>
      <c r="N202" s="138">
        <v>43070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85</v>
      </c>
      <c r="B203" s="130">
        <v>42818</v>
      </c>
      <c r="C203" s="130"/>
      <c r="D203" s="131" t="s">
        <v>661</v>
      </c>
      <c r="E203" s="132" t="s">
        <v>545</v>
      </c>
      <c r="F203" s="133">
        <v>850</v>
      </c>
      <c r="G203" s="132"/>
      <c r="H203" s="132">
        <v>1042.5</v>
      </c>
      <c r="I203" s="134">
        <v>1023</v>
      </c>
      <c r="J203" s="135" t="s">
        <v>689</v>
      </c>
      <c r="K203" s="136">
        <v>192.5</v>
      </c>
      <c r="L203" s="137">
        <v>0.22647058823529401</v>
      </c>
      <c r="M203" s="132" t="s">
        <v>547</v>
      </c>
      <c r="N203" s="138">
        <v>42830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86</v>
      </c>
      <c r="B204" s="130">
        <v>42830</v>
      </c>
      <c r="C204" s="130"/>
      <c r="D204" s="131" t="s">
        <v>465</v>
      </c>
      <c r="E204" s="132" t="s">
        <v>545</v>
      </c>
      <c r="F204" s="133">
        <v>785</v>
      </c>
      <c r="G204" s="132"/>
      <c r="H204" s="132">
        <v>930</v>
      </c>
      <c r="I204" s="134">
        <v>920</v>
      </c>
      <c r="J204" s="135" t="s">
        <v>690</v>
      </c>
      <c r="K204" s="136">
        <f>H204-F204</f>
        <v>145</v>
      </c>
      <c r="L204" s="137">
        <f>K204/F204</f>
        <v>0.18471337579617833</v>
      </c>
      <c r="M204" s="132" t="s">
        <v>547</v>
      </c>
      <c r="N204" s="138">
        <v>42976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87</v>
      </c>
      <c r="B205" s="140">
        <v>42831</v>
      </c>
      <c r="C205" s="140"/>
      <c r="D205" s="141" t="s">
        <v>691</v>
      </c>
      <c r="E205" s="142" t="s">
        <v>545</v>
      </c>
      <c r="F205" s="143">
        <v>40</v>
      </c>
      <c r="G205" s="143"/>
      <c r="H205" s="144">
        <v>13.1</v>
      </c>
      <c r="I205" s="144">
        <v>60</v>
      </c>
      <c r="J205" s="145" t="s">
        <v>692</v>
      </c>
      <c r="K205" s="146">
        <v>-26.9</v>
      </c>
      <c r="L205" s="147">
        <v>-0.67249999999999999</v>
      </c>
      <c r="M205" s="143" t="s">
        <v>557</v>
      </c>
      <c r="N205" s="140">
        <v>43138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88</v>
      </c>
      <c r="B206" s="130">
        <v>42837</v>
      </c>
      <c r="C206" s="130"/>
      <c r="D206" s="131" t="s">
        <v>100</v>
      </c>
      <c r="E206" s="132" t="s">
        <v>545</v>
      </c>
      <c r="F206" s="133">
        <v>289.5</v>
      </c>
      <c r="G206" s="132"/>
      <c r="H206" s="132">
        <v>354</v>
      </c>
      <c r="I206" s="134">
        <v>360</v>
      </c>
      <c r="J206" s="135" t="s">
        <v>693</v>
      </c>
      <c r="K206" s="136">
        <f t="shared" ref="K206:K214" si="70">H206-F206</f>
        <v>64.5</v>
      </c>
      <c r="L206" s="137">
        <f t="shared" ref="L206:L214" si="71">K206/F206</f>
        <v>0.22279792746113988</v>
      </c>
      <c r="M206" s="132" t="s">
        <v>547</v>
      </c>
      <c r="N206" s="138">
        <v>43040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89</v>
      </c>
      <c r="B207" s="130">
        <v>42845</v>
      </c>
      <c r="C207" s="130"/>
      <c r="D207" s="131" t="s">
        <v>413</v>
      </c>
      <c r="E207" s="132" t="s">
        <v>545</v>
      </c>
      <c r="F207" s="133">
        <v>700</v>
      </c>
      <c r="G207" s="132"/>
      <c r="H207" s="132">
        <v>840</v>
      </c>
      <c r="I207" s="134">
        <v>840</v>
      </c>
      <c r="J207" s="135" t="s">
        <v>694</v>
      </c>
      <c r="K207" s="136">
        <f t="shared" si="70"/>
        <v>140</v>
      </c>
      <c r="L207" s="137">
        <f t="shared" si="71"/>
        <v>0.2</v>
      </c>
      <c r="M207" s="132" t="s">
        <v>547</v>
      </c>
      <c r="N207" s="138">
        <v>42893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90</v>
      </c>
      <c r="B208" s="130">
        <v>42887</v>
      </c>
      <c r="C208" s="130"/>
      <c r="D208" s="131" t="s">
        <v>695</v>
      </c>
      <c r="E208" s="132" t="s">
        <v>545</v>
      </c>
      <c r="F208" s="133">
        <v>130</v>
      </c>
      <c r="G208" s="132"/>
      <c r="H208" s="132">
        <v>144.25</v>
      </c>
      <c r="I208" s="134">
        <v>170</v>
      </c>
      <c r="J208" s="135" t="s">
        <v>696</v>
      </c>
      <c r="K208" s="136">
        <f t="shared" si="70"/>
        <v>14.25</v>
      </c>
      <c r="L208" s="137">
        <f t="shared" si="71"/>
        <v>0.10961538461538461</v>
      </c>
      <c r="M208" s="132" t="s">
        <v>547</v>
      </c>
      <c r="N208" s="138">
        <v>43675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91</v>
      </c>
      <c r="B209" s="130">
        <v>42901</v>
      </c>
      <c r="C209" s="130"/>
      <c r="D209" s="131" t="s">
        <v>697</v>
      </c>
      <c r="E209" s="132" t="s">
        <v>545</v>
      </c>
      <c r="F209" s="133">
        <v>214.5</v>
      </c>
      <c r="G209" s="132"/>
      <c r="H209" s="132">
        <v>262</v>
      </c>
      <c r="I209" s="134">
        <v>262</v>
      </c>
      <c r="J209" s="135" t="s">
        <v>566</v>
      </c>
      <c r="K209" s="136">
        <f t="shared" si="70"/>
        <v>47.5</v>
      </c>
      <c r="L209" s="137">
        <f t="shared" si="71"/>
        <v>0.22144522144522144</v>
      </c>
      <c r="M209" s="132" t="s">
        <v>547</v>
      </c>
      <c r="N209" s="138">
        <v>42977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92</v>
      </c>
      <c r="B210" s="161">
        <v>42933</v>
      </c>
      <c r="C210" s="161"/>
      <c r="D210" s="162" t="s">
        <v>698</v>
      </c>
      <c r="E210" s="163" t="s">
        <v>545</v>
      </c>
      <c r="F210" s="164">
        <v>370</v>
      </c>
      <c r="G210" s="163"/>
      <c r="H210" s="163">
        <v>447.5</v>
      </c>
      <c r="I210" s="165">
        <v>450</v>
      </c>
      <c r="J210" s="166" t="s">
        <v>631</v>
      </c>
      <c r="K210" s="136">
        <f t="shared" si="70"/>
        <v>77.5</v>
      </c>
      <c r="L210" s="167">
        <f t="shared" si="71"/>
        <v>0.20945945945945946</v>
      </c>
      <c r="M210" s="163" t="s">
        <v>547</v>
      </c>
      <c r="N210" s="168">
        <v>43035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93</v>
      </c>
      <c r="B211" s="161">
        <v>42943</v>
      </c>
      <c r="C211" s="161"/>
      <c r="D211" s="162" t="s">
        <v>203</v>
      </c>
      <c r="E211" s="163" t="s">
        <v>545</v>
      </c>
      <c r="F211" s="164">
        <v>657.5</v>
      </c>
      <c r="G211" s="163"/>
      <c r="H211" s="163">
        <v>825</v>
      </c>
      <c r="I211" s="165">
        <v>820</v>
      </c>
      <c r="J211" s="166" t="s">
        <v>631</v>
      </c>
      <c r="K211" s="136">
        <f t="shared" si="70"/>
        <v>167.5</v>
      </c>
      <c r="L211" s="167">
        <f t="shared" si="71"/>
        <v>0.25475285171102663</v>
      </c>
      <c r="M211" s="163" t="s">
        <v>547</v>
      </c>
      <c r="N211" s="168">
        <v>43090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94</v>
      </c>
      <c r="B212" s="130">
        <v>42964</v>
      </c>
      <c r="C212" s="130"/>
      <c r="D212" s="131" t="s">
        <v>374</v>
      </c>
      <c r="E212" s="132" t="s">
        <v>545</v>
      </c>
      <c r="F212" s="133">
        <v>605</v>
      </c>
      <c r="G212" s="132"/>
      <c r="H212" s="132">
        <v>750</v>
      </c>
      <c r="I212" s="134">
        <v>750</v>
      </c>
      <c r="J212" s="135" t="s">
        <v>690</v>
      </c>
      <c r="K212" s="136">
        <f t="shared" si="70"/>
        <v>145</v>
      </c>
      <c r="L212" s="137">
        <f t="shared" si="71"/>
        <v>0.23966942148760331</v>
      </c>
      <c r="M212" s="132" t="s">
        <v>547</v>
      </c>
      <c r="N212" s="138">
        <v>43027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39">
        <v>95</v>
      </c>
      <c r="B213" s="140">
        <v>42979</v>
      </c>
      <c r="C213" s="140"/>
      <c r="D213" s="148" t="s">
        <v>699</v>
      </c>
      <c r="E213" s="143" t="s">
        <v>545</v>
      </c>
      <c r="F213" s="143">
        <v>255</v>
      </c>
      <c r="G213" s="144"/>
      <c r="H213" s="144">
        <v>217.25</v>
      </c>
      <c r="I213" s="144">
        <v>320</v>
      </c>
      <c r="J213" s="145" t="s">
        <v>700</v>
      </c>
      <c r="K213" s="146">
        <f t="shared" si="70"/>
        <v>-37.75</v>
      </c>
      <c r="L213" s="149">
        <f t="shared" si="71"/>
        <v>-0.14803921568627451</v>
      </c>
      <c r="M213" s="143" t="s">
        <v>557</v>
      </c>
      <c r="N213" s="140">
        <v>43661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96</v>
      </c>
      <c r="B214" s="130">
        <v>42997</v>
      </c>
      <c r="C214" s="130"/>
      <c r="D214" s="131" t="s">
        <v>701</v>
      </c>
      <c r="E214" s="132" t="s">
        <v>545</v>
      </c>
      <c r="F214" s="133">
        <v>215</v>
      </c>
      <c r="G214" s="132"/>
      <c r="H214" s="132">
        <v>258</v>
      </c>
      <c r="I214" s="134">
        <v>258</v>
      </c>
      <c r="J214" s="135" t="s">
        <v>631</v>
      </c>
      <c r="K214" s="136">
        <f t="shared" si="70"/>
        <v>43</v>
      </c>
      <c r="L214" s="137">
        <f t="shared" si="71"/>
        <v>0.2</v>
      </c>
      <c r="M214" s="132" t="s">
        <v>547</v>
      </c>
      <c r="N214" s="138">
        <v>43040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97</v>
      </c>
      <c r="B215" s="130">
        <v>42997</v>
      </c>
      <c r="C215" s="130"/>
      <c r="D215" s="131" t="s">
        <v>701</v>
      </c>
      <c r="E215" s="132" t="s">
        <v>545</v>
      </c>
      <c r="F215" s="133">
        <v>215</v>
      </c>
      <c r="G215" s="132"/>
      <c r="H215" s="132">
        <v>258</v>
      </c>
      <c r="I215" s="134">
        <v>258</v>
      </c>
      <c r="J215" s="166" t="s">
        <v>631</v>
      </c>
      <c r="K215" s="136">
        <v>43</v>
      </c>
      <c r="L215" s="137">
        <v>0.2</v>
      </c>
      <c r="M215" s="132" t="s">
        <v>547</v>
      </c>
      <c r="N215" s="138">
        <v>43040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98</v>
      </c>
      <c r="B216" s="161">
        <v>42998</v>
      </c>
      <c r="C216" s="161"/>
      <c r="D216" s="162" t="s">
        <v>702</v>
      </c>
      <c r="E216" s="163" t="s">
        <v>545</v>
      </c>
      <c r="F216" s="133">
        <v>75</v>
      </c>
      <c r="G216" s="163"/>
      <c r="H216" s="163">
        <v>90</v>
      </c>
      <c r="I216" s="165">
        <v>90</v>
      </c>
      <c r="J216" s="135" t="s">
        <v>703</v>
      </c>
      <c r="K216" s="136">
        <f t="shared" ref="K216:K221" si="72">H216-F216</f>
        <v>15</v>
      </c>
      <c r="L216" s="137">
        <f t="shared" ref="L216:L221" si="73">K216/F216</f>
        <v>0.2</v>
      </c>
      <c r="M216" s="132" t="s">
        <v>547</v>
      </c>
      <c r="N216" s="138">
        <v>43019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99</v>
      </c>
      <c r="B217" s="161">
        <v>43011</v>
      </c>
      <c r="C217" s="161"/>
      <c r="D217" s="162" t="s">
        <v>704</v>
      </c>
      <c r="E217" s="163" t="s">
        <v>545</v>
      </c>
      <c r="F217" s="164">
        <v>315</v>
      </c>
      <c r="G217" s="163"/>
      <c r="H217" s="163">
        <v>392</v>
      </c>
      <c r="I217" s="165">
        <v>384</v>
      </c>
      <c r="J217" s="166" t="s">
        <v>705</v>
      </c>
      <c r="K217" s="136">
        <f t="shared" si="72"/>
        <v>77</v>
      </c>
      <c r="L217" s="167">
        <f t="shared" si="73"/>
        <v>0.24444444444444444</v>
      </c>
      <c r="M217" s="163" t="s">
        <v>547</v>
      </c>
      <c r="N217" s="168">
        <v>43017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100</v>
      </c>
      <c r="B218" s="161">
        <v>43013</v>
      </c>
      <c r="C218" s="161"/>
      <c r="D218" s="162" t="s">
        <v>443</v>
      </c>
      <c r="E218" s="163" t="s">
        <v>545</v>
      </c>
      <c r="F218" s="164">
        <v>145</v>
      </c>
      <c r="G218" s="163"/>
      <c r="H218" s="163">
        <v>179</v>
      </c>
      <c r="I218" s="165">
        <v>180</v>
      </c>
      <c r="J218" s="166" t="s">
        <v>706</v>
      </c>
      <c r="K218" s="136">
        <f t="shared" si="72"/>
        <v>34</v>
      </c>
      <c r="L218" s="167">
        <f t="shared" si="73"/>
        <v>0.23448275862068965</v>
      </c>
      <c r="M218" s="163" t="s">
        <v>547</v>
      </c>
      <c r="N218" s="168">
        <v>43025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101</v>
      </c>
      <c r="B219" s="161">
        <v>43014</v>
      </c>
      <c r="C219" s="161"/>
      <c r="D219" s="162" t="s">
        <v>349</v>
      </c>
      <c r="E219" s="163" t="s">
        <v>545</v>
      </c>
      <c r="F219" s="164">
        <v>256</v>
      </c>
      <c r="G219" s="163"/>
      <c r="H219" s="163">
        <v>323</v>
      </c>
      <c r="I219" s="165">
        <v>320</v>
      </c>
      <c r="J219" s="166" t="s">
        <v>631</v>
      </c>
      <c r="K219" s="136">
        <f t="shared" si="72"/>
        <v>67</v>
      </c>
      <c r="L219" s="167">
        <f t="shared" si="73"/>
        <v>0.26171875</v>
      </c>
      <c r="M219" s="163" t="s">
        <v>547</v>
      </c>
      <c r="N219" s="168">
        <v>43067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102</v>
      </c>
      <c r="B220" s="161">
        <v>43017</v>
      </c>
      <c r="C220" s="161"/>
      <c r="D220" s="162" t="s">
        <v>363</v>
      </c>
      <c r="E220" s="163" t="s">
        <v>545</v>
      </c>
      <c r="F220" s="164">
        <v>137.5</v>
      </c>
      <c r="G220" s="163"/>
      <c r="H220" s="163">
        <v>184</v>
      </c>
      <c r="I220" s="165">
        <v>183</v>
      </c>
      <c r="J220" s="166" t="s">
        <v>707</v>
      </c>
      <c r="K220" s="136">
        <f t="shared" si="72"/>
        <v>46.5</v>
      </c>
      <c r="L220" s="167">
        <f t="shared" si="73"/>
        <v>0.33818181818181819</v>
      </c>
      <c r="M220" s="163" t="s">
        <v>547</v>
      </c>
      <c r="N220" s="168">
        <v>43108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103</v>
      </c>
      <c r="B221" s="161">
        <v>43018</v>
      </c>
      <c r="C221" s="161"/>
      <c r="D221" s="162" t="s">
        <v>708</v>
      </c>
      <c r="E221" s="163" t="s">
        <v>545</v>
      </c>
      <c r="F221" s="164">
        <v>125.5</v>
      </c>
      <c r="G221" s="163"/>
      <c r="H221" s="163">
        <v>158</v>
      </c>
      <c r="I221" s="165">
        <v>155</v>
      </c>
      <c r="J221" s="166" t="s">
        <v>709</v>
      </c>
      <c r="K221" s="136">
        <f t="shared" si="72"/>
        <v>32.5</v>
      </c>
      <c r="L221" s="167">
        <f t="shared" si="73"/>
        <v>0.25896414342629481</v>
      </c>
      <c r="M221" s="163" t="s">
        <v>547</v>
      </c>
      <c r="N221" s="168">
        <v>43067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104</v>
      </c>
      <c r="B222" s="161">
        <v>43018</v>
      </c>
      <c r="C222" s="161"/>
      <c r="D222" s="162" t="s">
        <v>710</v>
      </c>
      <c r="E222" s="163" t="s">
        <v>545</v>
      </c>
      <c r="F222" s="164">
        <v>895</v>
      </c>
      <c r="G222" s="163"/>
      <c r="H222" s="163">
        <v>1122.5</v>
      </c>
      <c r="I222" s="165">
        <v>1078</v>
      </c>
      <c r="J222" s="166" t="s">
        <v>711</v>
      </c>
      <c r="K222" s="136">
        <v>227.5</v>
      </c>
      <c r="L222" s="167">
        <v>0.25418994413407803</v>
      </c>
      <c r="M222" s="163" t="s">
        <v>547</v>
      </c>
      <c r="N222" s="168">
        <v>43117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105</v>
      </c>
      <c r="B223" s="161">
        <v>43020</v>
      </c>
      <c r="C223" s="161"/>
      <c r="D223" s="162" t="s">
        <v>358</v>
      </c>
      <c r="E223" s="163" t="s">
        <v>545</v>
      </c>
      <c r="F223" s="164">
        <v>525</v>
      </c>
      <c r="G223" s="163"/>
      <c r="H223" s="163">
        <v>629</v>
      </c>
      <c r="I223" s="165">
        <v>629</v>
      </c>
      <c r="J223" s="166" t="s">
        <v>631</v>
      </c>
      <c r="K223" s="136">
        <v>104</v>
      </c>
      <c r="L223" s="167">
        <v>0.19809523809523799</v>
      </c>
      <c r="M223" s="163" t="s">
        <v>547</v>
      </c>
      <c r="N223" s="168">
        <v>43119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106</v>
      </c>
      <c r="B224" s="161">
        <v>43046</v>
      </c>
      <c r="C224" s="161"/>
      <c r="D224" s="162" t="s">
        <v>391</v>
      </c>
      <c r="E224" s="163" t="s">
        <v>545</v>
      </c>
      <c r="F224" s="164">
        <v>740</v>
      </c>
      <c r="G224" s="163"/>
      <c r="H224" s="163">
        <v>892.5</v>
      </c>
      <c r="I224" s="165">
        <v>900</v>
      </c>
      <c r="J224" s="166" t="s">
        <v>712</v>
      </c>
      <c r="K224" s="136">
        <f>H224-F224</f>
        <v>152.5</v>
      </c>
      <c r="L224" s="167">
        <f>K224/F224</f>
        <v>0.20608108108108109</v>
      </c>
      <c r="M224" s="163" t="s">
        <v>547</v>
      </c>
      <c r="N224" s="168">
        <v>43052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107</v>
      </c>
      <c r="B225" s="130">
        <v>43073</v>
      </c>
      <c r="C225" s="130"/>
      <c r="D225" s="131" t="s">
        <v>713</v>
      </c>
      <c r="E225" s="132" t="s">
        <v>545</v>
      </c>
      <c r="F225" s="133">
        <v>118.5</v>
      </c>
      <c r="G225" s="132"/>
      <c r="H225" s="132">
        <v>143.5</v>
      </c>
      <c r="I225" s="134">
        <v>145</v>
      </c>
      <c r="J225" s="135" t="s">
        <v>714</v>
      </c>
      <c r="K225" s="136">
        <f>H225-F225</f>
        <v>25</v>
      </c>
      <c r="L225" s="137">
        <f>K225/F225</f>
        <v>0.2109704641350211</v>
      </c>
      <c r="M225" s="132" t="s">
        <v>547</v>
      </c>
      <c r="N225" s="138">
        <v>43097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39">
        <v>108</v>
      </c>
      <c r="B226" s="140">
        <v>43090</v>
      </c>
      <c r="C226" s="140"/>
      <c r="D226" s="141" t="s">
        <v>418</v>
      </c>
      <c r="E226" s="142" t="s">
        <v>545</v>
      </c>
      <c r="F226" s="143">
        <v>715</v>
      </c>
      <c r="G226" s="143"/>
      <c r="H226" s="144">
        <v>500</v>
      </c>
      <c r="I226" s="144">
        <v>872</v>
      </c>
      <c r="J226" s="145" t="s">
        <v>715</v>
      </c>
      <c r="K226" s="146">
        <f>H226-F226</f>
        <v>-215</v>
      </c>
      <c r="L226" s="147">
        <f>K226/F226</f>
        <v>-0.30069930069930068</v>
      </c>
      <c r="M226" s="143" t="s">
        <v>557</v>
      </c>
      <c r="N226" s="140">
        <v>43670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109</v>
      </c>
      <c r="B227" s="130">
        <v>43098</v>
      </c>
      <c r="C227" s="130"/>
      <c r="D227" s="131" t="s">
        <v>704</v>
      </c>
      <c r="E227" s="132" t="s">
        <v>545</v>
      </c>
      <c r="F227" s="133">
        <v>435</v>
      </c>
      <c r="G227" s="132"/>
      <c r="H227" s="132">
        <v>542.5</v>
      </c>
      <c r="I227" s="134">
        <v>539</v>
      </c>
      <c r="J227" s="135" t="s">
        <v>631</v>
      </c>
      <c r="K227" s="136">
        <v>107.5</v>
      </c>
      <c r="L227" s="137">
        <v>0.247126436781609</v>
      </c>
      <c r="M227" s="132" t="s">
        <v>547</v>
      </c>
      <c r="N227" s="138">
        <v>43206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110</v>
      </c>
      <c r="B228" s="130">
        <v>43098</v>
      </c>
      <c r="C228" s="130"/>
      <c r="D228" s="131" t="s">
        <v>517</v>
      </c>
      <c r="E228" s="132" t="s">
        <v>545</v>
      </c>
      <c r="F228" s="133">
        <v>885</v>
      </c>
      <c r="G228" s="132"/>
      <c r="H228" s="132">
        <v>1090</v>
      </c>
      <c r="I228" s="134">
        <v>1084</v>
      </c>
      <c r="J228" s="135" t="s">
        <v>631</v>
      </c>
      <c r="K228" s="136">
        <v>205</v>
      </c>
      <c r="L228" s="137">
        <v>0.23163841807909599</v>
      </c>
      <c r="M228" s="132" t="s">
        <v>547</v>
      </c>
      <c r="N228" s="138">
        <v>43213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9">
        <v>111</v>
      </c>
      <c r="B229" s="170">
        <v>43192</v>
      </c>
      <c r="C229" s="170"/>
      <c r="D229" s="148" t="s">
        <v>716</v>
      </c>
      <c r="E229" s="143" t="s">
        <v>545</v>
      </c>
      <c r="F229" s="171">
        <v>478.5</v>
      </c>
      <c r="G229" s="143"/>
      <c r="H229" s="143">
        <v>442</v>
      </c>
      <c r="I229" s="144">
        <v>613</v>
      </c>
      <c r="J229" s="145" t="s">
        <v>717</v>
      </c>
      <c r="K229" s="146">
        <f>H229-F229</f>
        <v>-36.5</v>
      </c>
      <c r="L229" s="147">
        <f>K229/F229</f>
        <v>-7.6280041797283177E-2</v>
      </c>
      <c r="M229" s="143" t="s">
        <v>557</v>
      </c>
      <c r="N229" s="140">
        <v>43762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39">
        <v>112</v>
      </c>
      <c r="B230" s="140">
        <v>43194</v>
      </c>
      <c r="C230" s="140"/>
      <c r="D230" s="141" t="s">
        <v>718</v>
      </c>
      <c r="E230" s="142" t="s">
        <v>545</v>
      </c>
      <c r="F230" s="143">
        <f>141.5-7.3</f>
        <v>134.19999999999999</v>
      </c>
      <c r="G230" s="143"/>
      <c r="H230" s="144">
        <v>77</v>
      </c>
      <c r="I230" s="144">
        <v>180</v>
      </c>
      <c r="J230" s="145" t="s">
        <v>719</v>
      </c>
      <c r="K230" s="146">
        <f>H230-F230</f>
        <v>-57.199999999999989</v>
      </c>
      <c r="L230" s="147">
        <f>K230/F230</f>
        <v>-0.42622950819672129</v>
      </c>
      <c r="M230" s="143" t="s">
        <v>557</v>
      </c>
      <c r="N230" s="140">
        <v>43522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113</v>
      </c>
      <c r="B231" s="140">
        <v>43209</v>
      </c>
      <c r="C231" s="140"/>
      <c r="D231" s="141" t="s">
        <v>720</v>
      </c>
      <c r="E231" s="142" t="s">
        <v>545</v>
      </c>
      <c r="F231" s="143">
        <v>430</v>
      </c>
      <c r="G231" s="143"/>
      <c r="H231" s="144">
        <v>220</v>
      </c>
      <c r="I231" s="144">
        <v>537</v>
      </c>
      <c r="J231" s="145" t="s">
        <v>721</v>
      </c>
      <c r="K231" s="146">
        <f>H231-F231</f>
        <v>-210</v>
      </c>
      <c r="L231" s="147">
        <f>K231/F231</f>
        <v>-0.48837209302325579</v>
      </c>
      <c r="M231" s="143" t="s">
        <v>557</v>
      </c>
      <c r="N231" s="140">
        <v>43252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114</v>
      </c>
      <c r="B232" s="161">
        <v>43220</v>
      </c>
      <c r="C232" s="161"/>
      <c r="D232" s="162" t="s">
        <v>722</v>
      </c>
      <c r="E232" s="163" t="s">
        <v>545</v>
      </c>
      <c r="F232" s="163">
        <v>153.5</v>
      </c>
      <c r="G232" s="163"/>
      <c r="H232" s="163">
        <v>196</v>
      </c>
      <c r="I232" s="165">
        <v>196</v>
      </c>
      <c r="J232" s="135" t="s">
        <v>723</v>
      </c>
      <c r="K232" s="136">
        <f>H232-F232</f>
        <v>42.5</v>
      </c>
      <c r="L232" s="137">
        <f>K232/F232</f>
        <v>0.27687296416938112</v>
      </c>
      <c r="M232" s="132" t="s">
        <v>547</v>
      </c>
      <c r="N232" s="138">
        <v>43605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39">
        <v>115</v>
      </c>
      <c r="B233" s="140">
        <v>43306</v>
      </c>
      <c r="C233" s="140"/>
      <c r="D233" s="141" t="s">
        <v>691</v>
      </c>
      <c r="E233" s="142" t="s">
        <v>545</v>
      </c>
      <c r="F233" s="143">
        <v>27.5</v>
      </c>
      <c r="G233" s="143"/>
      <c r="H233" s="144">
        <v>13.1</v>
      </c>
      <c r="I233" s="144">
        <v>60</v>
      </c>
      <c r="J233" s="145" t="s">
        <v>724</v>
      </c>
      <c r="K233" s="146">
        <v>-14.4</v>
      </c>
      <c r="L233" s="147">
        <v>-0.52363636363636401</v>
      </c>
      <c r="M233" s="143" t="s">
        <v>557</v>
      </c>
      <c r="N233" s="140">
        <v>43138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9">
        <v>116</v>
      </c>
      <c r="B234" s="170">
        <v>43318</v>
      </c>
      <c r="C234" s="170"/>
      <c r="D234" s="148" t="s">
        <v>725</v>
      </c>
      <c r="E234" s="143" t="s">
        <v>545</v>
      </c>
      <c r="F234" s="143">
        <v>148.5</v>
      </c>
      <c r="G234" s="143"/>
      <c r="H234" s="143">
        <v>102</v>
      </c>
      <c r="I234" s="144">
        <v>182</v>
      </c>
      <c r="J234" s="145" t="s">
        <v>726</v>
      </c>
      <c r="K234" s="146">
        <f>H234-F234</f>
        <v>-46.5</v>
      </c>
      <c r="L234" s="147">
        <f>K234/F234</f>
        <v>-0.31313131313131315</v>
      </c>
      <c r="M234" s="143" t="s">
        <v>557</v>
      </c>
      <c r="N234" s="140">
        <v>43661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117</v>
      </c>
      <c r="B235" s="130">
        <v>43335</v>
      </c>
      <c r="C235" s="130"/>
      <c r="D235" s="131" t="s">
        <v>727</v>
      </c>
      <c r="E235" s="132" t="s">
        <v>545</v>
      </c>
      <c r="F235" s="163">
        <v>285</v>
      </c>
      <c r="G235" s="132"/>
      <c r="H235" s="132">
        <v>355</v>
      </c>
      <c r="I235" s="134">
        <v>364</v>
      </c>
      <c r="J235" s="135" t="s">
        <v>728</v>
      </c>
      <c r="K235" s="136">
        <v>70</v>
      </c>
      <c r="L235" s="137">
        <v>0.24561403508771901</v>
      </c>
      <c r="M235" s="132" t="s">
        <v>547</v>
      </c>
      <c r="N235" s="138">
        <v>43455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118</v>
      </c>
      <c r="B236" s="130">
        <v>43341</v>
      </c>
      <c r="C236" s="130"/>
      <c r="D236" s="131" t="s">
        <v>383</v>
      </c>
      <c r="E236" s="132" t="s">
        <v>545</v>
      </c>
      <c r="F236" s="163">
        <v>525</v>
      </c>
      <c r="G236" s="132"/>
      <c r="H236" s="132">
        <v>585</v>
      </c>
      <c r="I236" s="134">
        <v>635</v>
      </c>
      <c r="J236" s="135" t="s">
        <v>729</v>
      </c>
      <c r="K236" s="136">
        <f t="shared" ref="K236:K267" si="74">H236-F236</f>
        <v>60</v>
      </c>
      <c r="L236" s="137">
        <f t="shared" ref="L236:L267" si="75">K236/F236</f>
        <v>0.11428571428571428</v>
      </c>
      <c r="M236" s="132" t="s">
        <v>547</v>
      </c>
      <c r="N236" s="138">
        <v>43662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119</v>
      </c>
      <c r="B237" s="130">
        <v>43395</v>
      </c>
      <c r="C237" s="130"/>
      <c r="D237" s="131" t="s">
        <v>374</v>
      </c>
      <c r="E237" s="132" t="s">
        <v>545</v>
      </c>
      <c r="F237" s="163">
        <v>475</v>
      </c>
      <c r="G237" s="132"/>
      <c r="H237" s="132">
        <v>574</v>
      </c>
      <c r="I237" s="134">
        <v>570</v>
      </c>
      <c r="J237" s="135" t="s">
        <v>631</v>
      </c>
      <c r="K237" s="136">
        <f t="shared" si="74"/>
        <v>99</v>
      </c>
      <c r="L237" s="137">
        <f t="shared" si="75"/>
        <v>0.20842105263157895</v>
      </c>
      <c r="M237" s="132" t="s">
        <v>547</v>
      </c>
      <c r="N237" s="138">
        <v>43403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120</v>
      </c>
      <c r="B238" s="161">
        <v>43397</v>
      </c>
      <c r="C238" s="161"/>
      <c r="D238" s="162" t="s">
        <v>730</v>
      </c>
      <c r="E238" s="163" t="s">
        <v>545</v>
      </c>
      <c r="F238" s="163">
        <v>707.5</v>
      </c>
      <c r="G238" s="163"/>
      <c r="H238" s="163">
        <v>872</v>
      </c>
      <c r="I238" s="165">
        <v>872</v>
      </c>
      <c r="J238" s="166" t="s">
        <v>631</v>
      </c>
      <c r="K238" s="136">
        <f t="shared" si="74"/>
        <v>164.5</v>
      </c>
      <c r="L238" s="167">
        <f t="shared" si="75"/>
        <v>0.23250883392226149</v>
      </c>
      <c r="M238" s="163" t="s">
        <v>547</v>
      </c>
      <c r="N238" s="168">
        <v>43482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121</v>
      </c>
      <c r="B239" s="161">
        <v>43398</v>
      </c>
      <c r="C239" s="161"/>
      <c r="D239" s="162" t="s">
        <v>731</v>
      </c>
      <c r="E239" s="163" t="s">
        <v>545</v>
      </c>
      <c r="F239" s="163">
        <v>162</v>
      </c>
      <c r="G239" s="163"/>
      <c r="H239" s="163">
        <v>204</v>
      </c>
      <c r="I239" s="165">
        <v>209</v>
      </c>
      <c r="J239" s="166" t="s">
        <v>732</v>
      </c>
      <c r="K239" s="136">
        <f t="shared" si="74"/>
        <v>42</v>
      </c>
      <c r="L239" s="167">
        <f t="shared" si="75"/>
        <v>0.25925925925925924</v>
      </c>
      <c r="M239" s="163" t="s">
        <v>547</v>
      </c>
      <c r="N239" s="168">
        <v>43539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122</v>
      </c>
      <c r="B240" s="161">
        <v>43399</v>
      </c>
      <c r="C240" s="161"/>
      <c r="D240" s="162" t="s">
        <v>459</v>
      </c>
      <c r="E240" s="163" t="s">
        <v>545</v>
      </c>
      <c r="F240" s="163">
        <v>240</v>
      </c>
      <c r="G240" s="163"/>
      <c r="H240" s="163">
        <v>297</v>
      </c>
      <c r="I240" s="165">
        <v>297</v>
      </c>
      <c r="J240" s="166" t="s">
        <v>631</v>
      </c>
      <c r="K240" s="172">
        <f t="shared" si="74"/>
        <v>57</v>
      </c>
      <c r="L240" s="167">
        <f t="shared" si="75"/>
        <v>0.23749999999999999</v>
      </c>
      <c r="M240" s="163" t="s">
        <v>547</v>
      </c>
      <c r="N240" s="168">
        <v>43417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123</v>
      </c>
      <c r="B241" s="130">
        <v>43439</v>
      </c>
      <c r="C241" s="130"/>
      <c r="D241" s="131" t="s">
        <v>733</v>
      </c>
      <c r="E241" s="132" t="s">
        <v>545</v>
      </c>
      <c r="F241" s="132">
        <v>202.5</v>
      </c>
      <c r="G241" s="132"/>
      <c r="H241" s="132">
        <v>255</v>
      </c>
      <c r="I241" s="134">
        <v>252</v>
      </c>
      <c r="J241" s="135" t="s">
        <v>631</v>
      </c>
      <c r="K241" s="136">
        <f t="shared" si="74"/>
        <v>52.5</v>
      </c>
      <c r="L241" s="137">
        <f t="shared" si="75"/>
        <v>0.25925925925925924</v>
      </c>
      <c r="M241" s="132" t="s">
        <v>547</v>
      </c>
      <c r="N241" s="138">
        <v>43542</v>
      </c>
      <c r="O241" s="54"/>
      <c r="P241" s="54"/>
      <c r="Q241" s="198"/>
      <c r="R241" s="37" t="s">
        <v>857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124</v>
      </c>
      <c r="B242" s="161">
        <v>43465</v>
      </c>
      <c r="C242" s="130"/>
      <c r="D242" s="162" t="s">
        <v>156</v>
      </c>
      <c r="E242" s="163" t="s">
        <v>545</v>
      </c>
      <c r="F242" s="163">
        <v>710</v>
      </c>
      <c r="G242" s="163"/>
      <c r="H242" s="163">
        <v>866</v>
      </c>
      <c r="I242" s="165">
        <v>866</v>
      </c>
      <c r="J242" s="166" t="s">
        <v>631</v>
      </c>
      <c r="K242" s="136">
        <f t="shared" si="74"/>
        <v>156</v>
      </c>
      <c r="L242" s="137">
        <f t="shared" si="75"/>
        <v>0.21971830985915494</v>
      </c>
      <c r="M242" s="132" t="s">
        <v>547</v>
      </c>
      <c r="N242" s="138">
        <v>43553</v>
      </c>
      <c r="O242" s="54"/>
      <c r="P242" s="54"/>
      <c r="Q242" s="198"/>
      <c r="R242" s="37" t="s">
        <v>857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125</v>
      </c>
      <c r="B243" s="161">
        <v>43522</v>
      </c>
      <c r="C243" s="161"/>
      <c r="D243" s="162" t="s">
        <v>170</v>
      </c>
      <c r="E243" s="163" t="s">
        <v>545</v>
      </c>
      <c r="F243" s="163">
        <v>337.25</v>
      </c>
      <c r="G243" s="163"/>
      <c r="H243" s="163">
        <v>398.5</v>
      </c>
      <c r="I243" s="165">
        <v>411</v>
      </c>
      <c r="J243" s="135" t="s">
        <v>734</v>
      </c>
      <c r="K243" s="136">
        <f t="shared" si="74"/>
        <v>61.25</v>
      </c>
      <c r="L243" s="137">
        <f t="shared" si="75"/>
        <v>0.1816160118606375</v>
      </c>
      <c r="M243" s="132" t="s">
        <v>547</v>
      </c>
      <c r="N243" s="138">
        <v>43760</v>
      </c>
      <c r="O243" s="54"/>
      <c r="P243" s="54"/>
      <c r="Q243" s="198"/>
      <c r="R243" s="37" t="s">
        <v>857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126</v>
      </c>
      <c r="B244" s="174">
        <v>43559</v>
      </c>
      <c r="C244" s="174"/>
      <c r="D244" s="175" t="s">
        <v>735</v>
      </c>
      <c r="E244" s="176" t="s">
        <v>545</v>
      </c>
      <c r="F244" s="176">
        <v>130</v>
      </c>
      <c r="G244" s="176"/>
      <c r="H244" s="176">
        <v>65</v>
      </c>
      <c r="I244" s="177">
        <v>158</v>
      </c>
      <c r="J244" s="145" t="s">
        <v>736</v>
      </c>
      <c r="K244" s="146">
        <f t="shared" si="74"/>
        <v>-65</v>
      </c>
      <c r="L244" s="147">
        <f t="shared" si="75"/>
        <v>-0.5</v>
      </c>
      <c r="M244" s="143" t="s">
        <v>557</v>
      </c>
      <c r="N244" s="140">
        <v>43726</v>
      </c>
      <c r="O244" s="54"/>
      <c r="P244" s="54"/>
      <c r="Q244" s="198"/>
      <c r="R244" s="37" t="s">
        <v>855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127</v>
      </c>
      <c r="B245" s="161">
        <v>43017</v>
      </c>
      <c r="C245" s="161"/>
      <c r="D245" s="162" t="s">
        <v>205</v>
      </c>
      <c r="E245" s="163" t="s">
        <v>545</v>
      </c>
      <c r="F245" s="163">
        <v>141.5</v>
      </c>
      <c r="G245" s="163"/>
      <c r="H245" s="163">
        <v>183.5</v>
      </c>
      <c r="I245" s="165">
        <v>210</v>
      </c>
      <c r="J245" s="135" t="s">
        <v>732</v>
      </c>
      <c r="K245" s="136">
        <f t="shared" si="74"/>
        <v>42</v>
      </c>
      <c r="L245" s="137">
        <f t="shared" si="75"/>
        <v>0.29681978798586572</v>
      </c>
      <c r="M245" s="132" t="s">
        <v>547</v>
      </c>
      <c r="N245" s="138">
        <v>43042</v>
      </c>
      <c r="O245" s="54"/>
      <c r="P245" s="54"/>
      <c r="Q245" s="198"/>
      <c r="R245" s="37" t="s">
        <v>855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73">
        <v>128</v>
      </c>
      <c r="B246" s="174">
        <v>43074</v>
      </c>
      <c r="C246" s="174"/>
      <c r="D246" s="175" t="s">
        <v>737</v>
      </c>
      <c r="E246" s="176" t="s">
        <v>545</v>
      </c>
      <c r="F246" s="171">
        <v>172</v>
      </c>
      <c r="G246" s="176"/>
      <c r="H246" s="176">
        <v>155.25</v>
      </c>
      <c r="I246" s="177">
        <v>230</v>
      </c>
      <c r="J246" s="145" t="s">
        <v>738</v>
      </c>
      <c r="K246" s="146">
        <f t="shared" si="74"/>
        <v>-16.75</v>
      </c>
      <c r="L246" s="147">
        <f t="shared" si="75"/>
        <v>-9.7383720930232565E-2</v>
      </c>
      <c r="M246" s="143" t="s">
        <v>557</v>
      </c>
      <c r="N246" s="140">
        <v>43787</v>
      </c>
      <c r="O246" s="54"/>
      <c r="P246" s="54"/>
      <c r="Q246" s="198"/>
      <c r="R246" s="37" t="s">
        <v>855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129</v>
      </c>
      <c r="B247" s="161">
        <v>43398</v>
      </c>
      <c r="C247" s="161"/>
      <c r="D247" s="162" t="s">
        <v>117</v>
      </c>
      <c r="E247" s="163" t="s">
        <v>545</v>
      </c>
      <c r="F247" s="163">
        <v>698.5</v>
      </c>
      <c r="G247" s="163"/>
      <c r="H247" s="163">
        <v>890</v>
      </c>
      <c r="I247" s="165">
        <v>890</v>
      </c>
      <c r="J247" s="135" t="s">
        <v>739</v>
      </c>
      <c r="K247" s="136">
        <f t="shared" si="74"/>
        <v>191.5</v>
      </c>
      <c r="L247" s="137">
        <f t="shared" si="75"/>
        <v>0.27415891195418757</v>
      </c>
      <c r="M247" s="132" t="s">
        <v>547</v>
      </c>
      <c r="N247" s="138">
        <v>44328</v>
      </c>
      <c r="O247" s="54"/>
      <c r="P247" s="54"/>
      <c r="Q247" s="198"/>
      <c r="R247" s="37" t="s">
        <v>857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130</v>
      </c>
      <c r="B248" s="161">
        <v>42877</v>
      </c>
      <c r="C248" s="161"/>
      <c r="D248" s="162" t="s">
        <v>740</v>
      </c>
      <c r="E248" s="163" t="s">
        <v>545</v>
      </c>
      <c r="F248" s="163">
        <v>127.6</v>
      </c>
      <c r="G248" s="163"/>
      <c r="H248" s="163">
        <v>138</v>
      </c>
      <c r="I248" s="165">
        <v>190</v>
      </c>
      <c r="J248" s="135" t="s">
        <v>741</v>
      </c>
      <c r="K248" s="136">
        <f t="shared" si="74"/>
        <v>10.400000000000006</v>
      </c>
      <c r="L248" s="137">
        <f t="shared" si="75"/>
        <v>8.1504702194357417E-2</v>
      </c>
      <c r="M248" s="132" t="s">
        <v>547</v>
      </c>
      <c r="N248" s="138">
        <v>43774</v>
      </c>
      <c r="O248" s="54"/>
      <c r="P248" s="54"/>
      <c r="Q248" s="198"/>
      <c r="R248" s="37" t="s">
        <v>855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131</v>
      </c>
      <c r="B249" s="161">
        <v>43158</v>
      </c>
      <c r="C249" s="161"/>
      <c r="D249" s="162" t="s">
        <v>742</v>
      </c>
      <c r="E249" s="163" t="s">
        <v>545</v>
      </c>
      <c r="F249" s="163">
        <v>317</v>
      </c>
      <c r="G249" s="163"/>
      <c r="H249" s="163">
        <v>382.5</v>
      </c>
      <c r="I249" s="165">
        <v>398</v>
      </c>
      <c r="J249" s="135" t="s">
        <v>743</v>
      </c>
      <c r="K249" s="136">
        <f t="shared" si="74"/>
        <v>65.5</v>
      </c>
      <c r="L249" s="137">
        <f t="shared" si="75"/>
        <v>0.20662460567823343</v>
      </c>
      <c r="M249" s="132" t="s">
        <v>547</v>
      </c>
      <c r="N249" s="138">
        <v>44238</v>
      </c>
      <c r="O249" s="54"/>
      <c r="P249" s="54"/>
      <c r="Q249" s="198"/>
      <c r="R249" s="37" t="s">
        <v>855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73">
        <v>132</v>
      </c>
      <c r="B250" s="174">
        <v>43164</v>
      </c>
      <c r="C250" s="174"/>
      <c r="D250" s="175" t="s">
        <v>162</v>
      </c>
      <c r="E250" s="176" t="s">
        <v>545</v>
      </c>
      <c r="F250" s="171">
        <f>510-14.4</f>
        <v>495.6</v>
      </c>
      <c r="G250" s="176"/>
      <c r="H250" s="176">
        <v>350</v>
      </c>
      <c r="I250" s="177">
        <v>672</v>
      </c>
      <c r="J250" s="145" t="s">
        <v>744</v>
      </c>
      <c r="K250" s="146">
        <f t="shared" si="74"/>
        <v>-145.60000000000002</v>
      </c>
      <c r="L250" s="147">
        <f t="shared" si="75"/>
        <v>-0.29378531073446329</v>
      </c>
      <c r="M250" s="143" t="s">
        <v>557</v>
      </c>
      <c r="N250" s="140">
        <v>43887</v>
      </c>
      <c r="O250" s="54"/>
      <c r="P250" s="54"/>
      <c r="Q250" s="198"/>
      <c r="R250" s="37" t="s">
        <v>857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73">
        <v>133</v>
      </c>
      <c r="B251" s="174">
        <v>43237</v>
      </c>
      <c r="C251" s="174"/>
      <c r="D251" s="175" t="s">
        <v>745</v>
      </c>
      <c r="E251" s="176" t="s">
        <v>545</v>
      </c>
      <c r="F251" s="171">
        <v>230.3</v>
      </c>
      <c r="G251" s="176"/>
      <c r="H251" s="176">
        <v>102.5</v>
      </c>
      <c r="I251" s="177">
        <v>348</v>
      </c>
      <c r="J251" s="145" t="s">
        <v>746</v>
      </c>
      <c r="K251" s="146">
        <f t="shared" si="74"/>
        <v>-127.80000000000001</v>
      </c>
      <c r="L251" s="147">
        <f t="shared" si="75"/>
        <v>-0.55492835432045162</v>
      </c>
      <c r="M251" s="143" t="s">
        <v>557</v>
      </c>
      <c r="N251" s="140">
        <v>43896</v>
      </c>
      <c r="O251" s="54"/>
      <c r="P251" s="54"/>
      <c r="Q251" s="198"/>
      <c r="R251" s="37" t="s">
        <v>857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134</v>
      </c>
      <c r="B252" s="161">
        <v>43258</v>
      </c>
      <c r="C252" s="161"/>
      <c r="D252" s="162" t="s">
        <v>422</v>
      </c>
      <c r="E252" s="163" t="s">
        <v>545</v>
      </c>
      <c r="F252" s="163">
        <f>342.5-5.1</f>
        <v>337.4</v>
      </c>
      <c r="G252" s="163"/>
      <c r="H252" s="163">
        <v>412.5</v>
      </c>
      <c r="I252" s="165">
        <v>439</v>
      </c>
      <c r="J252" s="135" t="s">
        <v>747</v>
      </c>
      <c r="K252" s="136">
        <f t="shared" si="74"/>
        <v>75.100000000000023</v>
      </c>
      <c r="L252" s="137">
        <f t="shared" si="75"/>
        <v>0.22258446947243635</v>
      </c>
      <c r="M252" s="132" t="s">
        <v>547</v>
      </c>
      <c r="N252" s="138">
        <v>44230</v>
      </c>
      <c r="O252" s="54"/>
      <c r="P252" s="54"/>
      <c r="Q252" s="198"/>
      <c r="R252" s="37" t="s">
        <v>855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4">
        <v>135</v>
      </c>
      <c r="B253" s="153">
        <v>43285</v>
      </c>
      <c r="C253" s="153"/>
      <c r="D253" s="154" t="s">
        <v>56</v>
      </c>
      <c r="E253" s="155" t="s">
        <v>545</v>
      </c>
      <c r="F253" s="155">
        <f>127.5-5.53</f>
        <v>121.97</v>
      </c>
      <c r="G253" s="156"/>
      <c r="H253" s="156">
        <v>122.5</v>
      </c>
      <c r="I253" s="156">
        <v>170</v>
      </c>
      <c r="J253" s="157" t="s">
        <v>748</v>
      </c>
      <c r="K253" s="158">
        <f t="shared" si="74"/>
        <v>0.53000000000000114</v>
      </c>
      <c r="L253" s="159">
        <f t="shared" si="75"/>
        <v>4.3453308190538747E-3</v>
      </c>
      <c r="M253" s="155" t="s">
        <v>564</v>
      </c>
      <c r="N253" s="153">
        <v>44431</v>
      </c>
      <c r="O253" s="54"/>
      <c r="P253" s="54"/>
      <c r="Q253" s="198"/>
      <c r="R253" s="37" t="s">
        <v>857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73">
        <v>136</v>
      </c>
      <c r="B254" s="174">
        <v>43294</v>
      </c>
      <c r="C254" s="174"/>
      <c r="D254" s="175" t="s">
        <v>749</v>
      </c>
      <c r="E254" s="176" t="s">
        <v>545</v>
      </c>
      <c r="F254" s="171">
        <v>46.5</v>
      </c>
      <c r="G254" s="176"/>
      <c r="H254" s="176">
        <v>17</v>
      </c>
      <c r="I254" s="177">
        <v>59</v>
      </c>
      <c r="J254" s="145" t="s">
        <v>750</v>
      </c>
      <c r="K254" s="146">
        <f t="shared" si="74"/>
        <v>-29.5</v>
      </c>
      <c r="L254" s="147">
        <f t="shared" si="75"/>
        <v>-0.63440860215053763</v>
      </c>
      <c r="M254" s="143" t="s">
        <v>557</v>
      </c>
      <c r="N254" s="140">
        <v>43887</v>
      </c>
      <c r="O254" s="54"/>
      <c r="P254" s="54"/>
      <c r="Q254" s="198"/>
      <c r="R254" s="37" t="s">
        <v>857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137</v>
      </c>
      <c r="B255" s="161">
        <v>43396</v>
      </c>
      <c r="C255" s="161"/>
      <c r="D255" s="162" t="s">
        <v>406</v>
      </c>
      <c r="E255" s="163" t="s">
        <v>545</v>
      </c>
      <c r="F255" s="163">
        <v>156.5</v>
      </c>
      <c r="G255" s="163"/>
      <c r="H255" s="163">
        <v>207.5</v>
      </c>
      <c r="I255" s="165">
        <v>191</v>
      </c>
      <c r="J255" s="135" t="s">
        <v>631</v>
      </c>
      <c r="K255" s="136">
        <f t="shared" si="74"/>
        <v>51</v>
      </c>
      <c r="L255" s="137">
        <f t="shared" si="75"/>
        <v>0.32587859424920129</v>
      </c>
      <c r="M255" s="132" t="s">
        <v>547</v>
      </c>
      <c r="N255" s="138">
        <v>44369</v>
      </c>
      <c r="O255" s="54"/>
      <c r="P255" s="54"/>
      <c r="Q255" s="198"/>
      <c r="R255" s="37" t="s">
        <v>857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138</v>
      </c>
      <c r="B256" s="161">
        <v>43439</v>
      </c>
      <c r="C256" s="161"/>
      <c r="D256" s="162" t="s">
        <v>337</v>
      </c>
      <c r="E256" s="163" t="s">
        <v>545</v>
      </c>
      <c r="F256" s="163">
        <v>259.5</v>
      </c>
      <c r="G256" s="163"/>
      <c r="H256" s="163">
        <v>320</v>
      </c>
      <c r="I256" s="165">
        <v>320</v>
      </c>
      <c r="J256" s="135" t="s">
        <v>631</v>
      </c>
      <c r="K256" s="136">
        <f t="shared" si="74"/>
        <v>60.5</v>
      </c>
      <c r="L256" s="137">
        <f t="shared" si="75"/>
        <v>0.23314065510597304</v>
      </c>
      <c r="M256" s="132" t="s">
        <v>547</v>
      </c>
      <c r="N256" s="138">
        <v>44323</v>
      </c>
      <c r="O256" s="54"/>
      <c r="P256" s="54"/>
      <c r="Q256" s="198"/>
      <c r="R256" s="37" t="s">
        <v>857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73">
        <v>139</v>
      </c>
      <c r="B257" s="174">
        <v>43439</v>
      </c>
      <c r="C257" s="174"/>
      <c r="D257" s="175" t="s">
        <v>751</v>
      </c>
      <c r="E257" s="176" t="s">
        <v>545</v>
      </c>
      <c r="F257" s="176">
        <v>715</v>
      </c>
      <c r="G257" s="176"/>
      <c r="H257" s="176">
        <v>445</v>
      </c>
      <c r="I257" s="177">
        <v>840</v>
      </c>
      <c r="J257" s="145" t="s">
        <v>752</v>
      </c>
      <c r="K257" s="146">
        <f t="shared" si="74"/>
        <v>-270</v>
      </c>
      <c r="L257" s="147">
        <f t="shared" si="75"/>
        <v>-0.3776223776223776</v>
      </c>
      <c r="M257" s="143" t="s">
        <v>557</v>
      </c>
      <c r="N257" s="140">
        <v>43800</v>
      </c>
      <c r="O257" s="54"/>
      <c r="P257" s="54"/>
      <c r="Q257" s="198"/>
      <c r="R257" s="37" t="s">
        <v>857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140</v>
      </c>
      <c r="B258" s="161">
        <v>43469</v>
      </c>
      <c r="C258" s="161"/>
      <c r="D258" s="162" t="s">
        <v>176</v>
      </c>
      <c r="E258" s="163" t="s">
        <v>545</v>
      </c>
      <c r="F258" s="163">
        <v>875</v>
      </c>
      <c r="G258" s="163"/>
      <c r="H258" s="163">
        <v>1165</v>
      </c>
      <c r="I258" s="165">
        <v>1185</v>
      </c>
      <c r="J258" s="135" t="s">
        <v>753</v>
      </c>
      <c r="K258" s="136">
        <f t="shared" si="74"/>
        <v>290</v>
      </c>
      <c r="L258" s="137">
        <f t="shared" si="75"/>
        <v>0.33142857142857141</v>
      </c>
      <c r="M258" s="132" t="s">
        <v>547</v>
      </c>
      <c r="N258" s="138">
        <v>43847</v>
      </c>
      <c r="O258" s="54"/>
      <c r="P258" s="54"/>
      <c r="Q258" s="198"/>
      <c r="R258" s="37" t="s">
        <v>857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141</v>
      </c>
      <c r="B259" s="161">
        <v>43559</v>
      </c>
      <c r="C259" s="161"/>
      <c r="D259" s="162" t="s">
        <v>355</v>
      </c>
      <c r="E259" s="163" t="s">
        <v>545</v>
      </c>
      <c r="F259" s="163">
        <f>387-14.63</f>
        <v>372.37</v>
      </c>
      <c r="G259" s="163"/>
      <c r="H259" s="163">
        <v>490</v>
      </c>
      <c r="I259" s="165">
        <v>490</v>
      </c>
      <c r="J259" s="135" t="s">
        <v>631</v>
      </c>
      <c r="K259" s="136">
        <f t="shared" si="74"/>
        <v>117.63</v>
      </c>
      <c r="L259" s="137">
        <f t="shared" si="75"/>
        <v>0.31589548030185027</v>
      </c>
      <c r="M259" s="132" t="s">
        <v>547</v>
      </c>
      <c r="N259" s="138">
        <v>43850</v>
      </c>
      <c r="O259" s="54"/>
      <c r="P259" s="54"/>
      <c r="Q259" s="198"/>
      <c r="R259" s="37" t="s">
        <v>857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73">
        <v>142</v>
      </c>
      <c r="B260" s="174">
        <v>43578</v>
      </c>
      <c r="C260" s="174"/>
      <c r="D260" s="175" t="s">
        <v>754</v>
      </c>
      <c r="E260" s="176" t="s">
        <v>556</v>
      </c>
      <c r="F260" s="176">
        <v>220</v>
      </c>
      <c r="G260" s="176"/>
      <c r="H260" s="176">
        <v>127.5</v>
      </c>
      <c r="I260" s="177">
        <v>284</v>
      </c>
      <c r="J260" s="145" t="s">
        <v>755</v>
      </c>
      <c r="K260" s="146">
        <f t="shared" si="74"/>
        <v>-92.5</v>
      </c>
      <c r="L260" s="147">
        <f t="shared" si="75"/>
        <v>-0.42045454545454547</v>
      </c>
      <c r="M260" s="143" t="s">
        <v>557</v>
      </c>
      <c r="N260" s="140">
        <v>43896</v>
      </c>
      <c r="O260" s="54"/>
      <c r="P260" s="54"/>
      <c r="Q260" s="198"/>
      <c r="R260" s="37" t="s">
        <v>857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143</v>
      </c>
      <c r="B261" s="161">
        <v>43622</v>
      </c>
      <c r="C261" s="161"/>
      <c r="D261" s="162" t="s">
        <v>460</v>
      </c>
      <c r="E261" s="163" t="s">
        <v>556</v>
      </c>
      <c r="F261" s="163">
        <v>332.8</v>
      </c>
      <c r="G261" s="163"/>
      <c r="H261" s="163">
        <v>405</v>
      </c>
      <c r="I261" s="165">
        <v>419</v>
      </c>
      <c r="J261" s="135" t="s">
        <v>756</v>
      </c>
      <c r="K261" s="136">
        <f t="shared" si="74"/>
        <v>72.199999999999989</v>
      </c>
      <c r="L261" s="137">
        <f t="shared" si="75"/>
        <v>0.21694711538461534</v>
      </c>
      <c r="M261" s="132" t="s">
        <v>547</v>
      </c>
      <c r="N261" s="138">
        <v>43860</v>
      </c>
      <c r="O261" s="54"/>
      <c r="P261" s="54"/>
      <c r="Q261" s="198"/>
      <c r="R261" s="37" t="s">
        <v>855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54">
        <v>144</v>
      </c>
      <c r="B262" s="153">
        <v>43641</v>
      </c>
      <c r="C262" s="153"/>
      <c r="D262" s="154" t="s">
        <v>168</v>
      </c>
      <c r="E262" s="155" t="s">
        <v>545</v>
      </c>
      <c r="F262" s="155">
        <v>386</v>
      </c>
      <c r="G262" s="156"/>
      <c r="H262" s="156">
        <v>395</v>
      </c>
      <c r="I262" s="156">
        <v>452</v>
      </c>
      <c r="J262" s="157" t="s">
        <v>757</v>
      </c>
      <c r="K262" s="158">
        <f t="shared" si="74"/>
        <v>9</v>
      </c>
      <c r="L262" s="159">
        <f t="shared" si="75"/>
        <v>2.3316062176165803E-2</v>
      </c>
      <c r="M262" s="155" t="s">
        <v>564</v>
      </c>
      <c r="N262" s="153">
        <v>43868</v>
      </c>
      <c r="O262" s="54"/>
      <c r="P262" s="54"/>
      <c r="Q262" s="198"/>
      <c r="R262" s="37" t="s">
        <v>855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54">
        <v>145</v>
      </c>
      <c r="B263" s="153">
        <v>43707</v>
      </c>
      <c r="C263" s="153"/>
      <c r="D263" s="154" t="s">
        <v>143</v>
      </c>
      <c r="E263" s="155" t="s">
        <v>545</v>
      </c>
      <c r="F263" s="155">
        <v>137.5</v>
      </c>
      <c r="G263" s="156"/>
      <c r="H263" s="156">
        <v>138.5</v>
      </c>
      <c r="I263" s="156">
        <v>190</v>
      </c>
      <c r="J263" s="157" t="s">
        <v>758</v>
      </c>
      <c r="K263" s="158">
        <f t="shared" si="74"/>
        <v>1</v>
      </c>
      <c r="L263" s="159">
        <f t="shared" si="75"/>
        <v>7.2727272727272727E-3</v>
      </c>
      <c r="M263" s="155" t="s">
        <v>564</v>
      </c>
      <c r="N263" s="153">
        <v>44432</v>
      </c>
      <c r="O263" s="54"/>
      <c r="P263" s="54"/>
      <c r="Q263" s="198"/>
      <c r="R263" s="37" t="s">
        <v>857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146</v>
      </c>
      <c r="B264" s="161">
        <v>43731</v>
      </c>
      <c r="C264" s="161"/>
      <c r="D264" s="162" t="s">
        <v>415</v>
      </c>
      <c r="E264" s="163" t="s">
        <v>545</v>
      </c>
      <c r="F264" s="163">
        <v>235</v>
      </c>
      <c r="G264" s="163"/>
      <c r="H264" s="163">
        <v>295</v>
      </c>
      <c r="I264" s="165">
        <v>296</v>
      </c>
      <c r="J264" s="135" t="s">
        <v>759</v>
      </c>
      <c r="K264" s="136">
        <f t="shared" si="74"/>
        <v>60</v>
      </c>
      <c r="L264" s="137">
        <f t="shared" si="75"/>
        <v>0.25531914893617019</v>
      </c>
      <c r="M264" s="132" t="s">
        <v>547</v>
      </c>
      <c r="N264" s="138">
        <v>43844</v>
      </c>
      <c r="O264" s="54"/>
      <c r="P264" s="54"/>
      <c r="Q264" s="198"/>
      <c r="R264" s="37" t="s">
        <v>855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147</v>
      </c>
      <c r="B265" s="161">
        <v>43752</v>
      </c>
      <c r="C265" s="161"/>
      <c r="D265" s="162" t="s">
        <v>760</v>
      </c>
      <c r="E265" s="163" t="s">
        <v>545</v>
      </c>
      <c r="F265" s="163">
        <v>277.5</v>
      </c>
      <c r="G265" s="163"/>
      <c r="H265" s="163">
        <v>333</v>
      </c>
      <c r="I265" s="165">
        <v>333</v>
      </c>
      <c r="J265" s="135" t="s">
        <v>761</v>
      </c>
      <c r="K265" s="136">
        <f t="shared" si="74"/>
        <v>55.5</v>
      </c>
      <c r="L265" s="137">
        <f t="shared" si="75"/>
        <v>0.2</v>
      </c>
      <c r="M265" s="132" t="s">
        <v>547</v>
      </c>
      <c r="N265" s="138">
        <v>43846</v>
      </c>
      <c r="O265" s="54"/>
      <c r="P265" s="54"/>
      <c r="Q265" s="198"/>
      <c r="R265" s="37" t="s">
        <v>857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148</v>
      </c>
      <c r="B266" s="161">
        <v>43752</v>
      </c>
      <c r="C266" s="161"/>
      <c r="D266" s="162" t="s">
        <v>762</v>
      </c>
      <c r="E266" s="163" t="s">
        <v>545</v>
      </c>
      <c r="F266" s="163">
        <v>930</v>
      </c>
      <c r="G266" s="163"/>
      <c r="H266" s="163">
        <v>1165</v>
      </c>
      <c r="I266" s="165">
        <v>1200</v>
      </c>
      <c r="J266" s="135" t="s">
        <v>763</v>
      </c>
      <c r="K266" s="136">
        <f t="shared" si="74"/>
        <v>235</v>
      </c>
      <c r="L266" s="137">
        <f t="shared" si="75"/>
        <v>0.25268817204301075</v>
      </c>
      <c r="M266" s="132" t="s">
        <v>547</v>
      </c>
      <c r="N266" s="138">
        <v>43847</v>
      </c>
      <c r="O266" s="54"/>
      <c r="P266" s="54"/>
      <c r="Q266" s="198"/>
      <c r="R266" s="37" t="s">
        <v>855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149</v>
      </c>
      <c r="B267" s="161">
        <v>43753</v>
      </c>
      <c r="C267" s="161"/>
      <c r="D267" s="162" t="s">
        <v>764</v>
      </c>
      <c r="E267" s="163" t="s">
        <v>545</v>
      </c>
      <c r="F267" s="133">
        <v>111</v>
      </c>
      <c r="G267" s="163"/>
      <c r="H267" s="163">
        <v>141</v>
      </c>
      <c r="I267" s="165">
        <v>141</v>
      </c>
      <c r="J267" s="135" t="s">
        <v>765</v>
      </c>
      <c r="K267" s="136">
        <f t="shared" si="74"/>
        <v>30</v>
      </c>
      <c r="L267" s="137">
        <f t="shared" si="75"/>
        <v>0.27027027027027029</v>
      </c>
      <c r="M267" s="132" t="s">
        <v>547</v>
      </c>
      <c r="N267" s="138">
        <v>44328</v>
      </c>
      <c r="O267" s="54"/>
      <c r="P267" s="54"/>
      <c r="Q267" s="198"/>
      <c r="R267" s="37" t="s">
        <v>855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150</v>
      </c>
      <c r="B268" s="161">
        <v>43753</v>
      </c>
      <c r="C268" s="161"/>
      <c r="D268" s="162" t="s">
        <v>766</v>
      </c>
      <c r="E268" s="163" t="s">
        <v>545</v>
      </c>
      <c r="F268" s="133">
        <v>296</v>
      </c>
      <c r="G268" s="163"/>
      <c r="H268" s="163">
        <v>370</v>
      </c>
      <c r="I268" s="165">
        <v>370</v>
      </c>
      <c r="J268" s="135" t="s">
        <v>631</v>
      </c>
      <c r="K268" s="136">
        <f t="shared" ref="K268:K293" si="76">H268-F268</f>
        <v>74</v>
      </c>
      <c r="L268" s="137">
        <f t="shared" ref="L268:L293" si="77">K268/F268</f>
        <v>0.25</v>
      </c>
      <c r="M268" s="132" t="s">
        <v>547</v>
      </c>
      <c r="N268" s="138">
        <v>43853</v>
      </c>
      <c r="O268" s="54"/>
      <c r="P268" s="54"/>
      <c r="Q268" s="198"/>
      <c r="R268" s="37" t="s">
        <v>855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151</v>
      </c>
      <c r="B269" s="161">
        <v>43754</v>
      </c>
      <c r="C269" s="161"/>
      <c r="D269" s="162" t="s">
        <v>767</v>
      </c>
      <c r="E269" s="163" t="s">
        <v>545</v>
      </c>
      <c r="F269" s="133">
        <v>300</v>
      </c>
      <c r="G269" s="163"/>
      <c r="H269" s="163">
        <v>382.5</v>
      </c>
      <c r="I269" s="165">
        <v>344</v>
      </c>
      <c r="J269" s="135" t="s">
        <v>768</v>
      </c>
      <c r="K269" s="136">
        <f t="shared" si="76"/>
        <v>82.5</v>
      </c>
      <c r="L269" s="137">
        <f t="shared" si="77"/>
        <v>0.27500000000000002</v>
      </c>
      <c r="M269" s="132" t="s">
        <v>547</v>
      </c>
      <c r="N269" s="138">
        <v>44238</v>
      </c>
      <c r="O269" s="54"/>
      <c r="P269" s="54"/>
      <c r="Q269" s="198"/>
      <c r="R269" s="37" t="s">
        <v>855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152</v>
      </c>
      <c r="B270" s="161">
        <v>43832</v>
      </c>
      <c r="C270" s="161"/>
      <c r="D270" s="162" t="s">
        <v>769</v>
      </c>
      <c r="E270" s="163" t="s">
        <v>545</v>
      </c>
      <c r="F270" s="133">
        <v>495</v>
      </c>
      <c r="G270" s="163"/>
      <c r="H270" s="163">
        <v>595</v>
      </c>
      <c r="I270" s="165">
        <v>590</v>
      </c>
      <c r="J270" s="135" t="s">
        <v>567</v>
      </c>
      <c r="K270" s="136">
        <f t="shared" si="76"/>
        <v>100</v>
      </c>
      <c r="L270" s="137">
        <f t="shared" si="77"/>
        <v>0.20202020202020202</v>
      </c>
      <c r="M270" s="132" t="s">
        <v>547</v>
      </c>
      <c r="N270" s="138">
        <v>44589</v>
      </c>
      <c r="O270" s="54"/>
      <c r="P270" s="54"/>
      <c r="Q270" s="198"/>
      <c r="R270" s="37" t="s">
        <v>855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153</v>
      </c>
      <c r="B271" s="161">
        <v>43966</v>
      </c>
      <c r="C271" s="161"/>
      <c r="D271" s="162" t="s">
        <v>74</v>
      </c>
      <c r="E271" s="163" t="s">
        <v>545</v>
      </c>
      <c r="F271" s="133">
        <v>67.5</v>
      </c>
      <c r="G271" s="163"/>
      <c r="H271" s="163">
        <v>86</v>
      </c>
      <c r="I271" s="165">
        <v>86</v>
      </c>
      <c r="J271" s="135" t="s">
        <v>770</v>
      </c>
      <c r="K271" s="136">
        <f t="shared" si="76"/>
        <v>18.5</v>
      </c>
      <c r="L271" s="137">
        <f t="shared" si="77"/>
        <v>0.27407407407407408</v>
      </c>
      <c r="M271" s="132" t="s">
        <v>547</v>
      </c>
      <c r="N271" s="138">
        <v>44008</v>
      </c>
      <c r="O271" s="54"/>
      <c r="P271" s="54"/>
      <c r="Q271" s="198"/>
      <c r="R271" s="37" t="s">
        <v>855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154</v>
      </c>
      <c r="B272" s="161">
        <v>44035</v>
      </c>
      <c r="C272" s="161"/>
      <c r="D272" s="162" t="s">
        <v>459</v>
      </c>
      <c r="E272" s="163" t="s">
        <v>545</v>
      </c>
      <c r="F272" s="133">
        <v>231</v>
      </c>
      <c r="G272" s="163"/>
      <c r="H272" s="163">
        <v>281</v>
      </c>
      <c r="I272" s="165">
        <v>281</v>
      </c>
      <c r="J272" s="135" t="s">
        <v>631</v>
      </c>
      <c r="K272" s="136">
        <f t="shared" si="76"/>
        <v>50</v>
      </c>
      <c r="L272" s="137">
        <f t="shared" si="77"/>
        <v>0.21645021645021645</v>
      </c>
      <c r="M272" s="132" t="s">
        <v>547</v>
      </c>
      <c r="N272" s="138">
        <v>44358</v>
      </c>
      <c r="O272" s="54"/>
      <c r="P272" s="54"/>
      <c r="Q272" s="198"/>
      <c r="R272" s="37" t="s">
        <v>855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155</v>
      </c>
      <c r="B273" s="161">
        <v>44092</v>
      </c>
      <c r="C273" s="161"/>
      <c r="D273" s="162" t="s">
        <v>141</v>
      </c>
      <c r="E273" s="163" t="s">
        <v>545</v>
      </c>
      <c r="F273" s="163">
        <v>206</v>
      </c>
      <c r="G273" s="163"/>
      <c r="H273" s="163">
        <v>248</v>
      </c>
      <c r="I273" s="165">
        <v>248</v>
      </c>
      <c r="J273" s="135" t="s">
        <v>631</v>
      </c>
      <c r="K273" s="136">
        <f t="shared" si="76"/>
        <v>42</v>
      </c>
      <c r="L273" s="137">
        <f t="shared" si="77"/>
        <v>0.20388349514563106</v>
      </c>
      <c r="M273" s="132" t="s">
        <v>547</v>
      </c>
      <c r="N273" s="138">
        <v>44214</v>
      </c>
      <c r="O273" s="54"/>
      <c r="P273" s="54"/>
      <c r="Q273" s="198"/>
      <c r="R273" s="37" t="s">
        <v>855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156</v>
      </c>
      <c r="B274" s="161">
        <v>44140</v>
      </c>
      <c r="C274" s="161"/>
      <c r="D274" s="162" t="s">
        <v>141</v>
      </c>
      <c r="E274" s="163" t="s">
        <v>545</v>
      </c>
      <c r="F274" s="163">
        <v>182.5</v>
      </c>
      <c r="G274" s="163"/>
      <c r="H274" s="163">
        <v>248</v>
      </c>
      <c r="I274" s="165">
        <v>248</v>
      </c>
      <c r="J274" s="135" t="s">
        <v>631</v>
      </c>
      <c r="K274" s="136">
        <f t="shared" si="76"/>
        <v>65.5</v>
      </c>
      <c r="L274" s="137">
        <f t="shared" si="77"/>
        <v>0.35890410958904112</v>
      </c>
      <c r="M274" s="132" t="s">
        <v>547</v>
      </c>
      <c r="N274" s="138">
        <v>44214</v>
      </c>
      <c r="O274" s="54"/>
      <c r="P274" s="54"/>
      <c r="Q274" s="198"/>
      <c r="R274" s="37" t="s">
        <v>855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157</v>
      </c>
      <c r="B275" s="161">
        <v>44140</v>
      </c>
      <c r="C275" s="161"/>
      <c r="D275" s="162" t="s">
        <v>337</v>
      </c>
      <c r="E275" s="163" t="s">
        <v>545</v>
      </c>
      <c r="F275" s="163">
        <v>247.5</v>
      </c>
      <c r="G275" s="163"/>
      <c r="H275" s="163">
        <v>320</v>
      </c>
      <c r="I275" s="165">
        <v>320</v>
      </c>
      <c r="J275" s="135" t="s">
        <v>631</v>
      </c>
      <c r="K275" s="136">
        <f t="shared" si="76"/>
        <v>72.5</v>
      </c>
      <c r="L275" s="137">
        <f t="shared" si="77"/>
        <v>0.29292929292929293</v>
      </c>
      <c r="M275" s="132" t="s">
        <v>547</v>
      </c>
      <c r="N275" s="138">
        <v>44323</v>
      </c>
      <c r="O275" s="54"/>
      <c r="P275" s="54"/>
      <c r="Q275" s="198"/>
      <c r="R275" s="37" t="s">
        <v>855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158</v>
      </c>
      <c r="B276" s="161">
        <v>44140</v>
      </c>
      <c r="C276" s="161"/>
      <c r="D276" s="162" t="s">
        <v>199</v>
      </c>
      <c r="E276" s="163" t="s">
        <v>545</v>
      </c>
      <c r="F276" s="133">
        <v>925</v>
      </c>
      <c r="G276" s="163"/>
      <c r="H276" s="163">
        <v>1095</v>
      </c>
      <c r="I276" s="165">
        <v>1093</v>
      </c>
      <c r="J276" s="135" t="s">
        <v>771</v>
      </c>
      <c r="K276" s="136">
        <f t="shared" si="76"/>
        <v>170</v>
      </c>
      <c r="L276" s="137">
        <f t="shared" si="77"/>
        <v>0.18378378378378379</v>
      </c>
      <c r="M276" s="132" t="s">
        <v>547</v>
      </c>
      <c r="N276" s="138">
        <v>44201</v>
      </c>
      <c r="O276" s="54"/>
      <c r="P276" s="54"/>
      <c r="Q276" s="198"/>
      <c r="R276" s="37" t="s">
        <v>855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159</v>
      </c>
      <c r="B277" s="161">
        <v>44140</v>
      </c>
      <c r="C277" s="161"/>
      <c r="D277" s="162" t="s">
        <v>355</v>
      </c>
      <c r="E277" s="163" t="s">
        <v>545</v>
      </c>
      <c r="F277" s="133">
        <v>332.5</v>
      </c>
      <c r="G277" s="163"/>
      <c r="H277" s="163">
        <v>393</v>
      </c>
      <c r="I277" s="165">
        <v>406</v>
      </c>
      <c r="J277" s="135" t="s">
        <v>772</v>
      </c>
      <c r="K277" s="136">
        <f t="shared" si="76"/>
        <v>60.5</v>
      </c>
      <c r="L277" s="137">
        <f t="shared" si="77"/>
        <v>0.18195488721804512</v>
      </c>
      <c r="M277" s="132" t="s">
        <v>547</v>
      </c>
      <c r="N277" s="138">
        <v>44256</v>
      </c>
      <c r="O277" s="54"/>
      <c r="P277" s="54"/>
      <c r="Q277" s="198"/>
      <c r="R277" s="37" t="s">
        <v>855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160</v>
      </c>
      <c r="B278" s="161">
        <v>44141</v>
      </c>
      <c r="C278" s="161"/>
      <c r="D278" s="162" t="s">
        <v>459</v>
      </c>
      <c r="E278" s="163" t="s">
        <v>545</v>
      </c>
      <c r="F278" s="133">
        <v>231</v>
      </c>
      <c r="G278" s="163"/>
      <c r="H278" s="163">
        <v>281</v>
      </c>
      <c r="I278" s="165">
        <v>281</v>
      </c>
      <c r="J278" s="135" t="s">
        <v>631</v>
      </c>
      <c r="K278" s="136">
        <f t="shared" si="76"/>
        <v>50</v>
      </c>
      <c r="L278" s="137">
        <f t="shared" si="77"/>
        <v>0.21645021645021645</v>
      </c>
      <c r="M278" s="132" t="s">
        <v>547</v>
      </c>
      <c r="N278" s="138">
        <v>44358</v>
      </c>
      <c r="O278" s="54"/>
      <c r="P278" s="54"/>
      <c r="Q278" s="198"/>
      <c r="R278" s="37" t="s">
        <v>855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161</v>
      </c>
      <c r="B279" s="161">
        <v>44187</v>
      </c>
      <c r="C279" s="161"/>
      <c r="D279" s="162" t="s">
        <v>773</v>
      </c>
      <c r="E279" s="163" t="s">
        <v>545</v>
      </c>
      <c r="F279" s="133">
        <v>190</v>
      </c>
      <c r="G279" s="163"/>
      <c r="H279" s="163">
        <v>239</v>
      </c>
      <c r="I279" s="165">
        <v>239</v>
      </c>
      <c r="J279" s="135" t="s">
        <v>774</v>
      </c>
      <c r="K279" s="136">
        <f t="shared" si="76"/>
        <v>49</v>
      </c>
      <c r="L279" s="137">
        <f t="shared" si="77"/>
        <v>0.25789473684210529</v>
      </c>
      <c r="M279" s="132" t="s">
        <v>547</v>
      </c>
      <c r="N279" s="138">
        <v>44844</v>
      </c>
      <c r="O279" s="54"/>
      <c r="P279" s="54"/>
      <c r="Q279" s="198"/>
      <c r="R279" s="37" t="s">
        <v>855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162</v>
      </c>
      <c r="B280" s="161">
        <v>44258</v>
      </c>
      <c r="C280" s="161"/>
      <c r="D280" s="162" t="s">
        <v>769</v>
      </c>
      <c r="E280" s="163" t="s">
        <v>545</v>
      </c>
      <c r="F280" s="133">
        <v>495</v>
      </c>
      <c r="G280" s="163"/>
      <c r="H280" s="163">
        <v>595</v>
      </c>
      <c r="I280" s="165">
        <v>590</v>
      </c>
      <c r="J280" s="135" t="s">
        <v>567</v>
      </c>
      <c r="K280" s="136">
        <f t="shared" si="76"/>
        <v>100</v>
      </c>
      <c r="L280" s="137">
        <f t="shared" si="77"/>
        <v>0.20202020202020202</v>
      </c>
      <c r="M280" s="132" t="s">
        <v>547</v>
      </c>
      <c r="N280" s="138">
        <v>44589</v>
      </c>
      <c r="O280" s="54"/>
      <c r="P280" s="54"/>
      <c r="Q280" s="198"/>
      <c r="R280" s="37" t="s">
        <v>855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163</v>
      </c>
      <c r="B281" s="161">
        <v>44274</v>
      </c>
      <c r="C281" s="161"/>
      <c r="D281" s="162" t="s">
        <v>355</v>
      </c>
      <c r="E281" s="163" t="s">
        <v>545</v>
      </c>
      <c r="F281" s="133">
        <v>355</v>
      </c>
      <c r="G281" s="163"/>
      <c r="H281" s="163">
        <v>422.5</v>
      </c>
      <c r="I281" s="165">
        <v>420</v>
      </c>
      <c r="J281" s="135" t="s">
        <v>775</v>
      </c>
      <c r="K281" s="136">
        <f t="shared" si="76"/>
        <v>67.5</v>
      </c>
      <c r="L281" s="137">
        <f t="shared" si="77"/>
        <v>0.19014084507042253</v>
      </c>
      <c r="M281" s="132" t="s">
        <v>547</v>
      </c>
      <c r="N281" s="138">
        <v>44361</v>
      </c>
      <c r="O281" s="54"/>
      <c r="P281" s="54"/>
      <c r="R281" s="37" t="s">
        <v>855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164</v>
      </c>
      <c r="B282" s="161">
        <v>44295</v>
      </c>
      <c r="C282" s="161"/>
      <c r="D282" s="162" t="s">
        <v>319</v>
      </c>
      <c r="E282" s="163" t="s">
        <v>545</v>
      </c>
      <c r="F282" s="133">
        <v>555</v>
      </c>
      <c r="G282" s="163"/>
      <c r="H282" s="163">
        <v>663</v>
      </c>
      <c r="I282" s="165">
        <v>663</v>
      </c>
      <c r="J282" s="135" t="s">
        <v>776</v>
      </c>
      <c r="K282" s="136">
        <f t="shared" si="76"/>
        <v>108</v>
      </c>
      <c r="L282" s="137">
        <f t="shared" si="77"/>
        <v>0.19459459459459461</v>
      </c>
      <c r="M282" s="132" t="s">
        <v>547</v>
      </c>
      <c r="N282" s="138">
        <v>44321</v>
      </c>
      <c r="O282" s="54"/>
      <c r="P282" s="54"/>
      <c r="Q282" s="198"/>
      <c r="R282" s="37" t="s">
        <v>855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165</v>
      </c>
      <c r="B283" s="161">
        <v>44308</v>
      </c>
      <c r="C283" s="161"/>
      <c r="D283" s="162" t="s">
        <v>740</v>
      </c>
      <c r="E283" s="163" t="s">
        <v>545</v>
      </c>
      <c r="F283" s="133">
        <v>126.5</v>
      </c>
      <c r="G283" s="163"/>
      <c r="H283" s="163">
        <v>155</v>
      </c>
      <c r="I283" s="165">
        <v>155</v>
      </c>
      <c r="J283" s="135" t="s">
        <v>631</v>
      </c>
      <c r="K283" s="136">
        <f t="shared" si="76"/>
        <v>28.5</v>
      </c>
      <c r="L283" s="137">
        <f t="shared" si="77"/>
        <v>0.22529644268774704</v>
      </c>
      <c r="M283" s="132" t="s">
        <v>547</v>
      </c>
      <c r="N283" s="138">
        <v>44362</v>
      </c>
      <c r="O283" s="54"/>
      <c r="P283" s="54"/>
      <c r="R283" s="37" t="s">
        <v>855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39">
        <v>166</v>
      </c>
      <c r="B284" s="170">
        <v>44368</v>
      </c>
      <c r="C284" s="170"/>
      <c r="D284" s="141" t="s">
        <v>777</v>
      </c>
      <c r="E284" s="143" t="s">
        <v>545</v>
      </c>
      <c r="F284" s="171">
        <v>287.5</v>
      </c>
      <c r="G284" s="143"/>
      <c r="H284" s="143">
        <v>245</v>
      </c>
      <c r="I284" s="144">
        <v>344</v>
      </c>
      <c r="J284" s="145" t="s">
        <v>778</v>
      </c>
      <c r="K284" s="146">
        <f t="shared" si="76"/>
        <v>-42.5</v>
      </c>
      <c r="L284" s="147">
        <f t="shared" si="77"/>
        <v>-0.14782608695652175</v>
      </c>
      <c r="M284" s="143" t="s">
        <v>557</v>
      </c>
      <c r="N284" s="140">
        <v>44508</v>
      </c>
      <c r="O284" s="54"/>
      <c r="P284" s="54"/>
      <c r="R284" s="37" t="s">
        <v>855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167</v>
      </c>
      <c r="B285" s="161">
        <v>44368</v>
      </c>
      <c r="C285" s="161"/>
      <c r="D285" s="162" t="s">
        <v>459</v>
      </c>
      <c r="E285" s="163" t="s">
        <v>545</v>
      </c>
      <c r="F285" s="133">
        <v>241</v>
      </c>
      <c r="G285" s="163"/>
      <c r="H285" s="163">
        <v>298</v>
      </c>
      <c r="I285" s="165">
        <v>320</v>
      </c>
      <c r="J285" s="135" t="s">
        <v>631</v>
      </c>
      <c r="K285" s="136">
        <f t="shared" si="76"/>
        <v>57</v>
      </c>
      <c r="L285" s="137">
        <f t="shared" si="77"/>
        <v>0.23651452282157676</v>
      </c>
      <c r="M285" s="132" t="s">
        <v>547</v>
      </c>
      <c r="N285" s="138">
        <v>44802</v>
      </c>
      <c r="O285" s="54"/>
      <c r="P285" s="54"/>
      <c r="R285" s="37" t="s">
        <v>855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168</v>
      </c>
      <c r="B286" s="161">
        <v>44406</v>
      </c>
      <c r="C286" s="161"/>
      <c r="D286" s="162" t="s">
        <v>740</v>
      </c>
      <c r="E286" s="163" t="s">
        <v>545</v>
      </c>
      <c r="F286" s="133">
        <v>162.5</v>
      </c>
      <c r="G286" s="163"/>
      <c r="H286" s="163">
        <v>200</v>
      </c>
      <c r="I286" s="165">
        <v>200</v>
      </c>
      <c r="J286" s="135" t="s">
        <v>631</v>
      </c>
      <c r="K286" s="136">
        <f t="shared" si="76"/>
        <v>37.5</v>
      </c>
      <c r="L286" s="137">
        <f t="shared" si="77"/>
        <v>0.23076923076923078</v>
      </c>
      <c r="M286" s="132" t="s">
        <v>547</v>
      </c>
      <c r="N286" s="138">
        <v>44802</v>
      </c>
      <c r="O286" s="54"/>
      <c r="P286" s="54"/>
      <c r="R286" s="37" t="s">
        <v>855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169</v>
      </c>
      <c r="B287" s="161">
        <v>44462</v>
      </c>
      <c r="C287" s="161"/>
      <c r="D287" s="162" t="s">
        <v>423</v>
      </c>
      <c r="E287" s="163" t="s">
        <v>545</v>
      </c>
      <c r="F287" s="133">
        <v>1235</v>
      </c>
      <c r="G287" s="163"/>
      <c r="H287" s="163">
        <v>1505</v>
      </c>
      <c r="I287" s="165">
        <v>1500</v>
      </c>
      <c r="J287" s="135" t="s">
        <v>631</v>
      </c>
      <c r="K287" s="136">
        <f t="shared" si="76"/>
        <v>270</v>
      </c>
      <c r="L287" s="137">
        <f t="shared" si="77"/>
        <v>0.21862348178137653</v>
      </c>
      <c r="M287" s="132" t="s">
        <v>547</v>
      </c>
      <c r="N287" s="138">
        <v>44564</v>
      </c>
      <c r="O287" s="54"/>
      <c r="P287" s="54"/>
      <c r="R287" s="37" t="s">
        <v>855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170</v>
      </c>
      <c r="B288" s="161">
        <v>44480</v>
      </c>
      <c r="C288" s="161"/>
      <c r="D288" s="162" t="s">
        <v>779</v>
      </c>
      <c r="E288" s="163" t="s">
        <v>545</v>
      </c>
      <c r="F288" s="133">
        <v>58.75</v>
      </c>
      <c r="G288" s="163"/>
      <c r="H288" s="163">
        <v>64.25</v>
      </c>
      <c r="I288" s="165"/>
      <c r="J288" s="135" t="s">
        <v>631</v>
      </c>
      <c r="K288" s="136">
        <f t="shared" si="76"/>
        <v>5.5</v>
      </c>
      <c r="L288" s="137">
        <f t="shared" si="77"/>
        <v>9.3617021276595741E-2</v>
      </c>
      <c r="M288" s="132" t="s">
        <v>547</v>
      </c>
      <c r="N288" s="138">
        <v>45322</v>
      </c>
      <c r="O288" s="54"/>
      <c r="P288" s="54"/>
      <c r="R288" s="37" t="s">
        <v>855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29">
        <v>171</v>
      </c>
      <c r="B289" s="130">
        <v>44481</v>
      </c>
      <c r="C289" s="130"/>
      <c r="D289" s="131" t="s">
        <v>273</v>
      </c>
      <c r="E289" s="132" t="s">
        <v>545</v>
      </c>
      <c r="F289" s="133">
        <v>315</v>
      </c>
      <c r="G289" s="132"/>
      <c r="H289" s="132">
        <v>335</v>
      </c>
      <c r="I289" s="134">
        <v>380</v>
      </c>
      <c r="J289" s="135" t="s">
        <v>822</v>
      </c>
      <c r="K289" s="136">
        <f t="shared" si="76"/>
        <v>20</v>
      </c>
      <c r="L289" s="137">
        <f t="shared" si="77"/>
        <v>6.3492063492063489E-2</v>
      </c>
      <c r="M289" s="132" t="s">
        <v>547</v>
      </c>
      <c r="N289" s="138">
        <v>45297</v>
      </c>
      <c r="O289" s="54"/>
      <c r="P289" s="54"/>
      <c r="R289" s="37" t="s">
        <v>855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29">
        <v>172</v>
      </c>
      <c r="B290" s="130">
        <v>44481</v>
      </c>
      <c r="C290" s="130"/>
      <c r="D290" s="131" t="s">
        <v>780</v>
      </c>
      <c r="E290" s="132" t="s">
        <v>545</v>
      </c>
      <c r="F290" s="133">
        <v>45.5</v>
      </c>
      <c r="G290" s="132"/>
      <c r="H290" s="132">
        <v>56.5</v>
      </c>
      <c r="I290" s="134">
        <v>56</v>
      </c>
      <c r="J290" s="135" t="s">
        <v>631</v>
      </c>
      <c r="K290" s="136">
        <f t="shared" si="76"/>
        <v>11</v>
      </c>
      <c r="L290" s="137">
        <f t="shared" si="77"/>
        <v>0.24175824175824176</v>
      </c>
      <c r="M290" s="132" t="s">
        <v>547</v>
      </c>
      <c r="N290" s="138">
        <v>44881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29">
        <v>173</v>
      </c>
      <c r="B291" s="130">
        <v>44551</v>
      </c>
      <c r="C291" s="130"/>
      <c r="D291" s="131" t="s">
        <v>128</v>
      </c>
      <c r="E291" s="132" t="s">
        <v>545</v>
      </c>
      <c r="F291" s="133">
        <v>2300</v>
      </c>
      <c r="G291" s="132"/>
      <c r="H291" s="132">
        <f>(2820+2200)/2</f>
        <v>2510</v>
      </c>
      <c r="I291" s="134">
        <v>3000</v>
      </c>
      <c r="J291" s="135" t="s">
        <v>781</v>
      </c>
      <c r="K291" s="136">
        <f t="shared" si="76"/>
        <v>210</v>
      </c>
      <c r="L291" s="137">
        <f t="shared" si="77"/>
        <v>9.1304347826086957E-2</v>
      </c>
      <c r="M291" s="132" t="s">
        <v>547</v>
      </c>
      <c r="N291" s="138">
        <v>44649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29">
        <v>174</v>
      </c>
      <c r="B292" s="130">
        <v>44606</v>
      </c>
      <c r="C292" s="130"/>
      <c r="D292" s="131" t="s">
        <v>413</v>
      </c>
      <c r="E292" s="132" t="s">
        <v>545</v>
      </c>
      <c r="F292" s="133">
        <v>635</v>
      </c>
      <c r="G292" s="132"/>
      <c r="H292" s="132">
        <v>700</v>
      </c>
      <c r="I292" s="134">
        <v>764</v>
      </c>
      <c r="J292" s="135" t="s">
        <v>806</v>
      </c>
      <c r="K292" s="136">
        <f t="shared" si="76"/>
        <v>65</v>
      </c>
      <c r="L292" s="137">
        <f t="shared" si="77"/>
        <v>0.10236220472440945</v>
      </c>
      <c r="M292" s="132" t="s">
        <v>547</v>
      </c>
      <c r="N292" s="138">
        <v>45159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29">
        <v>175</v>
      </c>
      <c r="B293" s="130">
        <v>44613</v>
      </c>
      <c r="C293" s="130"/>
      <c r="D293" s="131" t="s">
        <v>423</v>
      </c>
      <c r="E293" s="132" t="s">
        <v>545</v>
      </c>
      <c r="F293" s="133">
        <v>1255</v>
      </c>
      <c r="G293" s="132"/>
      <c r="H293" s="132">
        <v>1515</v>
      </c>
      <c r="I293" s="134">
        <v>1510</v>
      </c>
      <c r="J293" s="135" t="s">
        <v>631</v>
      </c>
      <c r="K293" s="136">
        <f t="shared" si="76"/>
        <v>260</v>
      </c>
      <c r="L293" s="137">
        <f t="shared" si="77"/>
        <v>0.20717131474103587</v>
      </c>
      <c r="M293" s="132" t="s">
        <v>547</v>
      </c>
      <c r="N293" s="138">
        <v>44834</v>
      </c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259">
        <v>176</v>
      </c>
      <c r="B294" s="250">
        <v>44670</v>
      </c>
      <c r="C294" s="250"/>
      <c r="D294" s="251" t="s">
        <v>510</v>
      </c>
      <c r="E294" s="252" t="s">
        <v>545</v>
      </c>
      <c r="F294" s="253">
        <v>445</v>
      </c>
      <c r="G294" s="253"/>
      <c r="H294" s="253">
        <v>460</v>
      </c>
      <c r="I294" s="253">
        <v>553</v>
      </c>
      <c r="J294" s="254" t="s">
        <v>844</v>
      </c>
      <c r="K294" s="255">
        <f t="shared" ref="K294" si="78">H294-F294</f>
        <v>15</v>
      </c>
      <c r="L294" s="256">
        <f t="shared" ref="L294" si="79">K294/F294</f>
        <v>3.3707865168539325E-2</v>
      </c>
      <c r="M294" s="257" t="s">
        <v>564</v>
      </c>
      <c r="N294" s="258">
        <v>45397</v>
      </c>
      <c r="O294" s="54"/>
      <c r="P294" s="54"/>
      <c r="R294" s="37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177</v>
      </c>
      <c r="B295" s="161">
        <v>44746</v>
      </c>
      <c r="C295" s="161"/>
      <c r="D295" s="162" t="s">
        <v>782</v>
      </c>
      <c r="E295" s="163" t="s">
        <v>545</v>
      </c>
      <c r="F295" s="163">
        <v>207.5</v>
      </c>
      <c r="G295" s="163"/>
      <c r="H295" s="163">
        <v>254</v>
      </c>
      <c r="I295" s="165">
        <v>254</v>
      </c>
      <c r="J295" s="135" t="s">
        <v>631</v>
      </c>
      <c r="K295" s="136">
        <f t="shared" ref="K295:K305" si="80">H295-F295</f>
        <v>46.5</v>
      </c>
      <c r="L295" s="137">
        <f t="shared" ref="L295:L305" si="81">K295/F295</f>
        <v>0.22409638554216868</v>
      </c>
      <c r="M295" s="132" t="s">
        <v>547</v>
      </c>
      <c r="N295" s="138">
        <v>44792</v>
      </c>
      <c r="O295" s="54"/>
      <c r="P295" s="54"/>
      <c r="R295" s="37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178</v>
      </c>
      <c r="B296" s="161">
        <v>44775</v>
      </c>
      <c r="C296" s="161"/>
      <c r="D296" s="162" t="s">
        <v>461</v>
      </c>
      <c r="E296" s="163" t="s">
        <v>545</v>
      </c>
      <c r="F296" s="163">
        <v>31.25</v>
      </c>
      <c r="G296" s="163"/>
      <c r="H296" s="163">
        <v>38.75</v>
      </c>
      <c r="I296" s="165">
        <v>38</v>
      </c>
      <c r="J296" s="135" t="s">
        <v>631</v>
      </c>
      <c r="K296" s="136">
        <f t="shared" si="80"/>
        <v>7.5</v>
      </c>
      <c r="L296" s="137">
        <f t="shared" si="81"/>
        <v>0.24</v>
      </c>
      <c r="M296" s="132" t="s">
        <v>547</v>
      </c>
      <c r="N296" s="138">
        <v>44844</v>
      </c>
      <c r="O296" s="54"/>
      <c r="P296" s="54"/>
      <c r="R296" s="37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179</v>
      </c>
      <c r="B297" s="161">
        <v>44841</v>
      </c>
      <c r="C297" s="161"/>
      <c r="D297" s="162" t="s">
        <v>783</v>
      </c>
      <c r="E297" s="163" t="s">
        <v>545</v>
      </c>
      <c r="F297" s="133">
        <v>665</v>
      </c>
      <c r="G297" s="163"/>
      <c r="H297" s="163">
        <v>807.5</v>
      </c>
      <c r="I297" s="165">
        <v>840</v>
      </c>
      <c r="J297" s="135" t="s">
        <v>781</v>
      </c>
      <c r="K297" s="136">
        <f t="shared" si="80"/>
        <v>142.5</v>
      </c>
      <c r="L297" s="137">
        <f t="shared" si="81"/>
        <v>0.21428571428571427</v>
      </c>
      <c r="M297" s="132" t="s">
        <v>547</v>
      </c>
      <c r="N297" s="138">
        <v>45097</v>
      </c>
      <c r="O297" s="54"/>
      <c r="P297" s="54"/>
      <c r="R297" s="37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180</v>
      </c>
      <c r="B298" s="161">
        <v>44844</v>
      </c>
      <c r="C298" s="161"/>
      <c r="D298" s="162" t="s">
        <v>415</v>
      </c>
      <c r="E298" s="163" t="s">
        <v>545</v>
      </c>
      <c r="F298" s="133">
        <v>227.5</v>
      </c>
      <c r="G298" s="163"/>
      <c r="H298" s="163">
        <v>270</v>
      </c>
      <c r="I298" s="165">
        <v>291</v>
      </c>
      <c r="J298" s="135" t="s">
        <v>808</v>
      </c>
      <c r="K298" s="136">
        <f t="shared" si="80"/>
        <v>42.5</v>
      </c>
      <c r="L298" s="137">
        <f t="shared" si="81"/>
        <v>0.18681318681318682</v>
      </c>
      <c r="M298" s="132" t="s">
        <v>547</v>
      </c>
      <c r="N298" s="138">
        <v>45160</v>
      </c>
      <c r="O298" s="54"/>
      <c r="P298" s="54"/>
      <c r="R298" s="37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181</v>
      </c>
      <c r="B299" s="161">
        <v>44845</v>
      </c>
      <c r="C299" s="161"/>
      <c r="D299" s="162" t="s">
        <v>413</v>
      </c>
      <c r="E299" s="163" t="s">
        <v>545</v>
      </c>
      <c r="F299" s="133">
        <v>555</v>
      </c>
      <c r="G299" s="163"/>
      <c r="H299" s="163">
        <v>700</v>
      </c>
      <c r="I299" s="165">
        <v>765</v>
      </c>
      <c r="J299" s="135" t="s">
        <v>807</v>
      </c>
      <c r="K299" s="136">
        <f t="shared" si="80"/>
        <v>145</v>
      </c>
      <c r="L299" s="137">
        <f t="shared" si="81"/>
        <v>0.26126126126126126</v>
      </c>
      <c r="M299" s="132" t="s">
        <v>547</v>
      </c>
      <c r="N299" s="138">
        <v>45159</v>
      </c>
      <c r="O299" s="54"/>
      <c r="P299" s="54"/>
      <c r="R299" s="37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182</v>
      </c>
      <c r="B300" s="161">
        <v>44981</v>
      </c>
      <c r="C300" s="161"/>
      <c r="D300" s="162" t="s">
        <v>428</v>
      </c>
      <c r="E300" s="163" t="s">
        <v>545</v>
      </c>
      <c r="F300" s="133">
        <v>1675</v>
      </c>
      <c r="G300" s="163"/>
      <c r="H300" s="163">
        <v>2080</v>
      </c>
      <c r="I300" s="165">
        <v>2080</v>
      </c>
      <c r="J300" s="135" t="s">
        <v>631</v>
      </c>
      <c r="K300" s="136">
        <f t="shared" si="80"/>
        <v>405</v>
      </c>
      <c r="L300" s="137">
        <f t="shared" si="81"/>
        <v>0.2417910447761194</v>
      </c>
      <c r="M300" s="132" t="s">
        <v>547</v>
      </c>
      <c r="N300" s="138">
        <v>45119</v>
      </c>
      <c r="O300" s="54"/>
      <c r="P300" s="54"/>
      <c r="R300" s="37" t="s">
        <v>858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183</v>
      </c>
      <c r="B301" s="161">
        <v>44986</v>
      </c>
      <c r="C301" s="161"/>
      <c r="D301" s="162" t="s">
        <v>461</v>
      </c>
      <c r="E301" s="163" t="s">
        <v>545</v>
      </c>
      <c r="F301" s="133">
        <v>57.5</v>
      </c>
      <c r="G301" s="163"/>
      <c r="H301" s="163">
        <v>120</v>
      </c>
      <c r="I301" s="165">
        <v>120</v>
      </c>
      <c r="J301" s="135" t="s">
        <v>631</v>
      </c>
      <c r="K301" s="136">
        <f t="shared" si="80"/>
        <v>62.5</v>
      </c>
      <c r="L301" s="137">
        <f t="shared" si="81"/>
        <v>1.0869565217391304</v>
      </c>
      <c r="M301" s="132" t="s">
        <v>547</v>
      </c>
      <c r="N301" s="138">
        <v>45049</v>
      </c>
      <c r="O301" s="54"/>
      <c r="P301" s="54"/>
      <c r="R301" s="37" t="s">
        <v>858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184</v>
      </c>
      <c r="B302" s="161">
        <v>45008</v>
      </c>
      <c r="C302" s="161"/>
      <c r="D302" s="162" t="s">
        <v>475</v>
      </c>
      <c r="E302" s="163" t="s">
        <v>545</v>
      </c>
      <c r="F302" s="133">
        <v>2765</v>
      </c>
      <c r="G302" s="163"/>
      <c r="H302" s="163">
        <v>3547.5</v>
      </c>
      <c r="I302" s="165">
        <v>3523</v>
      </c>
      <c r="J302" s="135" t="s">
        <v>631</v>
      </c>
      <c r="K302" s="136">
        <f t="shared" si="80"/>
        <v>782.5</v>
      </c>
      <c r="L302" s="137">
        <f t="shared" si="81"/>
        <v>0.28300180831826399</v>
      </c>
      <c r="M302" s="132" t="s">
        <v>547</v>
      </c>
      <c r="N302" s="138">
        <v>45177</v>
      </c>
      <c r="O302" s="54"/>
      <c r="P302" s="54"/>
      <c r="R302" s="37" t="s">
        <v>858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185</v>
      </c>
      <c r="B303" s="161">
        <v>45027</v>
      </c>
      <c r="C303" s="161"/>
      <c r="D303" s="162" t="s">
        <v>784</v>
      </c>
      <c r="E303" s="163" t="s">
        <v>545</v>
      </c>
      <c r="F303" s="163">
        <v>460</v>
      </c>
      <c r="G303" s="163"/>
      <c r="H303" s="163">
        <v>825</v>
      </c>
      <c r="I303" s="165">
        <v>810</v>
      </c>
      <c r="J303" s="135" t="s">
        <v>631</v>
      </c>
      <c r="K303" s="136">
        <f t="shared" si="80"/>
        <v>365</v>
      </c>
      <c r="L303" s="137">
        <f t="shared" si="81"/>
        <v>0.79347826086956519</v>
      </c>
      <c r="M303" s="132" t="s">
        <v>547</v>
      </c>
      <c r="N303" s="138">
        <v>45155</v>
      </c>
      <c r="O303" s="54"/>
      <c r="P303" s="54"/>
      <c r="R303" s="37" t="s">
        <v>858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186</v>
      </c>
      <c r="B304" s="161">
        <v>45050</v>
      </c>
      <c r="C304" s="161"/>
      <c r="D304" s="162" t="s">
        <v>41</v>
      </c>
      <c r="E304" s="163" t="s">
        <v>545</v>
      </c>
      <c r="F304" s="163">
        <v>3630</v>
      </c>
      <c r="G304" s="163"/>
      <c r="H304" s="163">
        <v>5150</v>
      </c>
      <c r="I304" s="165">
        <v>5040</v>
      </c>
      <c r="J304" s="135" t="s">
        <v>631</v>
      </c>
      <c r="K304" s="136">
        <f t="shared" si="80"/>
        <v>1520</v>
      </c>
      <c r="L304" s="137">
        <f t="shared" si="81"/>
        <v>0.41873278236914602</v>
      </c>
      <c r="M304" s="132" t="s">
        <v>547</v>
      </c>
      <c r="N304" s="138">
        <v>45344</v>
      </c>
      <c r="O304" s="54"/>
      <c r="P304" s="54"/>
      <c r="R304" s="37" t="s">
        <v>858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187</v>
      </c>
      <c r="B305" s="161">
        <v>45075</v>
      </c>
      <c r="C305" s="161"/>
      <c r="D305" s="162" t="s">
        <v>785</v>
      </c>
      <c r="E305" s="163" t="s">
        <v>545</v>
      </c>
      <c r="F305" s="133">
        <v>585</v>
      </c>
      <c r="G305" s="163"/>
      <c r="H305" s="163">
        <v>732</v>
      </c>
      <c r="I305" s="165">
        <v>732</v>
      </c>
      <c r="J305" s="135" t="s">
        <v>631</v>
      </c>
      <c r="K305" s="136">
        <f t="shared" si="80"/>
        <v>147</v>
      </c>
      <c r="L305" s="137">
        <f t="shared" si="81"/>
        <v>0.25128205128205128</v>
      </c>
      <c r="M305" s="132" t="s">
        <v>547</v>
      </c>
      <c r="N305" s="138">
        <v>45152</v>
      </c>
      <c r="O305" s="54"/>
      <c r="P305" s="54"/>
      <c r="R305" s="37" t="s">
        <v>858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F305" s="37"/>
      <c r="AG305" s="54"/>
      <c r="AI305" s="37"/>
      <c r="AK305" s="37"/>
      <c r="AL305" s="54"/>
    </row>
    <row r="306" spans="1:38" ht="12.75" customHeight="1">
      <c r="A306" s="160">
        <v>188</v>
      </c>
      <c r="B306" s="161">
        <v>45078</v>
      </c>
      <c r="C306" s="161"/>
      <c r="D306" s="162" t="s">
        <v>500</v>
      </c>
      <c r="E306" s="163" t="s">
        <v>545</v>
      </c>
      <c r="F306" s="133">
        <v>3310</v>
      </c>
      <c r="G306" s="163"/>
      <c r="H306" s="163">
        <v>4300</v>
      </c>
      <c r="I306" s="165">
        <v>4300</v>
      </c>
      <c r="J306" s="135" t="s">
        <v>631</v>
      </c>
      <c r="K306" s="136">
        <f t="shared" ref="K306" si="82">H306-F306</f>
        <v>990</v>
      </c>
      <c r="L306" s="137">
        <f t="shared" ref="L306" si="83">K306/F306</f>
        <v>0.29909365558912387</v>
      </c>
      <c r="M306" s="132" t="s">
        <v>547</v>
      </c>
      <c r="N306" s="138">
        <v>45436</v>
      </c>
      <c r="O306" s="54"/>
      <c r="P306" s="54"/>
      <c r="R306" s="37" t="s">
        <v>858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F306" s="37"/>
      <c r="AG306" s="54"/>
      <c r="AI306" s="37"/>
      <c r="AK306" s="37"/>
      <c r="AL306" s="54"/>
    </row>
    <row r="307" spans="1:38" ht="12.75" customHeight="1">
      <c r="A307" s="160">
        <v>189</v>
      </c>
      <c r="B307" s="161">
        <v>45103</v>
      </c>
      <c r="C307" s="161"/>
      <c r="D307" s="162" t="s">
        <v>803</v>
      </c>
      <c r="E307" s="163" t="s">
        <v>545</v>
      </c>
      <c r="F307" s="133">
        <v>282.5</v>
      </c>
      <c r="G307" s="163"/>
      <c r="H307" s="163">
        <v>383</v>
      </c>
      <c r="I307" s="165">
        <v>383</v>
      </c>
      <c r="J307" s="135" t="s">
        <v>631</v>
      </c>
      <c r="K307" s="136">
        <f>H307-F307</f>
        <v>100.5</v>
      </c>
      <c r="L307" s="137">
        <f>K307/F307</f>
        <v>0.35575221238938054</v>
      </c>
      <c r="M307" s="132" t="s">
        <v>547</v>
      </c>
      <c r="N307" s="138">
        <v>45265</v>
      </c>
      <c r="O307" s="54"/>
      <c r="P307" s="54"/>
      <c r="R307" s="37" t="s">
        <v>858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F307" s="37"/>
      <c r="AG307" s="54"/>
      <c r="AI307" s="37"/>
      <c r="AK307" s="37"/>
      <c r="AL307" s="54"/>
    </row>
    <row r="308" spans="1:38" ht="12.75" customHeight="1">
      <c r="A308" s="160">
        <v>190</v>
      </c>
      <c r="B308" s="161">
        <v>45120</v>
      </c>
      <c r="C308" s="161"/>
      <c r="D308" s="162" t="s">
        <v>499</v>
      </c>
      <c r="E308" s="163" t="s">
        <v>545</v>
      </c>
      <c r="F308" s="133">
        <v>2312.5</v>
      </c>
      <c r="G308" s="163"/>
      <c r="H308" s="163">
        <v>2935</v>
      </c>
      <c r="I308" s="165">
        <v>2935</v>
      </c>
      <c r="J308" s="135" t="s">
        <v>631</v>
      </c>
      <c r="K308" s="136">
        <f>H308-F308</f>
        <v>622.5</v>
      </c>
      <c r="L308" s="137">
        <f>K308/F308</f>
        <v>0.26918918918918922</v>
      </c>
      <c r="M308" s="132" t="s">
        <v>547</v>
      </c>
      <c r="N308" s="138">
        <v>45177</v>
      </c>
      <c r="O308" s="54"/>
      <c r="P308" s="54"/>
      <c r="R308" s="37" t="s">
        <v>858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F308" s="37"/>
      <c r="AG308" s="54"/>
      <c r="AI308" s="37"/>
      <c r="AK308" s="37"/>
      <c r="AL308" s="54"/>
    </row>
    <row r="309" spans="1:38" ht="12.75" customHeight="1">
      <c r="A309" s="160">
        <v>191</v>
      </c>
      <c r="B309" s="161">
        <v>45125</v>
      </c>
      <c r="C309" s="161"/>
      <c r="D309" s="162" t="s">
        <v>199</v>
      </c>
      <c r="E309" s="163" t="s">
        <v>545</v>
      </c>
      <c r="F309" s="133">
        <v>3980</v>
      </c>
      <c r="G309" s="163"/>
      <c r="H309" s="163">
        <v>4895</v>
      </c>
      <c r="I309" s="165">
        <v>4895</v>
      </c>
      <c r="J309" s="135" t="s">
        <v>631</v>
      </c>
      <c r="K309" s="136">
        <f>H309-F309</f>
        <v>915</v>
      </c>
      <c r="L309" s="137">
        <f>K309/F309</f>
        <v>0.22989949748743718</v>
      </c>
      <c r="M309" s="132" t="s">
        <v>547</v>
      </c>
      <c r="N309" s="138">
        <v>45155</v>
      </c>
      <c r="O309" s="54"/>
      <c r="P309" s="54"/>
      <c r="R309" s="37" t="s">
        <v>858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160">
        <v>192</v>
      </c>
      <c r="B310" s="161">
        <v>45145</v>
      </c>
      <c r="C310" s="161"/>
      <c r="D310" s="162" t="s">
        <v>805</v>
      </c>
      <c r="E310" s="163" t="s">
        <v>545</v>
      </c>
      <c r="F310" s="133">
        <v>565</v>
      </c>
      <c r="G310" s="163"/>
      <c r="H310" s="163">
        <v>725</v>
      </c>
      <c r="I310" s="165">
        <v>725</v>
      </c>
      <c r="J310" s="135" t="s">
        <v>631</v>
      </c>
      <c r="K310" s="136">
        <f>H310-F310</f>
        <v>160</v>
      </c>
      <c r="L310" s="137">
        <f>K310/F310</f>
        <v>0.2831858407079646</v>
      </c>
      <c r="M310" s="132" t="s">
        <v>547</v>
      </c>
      <c r="N310" s="138">
        <v>45169</v>
      </c>
      <c r="O310" s="54"/>
      <c r="P310" s="54"/>
      <c r="R310" s="37" t="s">
        <v>858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193</v>
      </c>
      <c r="B311" s="233">
        <v>45167</v>
      </c>
      <c r="C311" s="233"/>
      <c r="D311" s="234" t="s">
        <v>809</v>
      </c>
      <c r="E311" s="235" t="s">
        <v>545</v>
      </c>
      <c r="F311" s="133">
        <v>700</v>
      </c>
      <c r="G311" s="235"/>
      <c r="H311" s="235">
        <v>950</v>
      </c>
      <c r="I311" s="236">
        <v>950</v>
      </c>
      <c r="J311" s="237" t="s">
        <v>631</v>
      </c>
      <c r="K311" s="136">
        <f>H311-F311</f>
        <v>250</v>
      </c>
      <c r="L311" s="137">
        <f>K311/F311</f>
        <v>0.35714285714285715</v>
      </c>
      <c r="M311" s="132" t="s">
        <v>547</v>
      </c>
      <c r="N311" s="138">
        <v>45261</v>
      </c>
      <c r="O311" s="54"/>
      <c r="P311" s="54"/>
      <c r="R311" s="37" t="s">
        <v>858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194</v>
      </c>
      <c r="B312" s="179">
        <v>45184</v>
      </c>
      <c r="C312" s="53"/>
      <c r="D312" s="53" t="s">
        <v>502</v>
      </c>
      <c r="E312" s="180" t="s">
        <v>545</v>
      </c>
      <c r="F312" s="51" t="s">
        <v>810</v>
      </c>
      <c r="G312" s="51"/>
      <c r="H312" s="51"/>
      <c r="I312" s="51">
        <v>480</v>
      </c>
      <c r="J312" s="51" t="s">
        <v>546</v>
      </c>
      <c r="K312" s="51"/>
      <c r="L312" s="51"/>
      <c r="M312" s="51"/>
      <c r="N312" s="51"/>
      <c r="O312" s="54"/>
      <c r="P312" s="54"/>
      <c r="R312" s="37" t="s">
        <v>858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195</v>
      </c>
      <c r="B313" s="233">
        <v>45203</v>
      </c>
      <c r="C313" s="233"/>
      <c r="D313" s="234" t="s">
        <v>172</v>
      </c>
      <c r="E313" s="235" t="s">
        <v>545</v>
      </c>
      <c r="F313" s="133">
        <v>992.5</v>
      </c>
      <c r="G313" s="235"/>
      <c r="H313" s="235">
        <v>1198</v>
      </c>
      <c r="I313" s="236">
        <v>1198</v>
      </c>
      <c r="J313" s="237" t="s">
        <v>631</v>
      </c>
      <c r="K313" s="136">
        <f>H313-F313</f>
        <v>205.5</v>
      </c>
      <c r="L313" s="137">
        <f>K313/F313</f>
        <v>0.2070528967254408</v>
      </c>
      <c r="M313" s="132" t="s">
        <v>547</v>
      </c>
      <c r="N313" s="138">
        <v>45392</v>
      </c>
      <c r="O313" s="54"/>
      <c r="P313" s="54"/>
      <c r="R313" s="37" t="s">
        <v>859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232">
        <v>196</v>
      </c>
      <c r="B314" s="233">
        <v>45216</v>
      </c>
      <c r="C314" s="233"/>
      <c r="D314" s="234" t="s">
        <v>104</v>
      </c>
      <c r="E314" s="235" t="s">
        <v>545</v>
      </c>
      <c r="F314" s="133">
        <v>5425</v>
      </c>
      <c r="G314" s="235"/>
      <c r="H314" s="235">
        <v>6880</v>
      </c>
      <c r="I314" s="236">
        <v>6870</v>
      </c>
      <c r="J314" s="237" t="s">
        <v>631</v>
      </c>
      <c r="K314" s="136">
        <f>H314-F314</f>
        <v>1455</v>
      </c>
      <c r="L314" s="137">
        <f>K314/F314</f>
        <v>0.26820276497695855</v>
      </c>
      <c r="M314" s="132" t="s">
        <v>547</v>
      </c>
      <c r="N314" s="138">
        <v>45342</v>
      </c>
      <c r="O314" s="54"/>
      <c r="P314" s="54"/>
      <c r="R314" s="37" t="s">
        <v>859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232">
        <v>197</v>
      </c>
      <c r="B315" s="233">
        <v>45216</v>
      </c>
      <c r="C315" s="233"/>
      <c r="D315" s="234" t="s">
        <v>811</v>
      </c>
      <c r="E315" s="235" t="s">
        <v>545</v>
      </c>
      <c r="F315" s="133">
        <v>1090</v>
      </c>
      <c r="G315" s="235"/>
      <c r="H315" s="235">
        <v>1415</v>
      </c>
      <c r="I315" s="236">
        <v>1415</v>
      </c>
      <c r="J315" s="237" t="s">
        <v>631</v>
      </c>
      <c r="K315" s="136">
        <f>H315-F315</f>
        <v>325</v>
      </c>
      <c r="L315" s="137">
        <f>K315/F315</f>
        <v>0.29816513761467889</v>
      </c>
      <c r="M315" s="132" t="s">
        <v>547</v>
      </c>
      <c r="N315" s="138">
        <v>45282</v>
      </c>
      <c r="O315" s="54"/>
      <c r="P315" s="54"/>
      <c r="R315" s="37" t="s">
        <v>858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198</v>
      </c>
      <c r="B316" s="233">
        <v>45236</v>
      </c>
      <c r="C316" s="233"/>
      <c r="D316" s="234" t="s">
        <v>814</v>
      </c>
      <c r="E316" s="235" t="s">
        <v>545</v>
      </c>
      <c r="F316" s="133">
        <v>1270</v>
      </c>
      <c r="G316" s="235"/>
      <c r="H316" s="235">
        <v>1613</v>
      </c>
      <c r="I316" s="236">
        <v>1613</v>
      </c>
      <c r="J316" s="237" t="s">
        <v>631</v>
      </c>
      <c r="K316" s="136">
        <f>H316-F316</f>
        <v>343</v>
      </c>
      <c r="L316" s="137">
        <f>K316/F316</f>
        <v>0.27007874015748029</v>
      </c>
      <c r="M316" s="132" t="s">
        <v>547</v>
      </c>
      <c r="N316" s="138">
        <v>45246</v>
      </c>
      <c r="O316" s="54"/>
      <c r="P316" s="54"/>
      <c r="R316" s="37" t="s">
        <v>859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199</v>
      </c>
      <c r="B317" s="179">
        <v>45251</v>
      </c>
      <c r="C317" s="53"/>
      <c r="D317" s="53" t="s">
        <v>815</v>
      </c>
      <c r="E317" s="180" t="s">
        <v>545</v>
      </c>
      <c r="F317" s="51" t="s">
        <v>816</v>
      </c>
      <c r="G317" s="51"/>
      <c r="H317" s="51"/>
      <c r="I317" s="51">
        <v>1490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858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178">
        <v>200</v>
      </c>
      <c r="B318" s="179">
        <v>45254</v>
      </c>
      <c r="C318" s="53"/>
      <c r="D318" s="53" t="s">
        <v>814</v>
      </c>
      <c r="E318" s="180" t="s">
        <v>545</v>
      </c>
      <c r="F318" s="51" t="s">
        <v>817</v>
      </c>
      <c r="G318" s="51"/>
      <c r="H318" s="51"/>
      <c r="I318" s="51">
        <v>1806</v>
      </c>
      <c r="J318" s="51" t="s">
        <v>546</v>
      </c>
      <c r="K318" s="51"/>
      <c r="L318" s="51"/>
      <c r="M318" s="51"/>
      <c r="N318" s="51"/>
      <c r="O318" s="54"/>
      <c r="P318" s="54"/>
      <c r="R318" s="37" t="s">
        <v>859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201</v>
      </c>
      <c r="B319" s="233">
        <v>45265</v>
      </c>
      <c r="C319" s="233"/>
      <c r="D319" s="234" t="s">
        <v>503</v>
      </c>
      <c r="E319" s="235" t="s">
        <v>545</v>
      </c>
      <c r="F319" s="133">
        <v>435</v>
      </c>
      <c r="G319" s="235"/>
      <c r="H319" s="235">
        <v>558</v>
      </c>
      <c r="I319" s="236">
        <v>558</v>
      </c>
      <c r="J319" s="237" t="s">
        <v>631</v>
      </c>
      <c r="K319" s="136">
        <f>H319-F319</f>
        <v>123</v>
      </c>
      <c r="L319" s="137">
        <f>K319/F319</f>
        <v>0.28275862068965518</v>
      </c>
      <c r="M319" s="132" t="s">
        <v>547</v>
      </c>
      <c r="N319" s="138">
        <v>45378</v>
      </c>
      <c r="O319" s="54"/>
      <c r="P319" s="54"/>
      <c r="R319" s="37" t="s">
        <v>858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202</v>
      </c>
      <c r="B320" s="233">
        <v>45272</v>
      </c>
      <c r="C320" s="233"/>
      <c r="D320" s="234" t="s">
        <v>819</v>
      </c>
      <c r="E320" s="235" t="s">
        <v>545</v>
      </c>
      <c r="F320" s="133">
        <v>4225</v>
      </c>
      <c r="G320" s="235"/>
      <c r="H320" s="235">
        <v>5512</v>
      </c>
      <c r="I320" s="236">
        <v>5512</v>
      </c>
      <c r="J320" s="237" t="s">
        <v>631</v>
      </c>
      <c r="K320" s="136">
        <f>H320-F320</f>
        <v>1287</v>
      </c>
      <c r="L320" s="137">
        <f>K320/F320</f>
        <v>0.30461538461538462</v>
      </c>
      <c r="M320" s="132" t="s">
        <v>547</v>
      </c>
      <c r="N320" s="138">
        <v>45329</v>
      </c>
      <c r="O320" s="54"/>
      <c r="P320" s="54"/>
      <c r="R320" s="37" t="s">
        <v>859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178">
        <v>203</v>
      </c>
      <c r="B321" s="179">
        <v>45292</v>
      </c>
      <c r="C321" s="53"/>
      <c r="D321" s="53" t="s">
        <v>309</v>
      </c>
      <c r="E321" s="180" t="s">
        <v>545</v>
      </c>
      <c r="F321" s="51" t="s">
        <v>820</v>
      </c>
      <c r="G321" s="51"/>
      <c r="H321" s="51"/>
      <c r="I321" s="51">
        <v>4909</v>
      </c>
      <c r="J321" s="51" t="s">
        <v>546</v>
      </c>
      <c r="K321" s="51"/>
      <c r="L321" s="51"/>
      <c r="M321" s="51"/>
      <c r="N321" s="51"/>
      <c r="O321" s="54"/>
      <c r="P321" s="54"/>
      <c r="R321" s="37" t="s">
        <v>859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178">
        <v>204</v>
      </c>
      <c r="B322" s="179">
        <v>45294</v>
      </c>
      <c r="C322" s="53"/>
      <c r="D322" s="53" t="s">
        <v>501</v>
      </c>
      <c r="E322" s="180" t="s">
        <v>545</v>
      </c>
      <c r="F322" s="51" t="s">
        <v>821</v>
      </c>
      <c r="G322" s="51"/>
      <c r="H322" s="51"/>
      <c r="I322" s="51">
        <v>1080</v>
      </c>
      <c r="J322" s="51" t="s">
        <v>546</v>
      </c>
      <c r="K322" s="51"/>
      <c r="L322" s="51"/>
      <c r="M322" s="51"/>
      <c r="N322" s="51"/>
      <c r="O322" s="54"/>
      <c r="P322" s="54"/>
      <c r="R322" s="37" t="s">
        <v>858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205</v>
      </c>
      <c r="B323" s="179">
        <v>45315</v>
      </c>
      <c r="C323" s="53"/>
      <c r="D323" s="53" t="s">
        <v>310</v>
      </c>
      <c r="E323" s="180" t="s">
        <v>545</v>
      </c>
      <c r="F323" s="51" t="s">
        <v>823</v>
      </c>
      <c r="G323" s="51"/>
      <c r="H323" s="51"/>
      <c r="I323" s="51">
        <v>2077</v>
      </c>
      <c r="J323" s="51" t="s">
        <v>546</v>
      </c>
      <c r="K323" s="51"/>
      <c r="L323" s="51"/>
      <c r="M323" s="51"/>
      <c r="N323" s="51"/>
      <c r="O323" s="54"/>
      <c r="P323" s="54"/>
      <c r="R323" s="37" t="s">
        <v>859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206</v>
      </c>
      <c r="B324" s="179">
        <v>45320</v>
      </c>
      <c r="C324" s="53"/>
      <c r="D324" s="53" t="s">
        <v>824</v>
      </c>
      <c r="E324" s="180" t="s">
        <v>545</v>
      </c>
      <c r="F324" s="51" t="s">
        <v>825</v>
      </c>
      <c r="G324" s="51"/>
      <c r="H324" s="51"/>
      <c r="I324" s="51">
        <v>2906</v>
      </c>
      <c r="J324" s="51" t="s">
        <v>546</v>
      </c>
      <c r="K324" s="51"/>
      <c r="L324" s="51"/>
      <c r="M324" s="51"/>
      <c r="N324" s="51"/>
      <c r="O324" s="54"/>
      <c r="P324" s="54"/>
      <c r="R324" s="37" t="s">
        <v>858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207</v>
      </c>
      <c r="B325" s="233">
        <v>45331</v>
      </c>
      <c r="C325" s="233"/>
      <c r="D325" s="234" t="s">
        <v>499</v>
      </c>
      <c r="E325" s="235" t="s">
        <v>545</v>
      </c>
      <c r="F325" s="133">
        <v>3270</v>
      </c>
      <c r="G325" s="235"/>
      <c r="H325" s="235">
        <v>4096</v>
      </c>
      <c r="I325" s="236">
        <v>4096</v>
      </c>
      <c r="J325" s="237" t="s">
        <v>631</v>
      </c>
      <c r="K325" s="136">
        <f>H325-F325</f>
        <v>826</v>
      </c>
      <c r="L325" s="137">
        <f>K325/F325</f>
        <v>0.25259938837920487</v>
      </c>
      <c r="M325" s="132" t="s">
        <v>547</v>
      </c>
      <c r="N325" s="138">
        <v>45377</v>
      </c>
      <c r="O325" s="54"/>
      <c r="P325" s="54"/>
      <c r="R325" s="37" t="s">
        <v>858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208</v>
      </c>
      <c r="B326" s="179">
        <v>45345</v>
      </c>
      <c r="C326" s="53"/>
      <c r="D326" s="53" t="s">
        <v>59</v>
      </c>
      <c r="E326" s="180" t="s">
        <v>545</v>
      </c>
      <c r="F326" s="51" t="s">
        <v>840</v>
      </c>
      <c r="G326" s="51"/>
      <c r="H326" s="51"/>
      <c r="I326" s="51">
        <v>2627</v>
      </c>
      <c r="J326" s="51" t="s">
        <v>546</v>
      </c>
      <c r="K326" s="51"/>
      <c r="L326" s="51"/>
      <c r="M326" s="51"/>
      <c r="N326" s="53"/>
      <c r="O326" s="54"/>
      <c r="P326" s="54"/>
      <c r="R326" s="37" t="s">
        <v>859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232">
        <v>209</v>
      </c>
      <c r="B327" s="233">
        <v>45356</v>
      </c>
      <c r="C327" s="233"/>
      <c r="D327" s="234" t="s">
        <v>809</v>
      </c>
      <c r="E327" s="235" t="s">
        <v>545</v>
      </c>
      <c r="F327" s="133">
        <v>925</v>
      </c>
      <c r="G327" s="235"/>
      <c r="H327" s="235">
        <v>1170</v>
      </c>
      <c r="I327" s="236">
        <v>1170</v>
      </c>
      <c r="J327" s="237" t="s">
        <v>631</v>
      </c>
      <c r="K327" s="136">
        <f>H327-F327</f>
        <v>245</v>
      </c>
      <c r="L327" s="137">
        <f>K327/F327</f>
        <v>0.26486486486486488</v>
      </c>
      <c r="M327" s="132" t="s">
        <v>547</v>
      </c>
      <c r="N327" s="138">
        <v>45435</v>
      </c>
      <c r="O327" s="54"/>
      <c r="P327" s="54"/>
      <c r="R327" s="37" t="s">
        <v>860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2">
        <v>210</v>
      </c>
      <c r="B328" s="233">
        <v>45372</v>
      </c>
      <c r="C328" s="233"/>
      <c r="D328" s="234" t="s">
        <v>475</v>
      </c>
      <c r="E328" s="235" t="s">
        <v>545</v>
      </c>
      <c r="F328" s="133">
        <v>2910</v>
      </c>
      <c r="G328" s="235"/>
      <c r="H328" s="235">
        <v>3696</v>
      </c>
      <c r="I328" s="236">
        <v>3696</v>
      </c>
      <c r="J328" s="237" t="s">
        <v>631</v>
      </c>
      <c r="K328" s="136">
        <f>H328-F328</f>
        <v>786</v>
      </c>
      <c r="L328" s="137">
        <f>K328/F328</f>
        <v>0.27010309278350514</v>
      </c>
      <c r="M328" s="132" t="s">
        <v>547</v>
      </c>
      <c r="N328" s="138">
        <v>45412</v>
      </c>
      <c r="O328" s="54"/>
      <c r="P328" s="54"/>
      <c r="R328" s="37" t="s">
        <v>860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211</v>
      </c>
      <c r="B329" s="233">
        <v>45387</v>
      </c>
      <c r="C329" s="233"/>
      <c r="D329" s="234" t="s">
        <v>505</v>
      </c>
      <c r="E329" s="235" t="s">
        <v>545</v>
      </c>
      <c r="F329" s="133">
        <v>735</v>
      </c>
      <c r="G329" s="235"/>
      <c r="H329" s="235">
        <v>938</v>
      </c>
      <c r="I329" s="236">
        <v>938</v>
      </c>
      <c r="J329" s="237" t="s">
        <v>631</v>
      </c>
      <c r="K329" s="136">
        <f>H329-F329</f>
        <v>203</v>
      </c>
      <c r="L329" s="137">
        <f>K329/F329</f>
        <v>0.27619047619047621</v>
      </c>
      <c r="M329" s="132" t="s">
        <v>547</v>
      </c>
      <c r="N329" s="138">
        <v>45449</v>
      </c>
      <c r="O329" s="54"/>
      <c r="P329" s="54"/>
      <c r="R329" s="43" t="s">
        <v>859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78">
        <v>212</v>
      </c>
      <c r="B330" s="179">
        <v>45407</v>
      </c>
      <c r="C330" s="53"/>
      <c r="D330" s="53" t="s">
        <v>811</v>
      </c>
      <c r="E330" s="180" t="s">
        <v>545</v>
      </c>
      <c r="F330" s="51" t="s">
        <v>845</v>
      </c>
      <c r="G330" s="51"/>
      <c r="H330" s="51"/>
      <c r="I330" s="51">
        <v>1675</v>
      </c>
      <c r="J330" s="51" t="s">
        <v>546</v>
      </c>
      <c r="K330" s="51"/>
      <c r="L330" s="51"/>
      <c r="M330" s="51"/>
      <c r="N330" s="53"/>
      <c r="O330" s="54"/>
      <c r="P330" s="54"/>
      <c r="R330" s="43" t="s">
        <v>859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78">
        <v>213</v>
      </c>
      <c r="B331" s="179">
        <v>45426</v>
      </c>
      <c r="C331" s="53"/>
      <c r="D331" s="53" t="s">
        <v>788</v>
      </c>
      <c r="E331" s="180" t="s">
        <v>545</v>
      </c>
      <c r="F331" s="51" t="s">
        <v>849</v>
      </c>
      <c r="G331" s="51"/>
      <c r="H331" s="51"/>
      <c r="I331" s="51">
        <v>617</v>
      </c>
      <c r="J331" s="51" t="s">
        <v>546</v>
      </c>
      <c r="K331" s="51"/>
      <c r="L331" s="51"/>
      <c r="M331" s="51"/>
      <c r="N331" s="53"/>
      <c r="O331" s="54"/>
      <c r="P331" s="54"/>
      <c r="R331" s="43" t="s">
        <v>859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214</v>
      </c>
      <c r="B332" s="179">
        <v>45448</v>
      </c>
      <c r="C332" s="53"/>
      <c r="D332" s="53" t="s">
        <v>735</v>
      </c>
      <c r="E332" s="180" t="s">
        <v>545</v>
      </c>
      <c r="F332" s="51" t="s">
        <v>958</v>
      </c>
      <c r="G332" s="51"/>
      <c r="H332" s="51"/>
      <c r="I332" s="51">
        <v>505</v>
      </c>
      <c r="J332" s="51" t="s">
        <v>546</v>
      </c>
      <c r="K332" s="51"/>
      <c r="L332" s="51"/>
      <c r="M332" s="51"/>
      <c r="N332" s="53"/>
      <c r="O332" s="54"/>
      <c r="P332" s="54"/>
      <c r="R332" s="43" t="s">
        <v>859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/>
      <c r="B333" s="179"/>
      <c r="C333" s="53"/>
      <c r="D333" s="53"/>
      <c r="E333" s="180"/>
      <c r="F333" s="51"/>
      <c r="G333" s="51"/>
      <c r="H333" s="51"/>
      <c r="I333" s="51"/>
      <c r="J333" s="51"/>
      <c r="K333" s="51"/>
      <c r="L333" s="51"/>
      <c r="M333" s="51"/>
      <c r="N333" s="53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5" customHeight="1">
      <c r="A334" s="178"/>
      <c r="B334" s="179"/>
      <c r="C334" s="53"/>
      <c r="D334" s="53"/>
      <c r="E334" s="180"/>
      <c r="F334" s="51"/>
      <c r="G334" s="51"/>
      <c r="H334" s="51"/>
      <c r="I334" s="51"/>
      <c r="J334" s="51"/>
      <c r="K334" s="51"/>
      <c r="L334" s="51"/>
      <c r="M334" s="51"/>
      <c r="N334" s="53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B335" s="181" t="s">
        <v>786</v>
      </c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82"/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0" ht="12.75" customHeight="1">
      <c r="A337" s="182"/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1:30" ht="12.75" customHeight="1">
      <c r="A338" s="51"/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5" customHeight="1">
      <c r="F511" s="54"/>
      <c r="G511" s="54"/>
      <c r="H511" s="54"/>
      <c r="I511" s="54"/>
      <c r="J511" s="37"/>
      <c r="K511" s="54"/>
      <c r="L511" s="54"/>
      <c r="M511" s="54"/>
      <c r="O511" s="37"/>
    </row>
  </sheetData>
  <mergeCells count="60">
    <mergeCell ref="A87:A88"/>
    <mergeCell ref="B87:B88"/>
    <mergeCell ref="A85:A86"/>
    <mergeCell ref="M89:M90"/>
    <mergeCell ref="P89:P90"/>
    <mergeCell ref="O89:O90"/>
    <mergeCell ref="P85:P86"/>
    <mergeCell ref="J87:J88"/>
    <mergeCell ref="M87:M88"/>
    <mergeCell ref="O87:O88"/>
    <mergeCell ref="B85:B86"/>
    <mergeCell ref="J85:J86"/>
    <mergeCell ref="M85:M86"/>
    <mergeCell ref="O85:O86"/>
    <mergeCell ref="A93:A94"/>
    <mergeCell ref="B93:B94"/>
    <mergeCell ref="A89:A90"/>
    <mergeCell ref="B89:B90"/>
    <mergeCell ref="J89:J90"/>
    <mergeCell ref="M82:M83"/>
    <mergeCell ref="O82:O83"/>
    <mergeCell ref="P82:P83"/>
    <mergeCell ref="M78:M79"/>
    <mergeCell ref="N78:N79"/>
    <mergeCell ref="O78:O79"/>
    <mergeCell ref="M72:M73"/>
    <mergeCell ref="N72:N73"/>
    <mergeCell ref="O72:O73"/>
    <mergeCell ref="P72:P73"/>
    <mergeCell ref="O74:O77"/>
    <mergeCell ref="P74:P77"/>
    <mergeCell ref="N74:N77"/>
    <mergeCell ref="M74:M77"/>
    <mergeCell ref="J72:J73"/>
    <mergeCell ref="A72:A73"/>
    <mergeCell ref="B72:B73"/>
    <mergeCell ref="A74:A77"/>
    <mergeCell ref="B74:B77"/>
    <mergeCell ref="J74:J77"/>
    <mergeCell ref="P96:P97"/>
    <mergeCell ref="P78:P79"/>
    <mergeCell ref="J82:J83"/>
    <mergeCell ref="A82:A83"/>
    <mergeCell ref="B82:B83"/>
    <mergeCell ref="A80:A81"/>
    <mergeCell ref="B80:B81"/>
    <mergeCell ref="J80:J81"/>
    <mergeCell ref="A78:A79"/>
    <mergeCell ref="B78:B79"/>
    <mergeCell ref="J78:J79"/>
    <mergeCell ref="P87:P88"/>
    <mergeCell ref="M80:M81"/>
    <mergeCell ref="N80:N81"/>
    <mergeCell ref="O80:O81"/>
    <mergeCell ref="P80:P81"/>
    <mergeCell ref="A96:A97"/>
    <mergeCell ref="B96:B97"/>
    <mergeCell ref="J96:J97"/>
    <mergeCell ref="M96:M97"/>
    <mergeCell ref="O96:O9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90 K87 K88:K89 K79:L86 L88:L89 L87 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2024-06-11T14:46:32Z</dcterms:modified>
</cp:coreProperties>
</file>