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Deals'!$A$9:$H$133</definedName>
    <definedName name="_xlnm._FilterDatabase" localSheetId="5" hidden="1">'Call Tracker (Equity &amp; F&amp;O)'!$R$1:$R$276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6" l="1"/>
  <c r="P15" i="6"/>
  <c r="K63" i="6"/>
  <c r="M63" i="6" s="1"/>
  <c r="K64" i="6"/>
  <c r="M64" i="6" s="1"/>
  <c r="F54" i="6"/>
  <c r="K54" i="6" s="1"/>
  <c r="M54" i="6" s="1"/>
  <c r="L38" i="6"/>
  <c r="K38" i="6"/>
  <c r="M38" i="6" s="1"/>
  <c r="K61" i="6"/>
  <c r="M61" i="6" s="1"/>
  <c r="K57" i="6"/>
  <c r="M57" i="6" s="1"/>
  <c r="K60" i="6"/>
  <c r="M60" i="6" s="1"/>
  <c r="K58" i="6"/>
  <c r="M58" i="6" s="1"/>
  <c r="L25" i="6"/>
  <c r="K25" i="6"/>
  <c r="M25" i="6" s="1"/>
  <c r="K55" i="6" l="1"/>
  <c r="M55" i="6" s="1"/>
  <c r="L27" i="6"/>
  <c r="K27" i="6"/>
  <c r="M27" i="6" l="1"/>
  <c r="K53" i="6"/>
  <c r="M53" i="6" s="1"/>
  <c r="L11" i="6"/>
  <c r="K11" i="6"/>
  <c r="M11" i="6" s="1"/>
  <c r="K52" i="6" l="1"/>
  <c r="M52" i="6" s="1"/>
  <c r="K51" i="6" l="1"/>
  <c r="M51" i="6" s="1"/>
  <c r="K50" i="6"/>
  <c r="M50" i="6" s="1"/>
  <c r="L24" i="6"/>
  <c r="K24" i="6"/>
  <c r="M24" i="6" l="1"/>
  <c r="P13" i="6"/>
  <c r="K45" i="6"/>
  <c r="M45" i="6" s="1"/>
  <c r="L37" i="6"/>
  <c r="K37" i="6"/>
  <c r="M37" i="6" l="1"/>
  <c r="L73" i="6" l="1"/>
  <c r="K73" i="6"/>
  <c r="M73" i="6" s="1"/>
  <c r="K48" i="6"/>
  <c r="M48" i="6" s="1"/>
  <c r="K47" i="6"/>
  <c r="M47" i="6" s="1"/>
  <c r="K46" i="6"/>
  <c r="M46" i="6" s="1"/>
  <c r="K44" i="6"/>
  <c r="M44" i="6" s="1"/>
  <c r="P12" i="6" l="1"/>
  <c r="L71" i="6" l="1"/>
  <c r="K71" i="6"/>
  <c r="M71" i="6" l="1"/>
  <c r="P10" i="6" l="1"/>
  <c r="P70" i="6" l="1"/>
  <c r="K269" i="6" l="1"/>
  <c r="L269" i="6" s="1"/>
  <c r="K258" i="6" l="1"/>
  <c r="L258" i="6" s="1"/>
  <c r="K264" i="6" l="1"/>
  <c r="L264" i="6" s="1"/>
  <c r="K247" i="6" l="1"/>
  <c r="L247" i="6" s="1"/>
  <c r="K261" i="6" l="1"/>
  <c r="L261" i="6" s="1"/>
  <c r="K253" i="6" l="1"/>
  <c r="L253" i="6" s="1"/>
  <c r="K263" i="6" l="1"/>
  <c r="L263" i="6" s="1"/>
  <c r="H259" i="6" l="1"/>
  <c r="K259" i="6" l="1"/>
  <c r="L259" i="6" s="1"/>
  <c r="K248" i="6"/>
  <c r="L248" i="6" s="1"/>
  <c r="K238" i="6"/>
  <c r="L238" i="6" s="1"/>
  <c r="K254" i="6" l="1"/>
  <c r="L254" i="6" s="1"/>
  <c r="K255" i="6" l="1"/>
  <c r="L255" i="6" s="1"/>
  <c r="K252" i="6" l="1"/>
  <c r="L252" i="6" s="1"/>
  <c r="K231" i="6"/>
  <c r="L231" i="6" s="1"/>
  <c r="K251" i="6"/>
  <c r="L251" i="6" s="1"/>
  <c r="K250" i="6"/>
  <c r="L250" i="6" s="1"/>
  <c r="K249" i="6"/>
  <c r="L249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9" i="6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F220" i="6"/>
  <c r="K220" i="6" s="1"/>
  <c r="L220" i="6" s="1"/>
  <c r="K219" i="6"/>
  <c r="L219" i="6" s="1"/>
  <c r="F218" i="6"/>
  <c r="K218" i="6" s="1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2" i="6"/>
  <c r="L202" i="6" s="1"/>
  <c r="K200" i="6"/>
  <c r="L200" i="6" s="1"/>
  <c r="K199" i="6"/>
  <c r="L199" i="6" s="1"/>
  <c r="F198" i="6"/>
  <c r="K198" i="6" s="1"/>
  <c r="L198" i="6" s="1"/>
  <c r="K197" i="6"/>
  <c r="L197" i="6" s="1"/>
  <c r="K194" i="6"/>
  <c r="L194" i="6" s="1"/>
  <c r="K193" i="6"/>
  <c r="L193" i="6" s="1"/>
  <c r="K192" i="6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2" i="6"/>
  <c r="L172" i="6" s="1"/>
  <c r="K170" i="6"/>
  <c r="L170" i="6" s="1"/>
  <c r="K168" i="6"/>
  <c r="L168" i="6" s="1"/>
  <c r="K166" i="6"/>
  <c r="L166" i="6" s="1"/>
  <c r="K165" i="6"/>
  <c r="L165" i="6" s="1"/>
  <c r="K164" i="6"/>
  <c r="L164" i="6" s="1"/>
  <c r="K162" i="6"/>
  <c r="L162" i="6" s="1"/>
  <c r="K161" i="6"/>
  <c r="L161" i="6" s="1"/>
  <c r="K160" i="6"/>
  <c r="L160" i="6" s="1"/>
  <c r="K159" i="6"/>
  <c r="K158" i="6"/>
  <c r="L158" i="6" s="1"/>
  <c r="K157" i="6"/>
  <c r="L157" i="6" s="1"/>
  <c r="K155" i="6"/>
  <c r="L155" i="6" s="1"/>
  <c r="K154" i="6"/>
  <c r="L154" i="6" s="1"/>
  <c r="K153" i="6"/>
  <c r="L153" i="6" s="1"/>
  <c r="K152" i="6"/>
  <c r="L152" i="6" s="1"/>
  <c r="K151" i="6"/>
  <c r="L151" i="6" s="1"/>
  <c r="F150" i="6"/>
  <c r="K150" i="6" s="1"/>
  <c r="L150" i="6" s="1"/>
  <c r="H149" i="6"/>
  <c r="K149" i="6" s="1"/>
  <c r="L149" i="6" s="1"/>
  <c r="K146" i="6"/>
  <c r="L146" i="6" s="1"/>
  <c r="K145" i="6"/>
  <c r="L145" i="6" s="1"/>
  <c r="K144" i="6"/>
  <c r="L144" i="6" s="1"/>
  <c r="K143" i="6"/>
  <c r="L143" i="6" s="1"/>
  <c r="K142" i="6"/>
  <c r="L142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H115" i="6"/>
  <c r="K115" i="6" s="1"/>
  <c r="L115" i="6" s="1"/>
  <c r="F114" i="6"/>
  <c r="K114" i="6" s="1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<sst xmlns="http://schemas.openxmlformats.org/spreadsheetml/2006/main" count="2963" uniqueCount="1114">
  <si>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</si>
  <si>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</si>
  <si>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</si>
  <si>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</si>
  <si>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</si>
  <si>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</si>
  <si>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</si>
  <si>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</si>
  <si>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</si>
  <si>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</si>
  <si>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</si>
  <si>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</si>
  <si>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</si>
  <si>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</si>
  <si>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</si>
  <si>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</si>
  <si>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</si>
  <si>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</si>
  <si>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</si>
  <si>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</si>
  <si>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</si>
  <si>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</si>
  <si>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</si>
  <si>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</si>
  <si>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</si>
  <si>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</si>
  <si>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</si>
  <si>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</si>
  <si>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</si>
  <si>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</si>
  <si>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</si>
  <si>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</si>
  <si>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</si>
  <si>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</si>
  <si>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</si>
  <si>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</si>
  <si>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</si>
  <si>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</si>
  <si>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</si>
  <si>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</si>
  <si>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</si>
  <si>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</si>
  <si>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</si>
  <si>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</si>
  <si>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</si>
  <si>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</si>
  <si>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</si>
  <si>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</si>
  <si>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</si>
  <si>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</si>
  <si>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</si>
  <si>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</si>
  <si>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</si>
  <si>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</si>
  <si>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</si>
  <si>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</si>
  <si>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</si>
  <si>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</si>
  <si>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</si>
  <si>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</si>
  <si>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</si>
  <si>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</si>
  <si>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</si>
  <si>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</si>
  <si>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</si>
  <si>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</si>
  <si>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</si>
  <si>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</si>
  <si>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</si>
  <si>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</si>
  <si>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</si>
  <si>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</si>
  <si>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</si>
  <si>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</si>
  <si>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</si>
  <si>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</si>
  <si>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</si>
  <si>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</si>
  <si>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</si>
  <si>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</si>
  <si>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</si>
  <si>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</si>
  <si>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</si>
  <si>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</si>
  <si>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</si>
  <si>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</si>
  <si>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</si>
  <si>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</si>
  <si>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</si>
  <si>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</si>
  <si>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</si>
  <si>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</si>
  <si>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</si>
  <si>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</si>
  <si>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</si>
  <si>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</si>
  <si>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</si>
  <si>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</si>
  <si>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</si>
  <si>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</si>
  <si>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</si>
  <si>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</si>
  <si>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</si>
  <si>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</si>
  <si>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</si>
  <si>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</si>
  <si>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</si>
  <si>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</si>
  <si>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</si>
  <si>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</si>
  <si>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</si>
  <si>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</si>
  <si>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</si>
  <si>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</si>
  <si>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</si>
  <si>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</si>
  <si>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</si>
  <si>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</si>
  <si>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</si>
  <si>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</si>
  <si>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</si>
  <si>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</si>
  <si>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</si>
  <si>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</si>
  <si>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</si>
  <si>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</si>
  <si>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</si>
  <si>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</si>
  <si>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</si>
  <si>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</si>
  <si>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</si>
  <si>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</si>
  <si>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</si>
  <si>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</si>
  <si>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</si>
  <si>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</si>
  <si>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</si>
  <si>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</si>
  <si>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</si>
  <si>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</si>
  <si>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</si>
  <si>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</si>
  <si>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</si>
  <si>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</si>
  <si>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</si>
  <si>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</si>
  <si>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</si>
  <si>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</si>
  <si>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</si>
  <si>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</si>
  <si>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</si>
  <si>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</si>
  <si>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</si>
  <si>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</si>
  <si>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</si>
  <si>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</si>
  <si>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</si>
  <si>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</si>
  <si>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</si>
  <si>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</si>
  <si>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</si>
  <si>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</si>
  <si>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</si>
  <si>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</si>
  <si>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</si>
  <si>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</si>
  <si>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</si>
  <si>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</si>
  <si>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</si>
  <si>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</si>
  <si>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</si>
  <si>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</si>
  <si>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</si>
  <si>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</si>
  <si>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</si>
  <si>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</si>
  <si>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</si>
  <si>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</si>
  <si>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</si>
  <si>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</si>
  <si>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</si>
  <si>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</si>
  <si>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</si>
  <si>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</si>
  <si>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</si>
  <si>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</si>
  <si>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</si>
  <si>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</si>
  <si>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</si>
  <si>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</si>
  <si>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</si>
  <si>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</si>
  <si>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</si>
  <si>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</si>
  <si>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</si>
  <si>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</si>
  <si>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</si>
  <si>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</si>
  <si>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</si>
  <si>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</si>
  <si>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</si>
  <si>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</si>
  <si>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</si>
  <si>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</si>
  <si>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</si>
  <si>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</si>
  <si>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</si>
  <si>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</si>
  <si>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</si>
  <si>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</si>
  <si>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</si>
  <si>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</si>
  <si>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</si>
  <si>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</si>
  <si>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</si>
  <si>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</si>
  <si>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</si>
  <si>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</si>
  <si>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</si>
  <si>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</si>
  <si>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</si>
  <si>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</si>
  <si>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</si>
  <si>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</si>
  <si>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</si>
  <si>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</si>
  <si>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</si>
  <si>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</si>
  <si>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</si>
  <si>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</si>
  <si>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</si>
  <si>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</si>
  <si>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</si>
  <si>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</si>
  <si>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</si>
  <si>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</si>
  <si>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</si>
  <si>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</si>
  <si>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</si>
  <si>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</si>
  <si>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</si>
  <si>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</si>
  <si>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</si>
  <si>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</si>
  <si>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</si>
  <si>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</si>
  <si>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</si>
  <si>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</si>
  <si>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</si>
  <si>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</si>
  <si>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</si>
  <si>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</si>
  <si>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</si>
  <si>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</si>
  <si>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</si>
  <si>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</si>
  <si>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</si>
  <si>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</si>
  <si>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</si>
  <si>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</si>
  <si>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</si>
  <si>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</si>
  <si>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</si>
  <si>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</si>
  <si>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</si>
  <si>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</si>
  <si>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</si>
  <si>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</si>
  <si>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</si>
  <si>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</si>
  <si>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</si>
  <si>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</si>
  <si>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</si>
  <si>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</si>
  <si>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</si>
  <si>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</si>
  <si>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</si>
  <si>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</si>
  <si>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</si>
  <si>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</si>
  <si>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</si>
  <si>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</si>
  <si>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</si>
  <si>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</si>
  <si>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</si>
  <si>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</si>
  <si>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</si>
  <si>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</si>
  <si>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</si>
  <si>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</si>
  <si>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</si>
  <si>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</si>
  <si>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</si>
  <si>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</si>
  <si>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</si>
  <si>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</si>
  <si>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</si>
  <si>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</si>
  <si>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</si>
  <si>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</si>
  <si>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</si>
  <si>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</si>
  <si>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</si>
  <si>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</si>
  <si>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</si>
  <si>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</si>
  <si>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</si>
  <si>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</si>
  <si>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</si>
  <si>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</si>
  <si>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</si>
  <si>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</si>
  <si>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</si>
  <si>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</si>
  <si>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</si>
  <si>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</si>
  <si>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</si>
  <si>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</si>
  <si>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</si>
  <si>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</si>
  <si>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</si>
  <si>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</si>
  <si>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</si>
  <si>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</si>
  <si>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</si>
  <si>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</si>
  <si>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</si>
  <si>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</si>
  <si>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</si>
  <si>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</si>
  <si>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</si>
  <si>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</si>
  <si>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</si>
  <si>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</si>
  <si>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</si>
  <si>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</si>
  <si>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</si>
  <si>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</si>
  <si>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</si>
  <si>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</si>
  <si>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</si>
  <si>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</si>
  <si>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</si>
  <si>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</si>
  <si>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</si>
  <si>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</si>
  <si>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</si>
  <si>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</si>
  <si>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</si>
  <si>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</si>
  <si>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</si>
  <si>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</si>
  <si>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</si>
  <si>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</si>
  <si>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</si>
  <si>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</si>
  <si>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</si>
  <si>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</si>
  <si>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</si>
  <si>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</si>
  <si>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</si>
  <si>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</si>
  <si>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</si>
  <si>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</si>
  <si>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</si>
  <si>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</si>
  <si>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</si>
  <si>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</si>
  <si>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</si>
  <si>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</si>
  <si>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</si>
  <si>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</si>
  <si>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</si>
  <si>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</si>
  <si>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</si>
  <si>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</si>
  <si>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</si>
  <si>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</si>
  <si>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</si>
  <si>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</si>
  <si>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</si>
  <si>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</si>
  <si>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</si>
  <si>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</si>
  <si>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</si>
  <si>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</si>
  <si>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</si>
  <si>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</si>
  <si>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</si>
  <si>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</si>
  <si>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</si>
  <si>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</si>
  <si>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</si>
  <si>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</si>
  <si>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</si>
  <si>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</si>
  <si>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</si>
  <si>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</si>
  <si>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</si>
  <si>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</si>
  <si>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</si>
  <si>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</si>
  <si>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</si>
  <si>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</si>
  <si>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</si>
  <si>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</si>
  <si>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</si>
  <si>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</si>
  <si>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</si>
  <si>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</si>
  <si>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</si>
  <si>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</si>
  <si>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</si>
  <si>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</si>
  <si>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</si>
  <si>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</si>
  <si>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</si>
  <si>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</si>
  <si>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</si>
  <si>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</si>
  <si>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</si>
  <si>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</si>
  <si>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</si>
  <si>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</si>
  <si>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</si>
  <si>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</si>
  <si>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</si>
  <si>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</si>
  <si>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</si>
  <si>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</si>
  <si>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</si>
  <si>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</si>
  <si>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</si>
  <si>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</si>
  <si>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</si>
  <si>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</si>
  <si>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</si>
  <si>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</si>
  <si>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</si>
  <si>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</si>
  <si>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</si>
  <si>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</si>
  <si>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</si>
  <si>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</si>
  <si>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</si>
  <si>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</si>
  <si>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</si>
  <si>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</si>
  <si>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</si>
  <si>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</si>
  <si>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</si>
  <si>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</si>
  <si>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</si>
  <si>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</si>
  <si>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</si>
  <si>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</si>
  <si>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</si>
  <si>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</si>
  <si>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</si>
  <si>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</si>
  <si>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</si>
  <si>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</si>
  <si>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</si>
  <si>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</si>
  <si>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</si>
  <si>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</si>
  <si>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</si>
  <si>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</si>
  <si>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</si>
  <si>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</si>
  <si>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</si>
  <si>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</si>
  <si>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</si>
  <si>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</si>
  <si>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</si>
  <si>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</si>
  <si>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</si>
  <si>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</si>
  <si>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</si>
  <si>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</si>
  <si>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</si>
  <si>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</si>
  <si>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</si>
  <si>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</si>
  <si>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</si>
  <si>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</si>
  <si>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</si>
  <si>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</si>
  <si>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</si>
  <si>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</si>
  <si>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</si>
  <si>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</si>
  <si>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</si>
  <si>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</si>
  <si>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</si>
  <si>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</si>
  <si>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</si>
  <si>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</si>
  <si>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</si>
  <si>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</si>
  <si>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</si>
  <si>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</si>
  <si>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</si>
  <si>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</si>
  <si>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</si>
  <si>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</si>
  <si>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</si>
  <si>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</si>
  <si>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</si>
  <si>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</si>
  <si>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</si>
  <si>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</si>
  <si>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</si>
  <si>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</si>
  <si>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</si>
  <si>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</si>
  <si>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</si>
  <si>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</si>
  <si>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</si>
  <si>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</si>
  <si>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</si>
  <si>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</si>
  <si>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</si>
  <si>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</si>
  <si>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</si>
  <si>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</si>
  <si>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</si>
  <si>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</si>
  <si>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</si>
  <si>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</si>
  <si>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</si>
  <si>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</si>
  <si>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</si>
  <si>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</si>
  <si>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</si>
  <si>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</si>
  <si>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</si>
  <si>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</si>
  <si>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</si>
  <si>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</si>
  <si>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</si>
  <si>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</si>
  <si>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</si>
  <si>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</si>
  <si>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</si>
  <si>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</si>
  <si>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</si>
  <si>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</si>
  <si>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</si>
  <si>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</si>
  <si>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</si>
  <si>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</si>
  <si>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</si>
  <si>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</si>
  <si>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</si>
  <si>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</si>
  <si>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</si>
  <si>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</si>
  <si>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</si>
  <si>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</si>
  <si>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</si>
  <si>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</si>
  <si>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</si>
  <si>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</si>
  <si>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</si>
  <si>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</si>
  <si>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</si>
  <si>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</si>
  <si>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</si>
  <si>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</si>
  <si>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</si>
  <si>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</si>
  <si>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</si>
  <si>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</si>
  <si>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</si>
  <si>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</si>
  <si>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</si>
  <si>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</si>
  <si>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</si>
  <si>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</si>
  <si>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</si>
  <si>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</si>
  <si>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</si>
  <si>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</si>
  <si>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</si>
  <si>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</si>
  <si>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</si>
  <si>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</si>
  <si>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</si>
  <si>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</si>
  <si>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</si>
  <si>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</si>
  <si>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</si>
  <si>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</si>
  <si>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</si>
  <si>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</si>
  <si>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</si>
  <si>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</si>
  <si>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</si>
  <si>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</si>
  <si>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</si>
  <si>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</si>
  <si>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</si>
  <si>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</si>
  <si>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</si>
  <si>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</si>
  <si>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</si>
  <si>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</si>
  <si>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</si>
  <si>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</si>
  <si>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</si>
  <si>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</si>
  <si>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</si>
  <si>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</si>
  <si>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</si>
  <si>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</si>
  <si>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</si>
  <si>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</si>
  <si>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</si>
  <si>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</si>
  <si>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</si>
  <si>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</si>
  <si>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</si>
  <si>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</si>
  <si>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</si>
  <si>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</si>
  <si>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</si>
  <si>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</si>
  <si>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</si>
  <si>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</si>
  <si>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</si>
  <si>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</si>
  <si>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</si>
  <si>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</si>
  <si>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</si>
  <si>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</si>
  <si>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</si>
  <si>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</si>
  <si>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</si>
  <si>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</si>
  <si>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</si>
  <si>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</si>
  <si>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</si>
  <si>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</si>
  <si>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</si>
  <si>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</si>
  <si>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</si>
  <si>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</si>
  <si>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</si>
  <si>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</si>
  <si>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</si>
  <si>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</si>
  <si>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</si>
  <si>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</si>
  <si>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</si>
  <si>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</si>
  <si>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</si>
  <si>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</si>
  <si>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</si>
  <si>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</si>
  <si>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</si>
  <si>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</si>
  <si>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</si>
  <si>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</si>
  <si>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</si>
  <si>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</si>
  <si>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</si>
  <si>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</si>
  <si>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</si>
  <si>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</si>
  <si>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</si>
  <si>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</si>
  <si>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</si>
  <si>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</si>
  <si>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</si>
  <si>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</si>
  <si>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</si>
  <si>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</si>
  <si>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</si>
  <si>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</si>
  <si>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</si>
  <si>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</si>
  <si>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</si>
  <si>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</si>
  <si>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</si>
  <si>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</si>
  <si>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</si>
  <si>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</si>
  <si>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</si>
  <si>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</si>
  <si>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</si>
  <si>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</si>
  <si>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</si>
  <si>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</si>
  <si>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</si>
  <si>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</si>
  <si>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</si>
  <si>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</si>
  <si>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</si>
  <si>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</si>
  <si>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</si>
  <si>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</si>
  <si>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</si>
  <si>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</si>
  <si>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</si>
  <si>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</si>
  <si>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</si>
  <si>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</si>
  <si>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</si>
  <si>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</si>
  <si>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</si>
  <si>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</si>
  <si>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</si>
  <si>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</si>
  <si>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</si>
  <si>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</si>
  <si>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</si>
  <si>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</si>
  <si>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</si>
  <si>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</si>
  <si>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</si>
  <si>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</si>
  <si>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</si>
  <si>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</si>
  <si>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</si>
  <si>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</si>
  <si>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</si>
  <si>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</si>
  <si>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</si>
  <si>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</si>
  <si>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</si>
  <si>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</si>
  <si>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</si>
  <si>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</si>
  <si>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</si>
  <si>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</si>
  <si>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</si>
  <si>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</si>
  <si>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</si>
  <si>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</si>
  <si>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</si>
  <si>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</si>
  <si>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</si>
  <si>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</si>
  <si>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</si>
  <si>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</si>
  <si>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</si>
  <si>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</si>
  <si>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</si>
  <si>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</si>
  <si>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</si>
  <si>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</si>
  <si>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</si>
  <si>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</si>
  <si>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</si>
  <si>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</si>
  <si>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</si>
  <si>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</si>
  <si>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</si>
  <si>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</si>
  <si>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</si>
  <si>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</si>
  <si>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</si>
  <si>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</si>
  <si>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</si>
  <si>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</si>
  <si>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</si>
  <si>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</si>
  <si>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</si>
  <si>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</si>
  <si>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</si>
  <si>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</si>
  <si>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</si>
  <si>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</si>
  <si>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</si>
  <si>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</si>
  <si>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</si>
  <si>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</si>
  <si>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</si>
  <si>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</si>
  <si>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</si>
  <si>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</si>
  <si>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</si>
  <si>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</si>
  <si>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</si>
  <si>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</si>
  <si>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</si>
  <si>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</si>
  <si>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</si>
  <si>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</si>
  <si>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</si>
  <si>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</si>
  <si>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</si>
  <si>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</si>
  <si>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</si>
  <si>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</si>
  <si>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</si>
  <si>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</si>
  <si>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</si>
  <si>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</si>
  <si>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</si>
  <si>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</si>
  <si>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</si>
  <si>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</si>
  <si>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</si>
  <si>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</si>
  <si>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</si>
  <si>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</si>
  <si>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</si>
  <si>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</si>
  <si>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</si>
  <si>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</si>
  <si>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</si>
  <si>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</si>
  <si>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</si>
  <si>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</si>
  <si>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</si>
  <si>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</si>
  <si>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</si>
  <si>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</si>
  <si>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</si>
  <si>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</si>
  <si>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</si>
  <si>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</si>
  <si>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</si>
  <si>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</si>
  <si>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</si>
  <si>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</si>
  <si>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</si>
  <si>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</si>
  <si>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</si>
  <si>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</si>
  <si>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</si>
  <si>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</si>
  <si>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</si>
  <si>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</si>
  <si>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</si>
  <si>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</si>
  <si>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</si>
  <si>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</si>
  <si>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</si>
  <si>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</si>
  <si>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</si>
  <si>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</si>
  <si>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</si>
  <si>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</si>
  <si>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</si>
  <si>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</si>
  <si>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</si>
  <si>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</si>
  <si>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</si>
  <si>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</si>
  <si>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</si>
  <si>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</si>
  <si>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</si>
  <si>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</si>
  <si>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</si>
  <si>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</si>
  <si>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</si>
  <si>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</si>
  <si>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</si>
  <si>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</si>
  <si>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</si>
  <si>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</si>
  <si>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</si>
  <si>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</si>
  <si>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</si>
  <si>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BEML</t>
  </si>
  <si>
    <t>LEMONTREE</t>
  </si>
  <si>
    <t>PPLPHARMA</t>
  </si>
  <si>
    <t>RAINBOW</t>
  </si>
  <si>
    <t>UCOBANK</t>
  </si>
  <si>
    <t>2750-2780</t>
  </si>
  <si>
    <t>GRSE</t>
  </si>
  <si>
    <t>450-470</t>
  </si>
  <si>
    <t>3600-3660</t>
  </si>
  <si>
    <t>580-590</t>
  </si>
  <si>
    <t>MULTIPLIER SHARE &amp; STOCK ADVISORS PRIVATE LIMITED</t>
  </si>
  <si>
    <t>562-574</t>
  </si>
  <si>
    <t>600-630</t>
  </si>
  <si>
    <t>PVRINOX</t>
  </si>
  <si>
    <t>GRAVITON RESEARCH CAPITAL LLP</t>
  </si>
  <si>
    <t>740-780</t>
  </si>
  <si>
    <t>1900-1920</t>
  </si>
  <si>
    <t>276-296</t>
  </si>
  <si>
    <t>330-350</t>
  </si>
  <si>
    <t>ATLAS EVENTS PRIVATE LIMITED</t>
  </si>
  <si>
    <t>GRAVITA</t>
  </si>
  <si>
    <t>1600-1650</t>
  </si>
  <si>
    <t>90-110</t>
  </si>
  <si>
    <t>152-157</t>
  </si>
  <si>
    <t>170-175</t>
  </si>
  <si>
    <t>590-600</t>
  </si>
  <si>
    <t>3290-3330</t>
  </si>
  <si>
    <t>COALINDIA 240 CE JUN</t>
  </si>
  <si>
    <t>3.0-4.0</t>
  </si>
  <si>
    <t>NIFTY 18400 PE 8-JUN</t>
  </si>
  <si>
    <t>BANKNIFTY 44200 CE 8-JUN</t>
  </si>
  <si>
    <t>320-380</t>
  </si>
  <si>
    <t>228.5-230.5</t>
  </si>
  <si>
    <t>240-244</t>
  </si>
  <si>
    <t>Retail Research Technical Calls &amp; Fundamental Performance Report for the month of June-2023</t>
  </si>
  <si>
    <t>MINDACORP</t>
  </si>
  <si>
    <t>305-315</t>
  </si>
  <si>
    <t>Profit of Rs.0.65/-</t>
  </si>
  <si>
    <t>Profit of Rs.0.15/-</t>
  </si>
  <si>
    <t>NIFTY 18900 CE 29-JUNE</t>
  </si>
  <si>
    <t>Sell</t>
  </si>
  <si>
    <t>10.0-1</t>
  </si>
  <si>
    <t>Profit of Rs.20/-</t>
  </si>
  <si>
    <t>LT JUNE FUT</t>
  </si>
  <si>
    <t>2300-2320</t>
  </si>
  <si>
    <t>ICICIBANK 930 PE JUN</t>
  </si>
  <si>
    <t>18-22</t>
  </si>
  <si>
    <t>10.0-11</t>
  </si>
  <si>
    <t>Profit of Rs.31/-</t>
  </si>
  <si>
    <t>Loss of Rs.30.5/-</t>
  </si>
  <si>
    <t>BANKNIFTY 44000 PE 8-JUN</t>
  </si>
  <si>
    <t>200-250</t>
  </si>
  <si>
    <t>IGL 480 CE 29-JUNE</t>
  </si>
  <si>
    <t>173.5-180.5</t>
  </si>
  <si>
    <t>195-200</t>
  </si>
  <si>
    <t>DUES MANAGER PRIVATE LIMITED</t>
  </si>
  <si>
    <t>Profit of Rs.44/-</t>
  </si>
  <si>
    <t>Profit of Rs.1.55/-</t>
  </si>
  <si>
    <t>OROSMITHS</t>
  </si>
  <si>
    <t>NAM SECURITIES LTD.</t>
  </si>
  <si>
    <t xml:space="preserve">FINNIFTY 19450 CE 6-JUN </t>
  </si>
  <si>
    <t>40-60</t>
  </si>
  <si>
    <t>Profit of Rs.22.5/-</t>
  </si>
  <si>
    <t>Profit of Rs.10/-</t>
  </si>
  <si>
    <t>Profit of Rs.41/-</t>
  </si>
  <si>
    <t>Profit of Rs.130/-</t>
  </si>
  <si>
    <t>1840-1846</t>
  </si>
  <si>
    <t>1920-1950</t>
  </si>
  <si>
    <t>280-281</t>
  </si>
  <si>
    <t>290-295</t>
  </si>
  <si>
    <t>GODREJCP JUNE FUT</t>
  </si>
  <si>
    <t>1080-1100</t>
  </si>
  <si>
    <t>BANKNIFTY 44200 PE 8-JUN</t>
  </si>
  <si>
    <t>RELIANCE 2480 CE JUNE</t>
  </si>
  <si>
    <t>Profit of Rs.6/-</t>
  </si>
  <si>
    <t>EKI</t>
  </si>
  <si>
    <t>NEXT ORBIT VENTURES FUND</t>
  </si>
  <si>
    <t>JANUSCORP</t>
  </si>
  <si>
    <t>MISTERKAPOORKESHRI</t>
  </si>
  <si>
    <t>MANSI SHARE &amp; STOCK ADVISORS PRIVATE LIMITED</t>
  </si>
  <si>
    <t>RITA NARULA</t>
  </si>
  <si>
    <t>Loss of Rs.9/-</t>
  </si>
  <si>
    <t>Loss of Rs.84/-</t>
  </si>
  <si>
    <t>INFY 1300 CE JUN</t>
  </si>
  <si>
    <t>19-20</t>
  </si>
  <si>
    <t>32-40</t>
  </si>
  <si>
    <t>AAPLUSTRAD</t>
  </si>
  <si>
    <t>AERPACE</t>
  </si>
  <si>
    <t>ANILKUMAR</t>
  </si>
  <si>
    <t>DELTA</t>
  </si>
  <si>
    <t>DITCO</t>
  </si>
  <si>
    <t>SETU SECURITIES PVT. LTD.</t>
  </si>
  <si>
    <t>TAPAS MANAGEMENT SERVICES PVT LTD</t>
  </si>
  <si>
    <t>PALAK INTERMEDIATES PRIVATE LIMITED</t>
  </si>
  <si>
    <t>TIPSFILMS</t>
  </si>
  <si>
    <t>ZMILGFIN</t>
  </si>
  <si>
    <t>SRIKISHAN BAGREE</t>
  </si>
  <si>
    <t>AKASH</t>
  </si>
  <si>
    <t>Akash Infra-Projects Ltd</t>
  </si>
  <si>
    <t>PRABHULAL LALLUBHAI PAREKH</t>
  </si>
  <si>
    <t>MITHANI INVESTMENT AND TRADING PRIVATE LIMITED</t>
  </si>
  <si>
    <t>SHRI MUKTA SHARES</t>
  </si>
  <si>
    <t>MANSI SHARES &amp; STOCK ADVISORS PVT LTD</t>
  </si>
  <si>
    <t>ORTINLAB</t>
  </si>
  <si>
    <t>Ortin Laboratories Ltd</t>
  </si>
  <si>
    <t>ARPIT JAIN HUF</t>
  </si>
  <si>
    <t>REKHA MALHOTRA</t>
  </si>
  <si>
    <t>RSWM FINCAP PRIVATE LIMITED</t>
  </si>
  <si>
    <t>PIGL</t>
  </si>
  <si>
    <t>Power Instrument (G) Ltd</t>
  </si>
  <si>
    <t>PROV</t>
  </si>
  <si>
    <t>Proventus Agrocom Limited</t>
  </si>
  <si>
    <t>SWARAJ</t>
  </si>
  <si>
    <t>Swaraj Suiting Limited</t>
  </si>
  <si>
    <t>Tips Films Limited</t>
  </si>
  <si>
    <t>NANDANVAN INVESTMENTS LIMITED</t>
  </si>
  <si>
    <t>KSHITIJPOL</t>
  </si>
  <si>
    <t>Kshitij Polyline Limited</t>
  </si>
  <si>
    <t>RITA BHARAT GALA</t>
  </si>
  <si>
    <t>1435-1495</t>
  </si>
  <si>
    <t>Loss of Rs.16.5/-</t>
  </si>
  <si>
    <t>NIFTY 18600 PE 15-JUN</t>
  </si>
  <si>
    <t>Profit of Rs.5.5/-</t>
  </si>
  <si>
    <t>L&amp;TFH 112 CE JUN</t>
  </si>
  <si>
    <t>1.10-1.20</t>
  </si>
  <si>
    <t>RECLTD 150 CE JUN</t>
  </si>
  <si>
    <t>Loss of Rs.1.1/-</t>
  </si>
  <si>
    <t>Profit of Rs.19.5/-</t>
  </si>
  <si>
    <t>Profit of Rs.35.25/-</t>
  </si>
  <si>
    <t>TITAN 2820 PE JUN</t>
  </si>
  <si>
    <t>22-25</t>
  </si>
  <si>
    <t>40-50</t>
  </si>
  <si>
    <t>BANKNIFTY 45000 CE 29-JUN</t>
  </si>
  <si>
    <t>TITAN 3000 CE JUN</t>
  </si>
  <si>
    <t>FINNIFTY 19450 PE 13-JUN</t>
  </si>
  <si>
    <t>100-120</t>
  </si>
  <si>
    <t>Profit of Rs.23.5/-</t>
  </si>
  <si>
    <t>Loss of Rs.13/-</t>
  </si>
  <si>
    <t>Profit of Rs.7.5/-</t>
  </si>
  <si>
    <t>210-230</t>
  </si>
  <si>
    <t>270-290</t>
  </si>
  <si>
    <t>TAPAN CHAKRABORTY</t>
  </si>
  <si>
    <t>JNSP TRADING LLP</t>
  </si>
  <si>
    <t>ALAN SCOTT</t>
  </si>
  <si>
    <t>SANTOSH PANDA</t>
  </si>
  <si>
    <t>ASCENSIVE</t>
  </si>
  <si>
    <t>MILIND MADHANI SECURITIES PRIVATE LIMITED</t>
  </si>
  <si>
    <t>LIVELY EQUIPMENTS SUPPLIERS PRIVATE LIMITED</t>
  </si>
  <si>
    <t>PRINCEP TRADE &amp; FINANCE PVT LTD</t>
  </si>
  <si>
    <t>NK SECURITIES RESEARCH PVT. LTD.</t>
  </si>
  <si>
    <t>ELFORGE</t>
  </si>
  <si>
    <t>RAJAN ASIRVATHAM</t>
  </si>
  <si>
    <t>GOYALASS</t>
  </si>
  <si>
    <t>SHARE INDIA SECURITIES LIMITED</t>
  </si>
  <si>
    <t>SELVAMURTHY AKILANDESWARI</t>
  </si>
  <si>
    <t>INDONG</t>
  </si>
  <si>
    <t>JYOTI KETAN VAKHARIA</t>
  </si>
  <si>
    <t>ROHIT LOHIA</t>
  </si>
  <si>
    <t>INNOKAIZ</t>
  </si>
  <si>
    <t>RAJASTHAN GLOBAL SECURITIES PRIVATE LIMITED</t>
  </si>
  <si>
    <t>DEVENDRA VEER GUPTA</t>
  </si>
  <si>
    <t>GENIUSBULLS INVESTMENT LIMITED</t>
  </si>
  <si>
    <t>CANADA PENSION PLAN INVESTMENT BOARD</t>
  </si>
  <si>
    <t>MILEFUR</t>
  </si>
  <si>
    <t>JR SEAMLESS PRIVATE LIMITED</t>
  </si>
  <si>
    <t>PARKERAC</t>
  </si>
  <si>
    <t>A BUCHANNA</t>
  </si>
  <si>
    <t>SAROJ GUPTA</t>
  </si>
  <si>
    <t>PRIMIND</t>
  </si>
  <si>
    <t>ROJL</t>
  </si>
  <si>
    <t>SHAIBAL GHOSH</t>
  </si>
  <si>
    <t>YACOOBALI AIYUB MOHAMMED</t>
  </si>
  <si>
    <t>SEACOAST</t>
  </si>
  <si>
    <t>SHASHIJIT</t>
  </si>
  <si>
    <t>AJAY SALVI</t>
  </si>
  <si>
    <t>AJIT DEEPCHAND JAIN</t>
  </si>
  <si>
    <t>SHEETAL</t>
  </si>
  <si>
    <t>TOPGAIN FINANCE PRIVATE LIMITED</t>
  </si>
  <si>
    <t>SKL</t>
  </si>
  <si>
    <t>KUBEIRKHERA</t>
  </si>
  <si>
    <t>SOFCOM</t>
  </si>
  <si>
    <t>VISAGAR FINANCIAL SERVICES LIMITED</t>
  </si>
  <si>
    <t>SRUSTEELS</t>
  </si>
  <si>
    <t>ROOPA BIPINBHAI NATHWANI</t>
  </si>
  <si>
    <t>SVJ</t>
  </si>
  <si>
    <t>SRESTHA FINVEST LIMITED</t>
  </si>
  <si>
    <t>TANVI</t>
  </si>
  <si>
    <t>RAJESH KUMAR</t>
  </si>
  <si>
    <t>TRU</t>
  </si>
  <si>
    <t>WILSON HOLDINGS PRIVATE LIMITED</t>
  </si>
  <si>
    <t>YOGENDRA SRIKISHAN BAGREE</t>
  </si>
  <si>
    <t>AUROIMPEX</t>
  </si>
  <si>
    <t>Auro Impex  &amp; Chemicals L</t>
  </si>
  <si>
    <t>RIKHAV SECURITIES LIMITED</t>
  </si>
  <si>
    <t>Birla Jute &amp; Industries</t>
  </si>
  <si>
    <t>SOCIETE GENERALE</t>
  </si>
  <si>
    <t>CMSINFO</t>
  </si>
  <si>
    <t>CMS Info Systems Limited</t>
  </si>
  <si>
    <t>IIFL MUTUAL FUND-IIFL FOCUSED EQUITY FUND</t>
  </si>
  <si>
    <t>VALUEQUEST INVESTMENT ADVISORS PRIVATE LIMITED</t>
  </si>
  <si>
    <t>SBI MUTUAL FUND</t>
  </si>
  <si>
    <t>NORGES BANK ON ACCOUNT OF THE GOVERNMENT PENSION FUND GLOBAL</t>
  </si>
  <si>
    <t>ABU DHABI INVESTMENT AUTHORITY - STABLE</t>
  </si>
  <si>
    <t>360 ONE MUTUL FUND</t>
  </si>
  <si>
    <t>CRAYONS</t>
  </si>
  <si>
    <t>Crayons Advertising Ltd</t>
  </si>
  <si>
    <t>BOFA SECURITIES EUROPE SA - ODI</t>
  </si>
  <si>
    <t>Indian Energy Exc Ltd</t>
  </si>
  <si>
    <t>HARSH ANAND JAIN</t>
  </si>
  <si>
    <t>KRISHCA</t>
  </si>
  <si>
    <t>Krishca Strapping Sltn L</t>
  </si>
  <si>
    <t>BHAVESHKUMAR NATVARLAL SHETH</t>
  </si>
  <si>
    <t>MACPOWER</t>
  </si>
  <si>
    <t>Macpower CNC Machines Ltd</t>
  </si>
  <si>
    <t>GAVRILL METAL PRIVATE LIMITED</t>
  </si>
  <si>
    <t>RISHIT DINESH MANIAR HUF</t>
  </si>
  <si>
    <t>PARVESH SAHIB SINGH</t>
  </si>
  <si>
    <t>RAGHAVENDRA RAO GARRE</t>
  </si>
  <si>
    <t>VIVEK AGGARWAL</t>
  </si>
  <si>
    <t>RANJEET GABA</t>
  </si>
  <si>
    <t>PARMA NAND MALANI</t>
  </si>
  <si>
    <t>SETU SECURITIES PVT LTD</t>
  </si>
  <si>
    <t>SELAN</t>
  </si>
  <si>
    <t>Selan Exploration Technol</t>
  </si>
  <si>
    <t>SULA</t>
  </si>
  <si>
    <t>Sula Vineyards Limited</t>
  </si>
  <si>
    <t>TIMETECHNO</t>
  </si>
  <si>
    <t>Time Technoplast Limited</t>
  </si>
  <si>
    <t>CRONY VYAPAR PVT LTD</t>
  </si>
  <si>
    <t>UNIVASTU</t>
  </si>
  <si>
    <t>Univastu India Limited</t>
  </si>
  <si>
    <t>JAINAM BROKING LIMITED</t>
  </si>
  <si>
    <t>VISHWARAJ</t>
  </si>
  <si>
    <t>Vishwaraj Sugar Ind Ltd</t>
  </si>
  <si>
    <t>SION INVESTMENT HOLDINGS PTE. LIMITED</t>
  </si>
  <si>
    <t>GODHA</t>
  </si>
  <si>
    <t>Godha Cabcon Insulat Ltd</t>
  </si>
  <si>
    <t>RAGHAV KAROL HUF</t>
  </si>
  <si>
    <t>MEDICO</t>
  </si>
  <si>
    <t>Medico Remedies Limited</t>
  </si>
  <si>
    <t>VENKATESHWARA INDUSTRIAL PROMOTION CO.LIMITED</t>
  </si>
  <si>
    <t>GUPTA MANISHA</t>
  </si>
  <si>
    <t>GUPTA RAMESH SUMIT KUMAR</t>
  </si>
  <si>
    <t>SRIRAM PADMANABHAN NAIR</t>
  </si>
  <si>
    <t>VASA</t>
  </si>
  <si>
    <t>Vasa Retail &amp; Oversea Ltd</t>
  </si>
  <si>
    <t>HARDIK BHUPENDRA VASA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</si>
</sst>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0" fillId="11" borderId="20" xfId="0" applyFill="1" applyBorder="1"/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165" fontId="31" fillId="11" borderId="20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 wrapText="1"/>
    </xf>
    <xf numFmtId="167" fontId="1" fillId="2" borderId="22" xfId="0" applyNumberFormat="1" applyFont="1" applyFill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" fillId="2" borderId="18" xfId="0" applyNumberFormat="1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" fontId="37" fillId="19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1" fillId="19" borderId="20" xfId="0" applyFont="1" applyFill="1" applyBorder="1"/>
    <xf numFmtId="0" fontId="31" fillId="18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6" fontId="37" fillId="20" borderId="20" xfId="0" applyNumberFormat="1" applyFont="1" applyFill="1" applyBorder="1" applyAlignment="1">
      <alignment horizontal="center" vertical="center"/>
    </xf>
    <xf numFmtId="0" fontId="31" fillId="21" borderId="20" xfId="0" applyFont="1" applyFill="1" applyBorder="1"/>
    <xf numFmtId="0" fontId="31" fillId="20" borderId="20" xfId="0" applyFont="1" applyFill="1" applyBorder="1"/>
    <xf numFmtId="0" fontId="31" fillId="21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7" fillId="21" borderId="20" xfId="0" applyFont="1" applyFill="1" applyBorder="1" applyAlignment="1">
      <alignment horizontal="center" vertical="center"/>
    </xf>
    <xf numFmtId="2" fontId="37" fillId="21" borderId="20" xfId="0" applyNumberFormat="1" applyFont="1" applyFill="1" applyBorder="1" applyAlignment="1">
      <alignment horizontal="center" vertical="center"/>
    </xf>
    <xf numFmtId="166" fontId="37" fillId="21" borderId="20" xfId="0" applyNumberFormat="1" applyFont="1" applyFill="1" applyBorder="1" applyAlignment="1">
      <alignment horizontal="center" vertical="center"/>
    </xf>
    <xf numFmtId="165" fontId="31" fillId="21" borderId="20" xfId="0" applyNumberFormat="1" applyFont="1" applyFill="1" applyBorder="1" applyAlignment="1">
      <alignment horizontal="center" vertical="center"/>
    </xf>
    <xf numFmtId="16" fontId="31" fillId="10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1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2" fillId="17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1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3" t="s">
        <v>20</v>
      </c>
      <c r="F9" s="23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3"/>
      <c r="N9" s="24"/>
      <c r="O9" s="24"/>
      <c r="P9" s="24"/>
    </row>
    <row r="10" spans="1:16" ht="59.25" customHeight="1">
      <c r="A10" s="376"/>
      <c r="B10" s="378"/>
      <c r="C10" s="378"/>
      <c r="D10" s="37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18631.55</v>
      </c>
      <c r="F11" s="32">
        <v>18663.283333333333</v>
      </c>
      <c r="G11" s="33">
        <v>18586.616666666665</v>
      </c>
      <c r="H11" s="33">
        <v>18541.683333333331</v>
      </c>
      <c r="I11" s="33">
        <v>18465.016666666663</v>
      </c>
      <c r="J11" s="33">
        <v>18708.216666666667</v>
      </c>
      <c r="K11" s="33">
        <v>18784.883333333339</v>
      </c>
      <c r="L11" s="33">
        <v>18829.816666666669</v>
      </c>
      <c r="M11" s="34">
        <v>18739.95</v>
      </c>
      <c r="N11" s="34">
        <v>18618.349999999999</v>
      </c>
      <c r="O11" s="35">
        <v>10900200</v>
      </c>
      <c r="P11" s="36">
        <v>-9.3294010188269411E-3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44117.95</v>
      </c>
      <c r="F12" s="37">
        <v>44162.083333333336</v>
      </c>
      <c r="G12" s="38">
        <v>43998.26666666667</v>
      </c>
      <c r="H12" s="38">
        <v>43878.583333333336</v>
      </c>
      <c r="I12" s="38">
        <v>43714.76666666667</v>
      </c>
      <c r="J12" s="38">
        <v>44281.76666666667</v>
      </c>
      <c r="K12" s="38">
        <v>44445.583333333336</v>
      </c>
      <c r="L12" s="38">
        <v>44565.26666666667</v>
      </c>
      <c r="M12" s="28">
        <v>44325.9</v>
      </c>
      <c r="N12" s="28">
        <v>44042.400000000001</v>
      </c>
      <c r="O12" s="39">
        <v>2719540</v>
      </c>
      <c r="P12" s="40">
        <v>-7.2443267375706588E-3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19465</v>
      </c>
      <c r="F13" s="37">
        <v>19479.283333333333</v>
      </c>
      <c r="G13" s="38">
        <v>19418.066666666666</v>
      </c>
      <c r="H13" s="38">
        <v>19371.133333333331</v>
      </c>
      <c r="I13" s="38">
        <v>19309.916666666664</v>
      </c>
      <c r="J13" s="38">
        <v>19526.216666666667</v>
      </c>
      <c r="K13" s="38">
        <v>19587.433333333334</v>
      </c>
      <c r="L13" s="38">
        <v>19634.366666666669</v>
      </c>
      <c r="M13" s="28">
        <v>19540.5</v>
      </c>
      <c r="N13" s="28">
        <v>19432.349999999999</v>
      </c>
      <c r="O13" s="39">
        <v>36160</v>
      </c>
      <c r="P13" s="40">
        <v>1.1074197120708748E-3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7840.1</v>
      </c>
      <c r="F14" s="37">
        <v>7854.3666666666659</v>
      </c>
      <c r="G14" s="38">
        <v>7819.7833333333319</v>
      </c>
      <c r="H14" s="38">
        <v>7799.4666666666662</v>
      </c>
      <c r="I14" s="38">
        <v>7764.8833333333323</v>
      </c>
      <c r="J14" s="38">
        <v>7874.6833333333316</v>
      </c>
      <c r="K14" s="38">
        <v>7909.2666666666655</v>
      </c>
      <c r="L14" s="38">
        <v>7929.5833333333312</v>
      </c>
      <c r="M14" s="28">
        <v>7888.95</v>
      </c>
      <c r="N14" s="28">
        <v>7834.05</v>
      </c>
      <c r="O14" s="39">
        <v>2550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508.1</v>
      </c>
      <c r="F15" s="37">
        <v>510.73333333333329</v>
      </c>
      <c r="G15" s="38">
        <v>504.21666666666658</v>
      </c>
      <c r="H15" s="38">
        <v>500.33333333333331</v>
      </c>
      <c r="I15" s="38">
        <v>493.81666666666661</v>
      </c>
      <c r="J15" s="38">
        <v>514.61666666666656</v>
      </c>
      <c r="K15" s="38">
        <v>521.13333333333333</v>
      </c>
      <c r="L15" s="38">
        <v>525.01666666666654</v>
      </c>
      <c r="M15" s="28">
        <v>517.25</v>
      </c>
      <c r="N15" s="28">
        <v>506.85</v>
      </c>
      <c r="O15" s="39">
        <v>5856900</v>
      </c>
      <c r="P15" s="40">
        <v>1.5307006899421003E-2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4138.05</v>
      </c>
      <c r="F16" s="37">
        <v>4129.8</v>
      </c>
      <c r="G16" s="38">
        <v>4109.6000000000004</v>
      </c>
      <c r="H16" s="38">
        <v>4081.1500000000005</v>
      </c>
      <c r="I16" s="38">
        <v>4060.9500000000007</v>
      </c>
      <c r="J16" s="38">
        <v>4158.25</v>
      </c>
      <c r="K16" s="38">
        <v>4178.4499999999989</v>
      </c>
      <c r="L16" s="38">
        <v>4206.8999999999996</v>
      </c>
      <c r="M16" s="28">
        <v>4150</v>
      </c>
      <c r="N16" s="28">
        <v>4101.3500000000004</v>
      </c>
      <c r="O16" s="39">
        <v>1441000</v>
      </c>
      <c r="P16" s="40">
        <v>-6.9348127600554787E-4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21837.8</v>
      </c>
      <c r="F17" s="37">
        <v>21758.083333333332</v>
      </c>
      <c r="G17" s="38">
        <v>21598.866666666665</v>
      </c>
      <c r="H17" s="38">
        <v>21359.933333333334</v>
      </c>
      <c r="I17" s="38">
        <v>21200.716666666667</v>
      </c>
      <c r="J17" s="38">
        <v>21997.016666666663</v>
      </c>
      <c r="K17" s="38">
        <v>22156.23333333333</v>
      </c>
      <c r="L17" s="38">
        <v>22395.166666666661</v>
      </c>
      <c r="M17" s="28">
        <v>21917.3</v>
      </c>
      <c r="N17" s="28">
        <v>21519.15</v>
      </c>
      <c r="O17" s="39">
        <v>67680</v>
      </c>
      <c r="P17" s="40">
        <v>-4.72972972972973E-2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174.95</v>
      </c>
      <c r="F18" s="37">
        <v>174.45000000000002</v>
      </c>
      <c r="G18" s="38">
        <v>172.65000000000003</v>
      </c>
      <c r="H18" s="38">
        <v>170.35000000000002</v>
      </c>
      <c r="I18" s="38">
        <v>168.55000000000004</v>
      </c>
      <c r="J18" s="38">
        <v>176.75000000000003</v>
      </c>
      <c r="K18" s="38">
        <v>178.55000000000004</v>
      </c>
      <c r="L18" s="38">
        <v>180.85000000000002</v>
      </c>
      <c r="M18" s="28">
        <v>176.25</v>
      </c>
      <c r="N18" s="28">
        <v>172.15</v>
      </c>
      <c r="O18" s="39">
        <v>29106000</v>
      </c>
      <c r="P18" s="40">
        <v>-1.1009174311926606E-2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199.75</v>
      </c>
      <c r="F19" s="37">
        <v>200.66666666666666</v>
      </c>
      <c r="G19" s="38">
        <v>197.98333333333332</v>
      </c>
      <c r="H19" s="38">
        <v>196.21666666666667</v>
      </c>
      <c r="I19" s="38">
        <v>193.53333333333333</v>
      </c>
      <c r="J19" s="38">
        <v>202.43333333333331</v>
      </c>
      <c r="K19" s="38">
        <v>205.11666666666665</v>
      </c>
      <c r="L19" s="38">
        <v>206.8833333333333</v>
      </c>
      <c r="M19" s="28">
        <v>203.35</v>
      </c>
      <c r="N19" s="28">
        <v>198.9</v>
      </c>
      <c r="O19" s="39">
        <v>28912000</v>
      </c>
      <c r="P19" s="40">
        <v>1.4320897564535254E-2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1841.25</v>
      </c>
      <c r="F20" s="37">
        <v>1842.2833333333335</v>
      </c>
      <c r="G20" s="38">
        <v>1830.8166666666671</v>
      </c>
      <c r="H20" s="38">
        <v>1820.3833333333334</v>
      </c>
      <c r="I20" s="38">
        <v>1808.916666666667</v>
      </c>
      <c r="J20" s="38">
        <v>1852.7166666666672</v>
      </c>
      <c r="K20" s="38">
        <v>1864.1833333333338</v>
      </c>
      <c r="L20" s="38">
        <v>1874.6166666666672</v>
      </c>
      <c r="M20" s="28">
        <v>1853.75</v>
      </c>
      <c r="N20" s="28">
        <v>1831.85</v>
      </c>
      <c r="O20" s="39">
        <v>5077200</v>
      </c>
      <c r="P20" s="40">
        <v>2.1316911416390336E-3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2464.15</v>
      </c>
      <c r="F21" s="37">
        <v>2459.0833333333335</v>
      </c>
      <c r="G21" s="38">
        <v>2443.0166666666669</v>
      </c>
      <c r="H21" s="38">
        <v>2421.8833333333332</v>
      </c>
      <c r="I21" s="38">
        <v>2405.8166666666666</v>
      </c>
      <c r="J21" s="38">
        <v>2480.2166666666672</v>
      </c>
      <c r="K21" s="38">
        <v>2496.2833333333338</v>
      </c>
      <c r="L21" s="38">
        <v>2517.4166666666674</v>
      </c>
      <c r="M21" s="28">
        <v>2475.15</v>
      </c>
      <c r="N21" s="28">
        <v>2437.9499999999998</v>
      </c>
      <c r="O21" s="39">
        <v>10305150</v>
      </c>
      <c r="P21" s="40">
        <v>-1.7949206651736788E-2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737.8</v>
      </c>
      <c r="F22" s="37">
        <v>739.43333333333328</v>
      </c>
      <c r="G22" s="38">
        <v>733.21666666666658</v>
      </c>
      <c r="H22" s="38">
        <v>728.63333333333333</v>
      </c>
      <c r="I22" s="38">
        <v>722.41666666666663</v>
      </c>
      <c r="J22" s="38">
        <v>744.01666666666654</v>
      </c>
      <c r="K22" s="38">
        <v>750.23333333333323</v>
      </c>
      <c r="L22" s="38">
        <v>754.81666666666649</v>
      </c>
      <c r="M22" s="28">
        <v>745.65</v>
      </c>
      <c r="N22" s="28">
        <v>734.85</v>
      </c>
      <c r="O22" s="39">
        <v>34775325</v>
      </c>
      <c r="P22" s="40">
        <v>-4.292026751438251E-3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3430.55</v>
      </c>
      <c r="F23" s="37">
        <v>3432.6333333333332</v>
      </c>
      <c r="G23" s="38">
        <v>3397.9166666666665</v>
      </c>
      <c r="H23" s="38">
        <v>3365.2833333333333</v>
      </c>
      <c r="I23" s="38">
        <v>3330.5666666666666</v>
      </c>
      <c r="J23" s="38">
        <v>3465.2666666666664</v>
      </c>
      <c r="K23" s="38">
        <v>3499.9833333333336</v>
      </c>
      <c r="L23" s="38">
        <v>3532.6166666666663</v>
      </c>
      <c r="M23" s="28">
        <v>3467.35</v>
      </c>
      <c r="N23" s="28">
        <v>3400</v>
      </c>
      <c r="O23" s="39">
        <v>634200</v>
      </c>
      <c r="P23" s="40">
        <v>-5.9561128526645765E-3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456.65</v>
      </c>
      <c r="F24" s="37">
        <v>456.23333333333329</v>
      </c>
      <c r="G24" s="38">
        <v>453.01666666666659</v>
      </c>
      <c r="H24" s="38">
        <v>449.38333333333333</v>
      </c>
      <c r="I24" s="38">
        <v>446.16666666666663</v>
      </c>
      <c r="J24" s="38">
        <v>459.86666666666656</v>
      </c>
      <c r="K24" s="38">
        <v>463.08333333333326</v>
      </c>
      <c r="L24" s="38">
        <v>466.71666666666653</v>
      </c>
      <c r="M24" s="28">
        <v>459.45</v>
      </c>
      <c r="N24" s="28">
        <v>452.6</v>
      </c>
      <c r="O24" s="39">
        <v>57031200</v>
      </c>
      <c r="P24" s="40">
        <v>-8.1081927182794361E-3</v>
      </c>
    </row>
    <row r="25" spans="1:16" ht="12.75" customHeight="1">
      <c r="A25" s="28">
        <v>15</v>
      </c>
      <c r="B25" s="203" t="s">
        <v>44</v>
      </c>
      <c r="C25" s="30" t="s">
        <v>53</v>
      </c>
      <c r="D25" s="31">
        <v>45106</v>
      </c>
      <c r="E25" s="37">
        <v>4941.3</v>
      </c>
      <c r="F25" s="37">
        <v>4950.4833333333336</v>
      </c>
      <c r="G25" s="38">
        <v>4918.5166666666673</v>
      </c>
      <c r="H25" s="38">
        <v>4895.7333333333336</v>
      </c>
      <c r="I25" s="38">
        <v>4863.7666666666673</v>
      </c>
      <c r="J25" s="38">
        <v>4973.2666666666673</v>
      </c>
      <c r="K25" s="38">
        <v>5005.2333333333345</v>
      </c>
      <c r="L25" s="38">
        <v>5028.0166666666673</v>
      </c>
      <c r="M25" s="28">
        <v>4982.45</v>
      </c>
      <c r="N25" s="28">
        <v>4927.7</v>
      </c>
      <c r="O25" s="39">
        <v>1830750</v>
      </c>
      <c r="P25" s="40">
        <v>-2.5872963086132357E-2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402.7</v>
      </c>
      <c r="F26" s="37">
        <v>400.9666666666667</v>
      </c>
      <c r="G26" s="38">
        <v>397.58333333333337</v>
      </c>
      <c r="H26" s="38">
        <v>392.4666666666667</v>
      </c>
      <c r="I26" s="38">
        <v>389.08333333333337</v>
      </c>
      <c r="J26" s="38">
        <v>406.08333333333337</v>
      </c>
      <c r="K26" s="38">
        <v>409.4666666666667</v>
      </c>
      <c r="L26" s="38">
        <v>414.58333333333337</v>
      </c>
      <c r="M26" s="28">
        <v>404.35</v>
      </c>
      <c r="N26" s="28">
        <v>395.85</v>
      </c>
      <c r="O26" s="39">
        <v>14015200</v>
      </c>
      <c r="P26" s="40">
        <v>7.6485859563420744E-2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152.75</v>
      </c>
      <c r="F27" s="37">
        <v>153.21666666666667</v>
      </c>
      <c r="G27" s="38">
        <v>151.93333333333334</v>
      </c>
      <c r="H27" s="38">
        <v>151.11666666666667</v>
      </c>
      <c r="I27" s="38">
        <v>149.83333333333334</v>
      </c>
      <c r="J27" s="38">
        <v>154.03333333333333</v>
      </c>
      <c r="K27" s="38">
        <v>155.31666666666669</v>
      </c>
      <c r="L27" s="38">
        <v>156.13333333333333</v>
      </c>
      <c r="M27" s="28">
        <v>154.5</v>
      </c>
      <c r="N27" s="28">
        <v>152.4</v>
      </c>
      <c r="O27" s="39">
        <v>63865000</v>
      </c>
      <c r="P27" s="40">
        <v>-6.3015403765364865E-3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3194.2</v>
      </c>
      <c r="F28" s="37">
        <v>3208.3833333333332</v>
      </c>
      <c r="G28" s="38">
        <v>3170.1666666666665</v>
      </c>
      <c r="H28" s="38">
        <v>3146.1333333333332</v>
      </c>
      <c r="I28" s="38">
        <v>3107.9166666666665</v>
      </c>
      <c r="J28" s="38">
        <v>3232.4166666666665</v>
      </c>
      <c r="K28" s="38">
        <v>3270.6333333333337</v>
      </c>
      <c r="L28" s="38">
        <v>3294.6666666666665</v>
      </c>
      <c r="M28" s="28">
        <v>3246.6</v>
      </c>
      <c r="N28" s="28">
        <v>3184.35</v>
      </c>
      <c r="O28" s="39">
        <v>5247800</v>
      </c>
      <c r="P28" s="40">
        <v>1.4885496183206107E-3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1978.55</v>
      </c>
      <c r="F29" s="37">
        <v>1970.8333333333333</v>
      </c>
      <c r="G29" s="38">
        <v>1954.7666666666664</v>
      </c>
      <c r="H29" s="38">
        <v>1930.9833333333331</v>
      </c>
      <c r="I29" s="38">
        <v>1914.9166666666663</v>
      </c>
      <c r="J29" s="38">
        <v>1994.6166666666666</v>
      </c>
      <c r="K29" s="38">
        <v>2010.6833333333336</v>
      </c>
      <c r="L29" s="38">
        <v>2034.4666666666667</v>
      </c>
      <c r="M29" s="28">
        <v>1986.9</v>
      </c>
      <c r="N29" s="28">
        <v>1947.05</v>
      </c>
      <c r="O29" s="39">
        <v>1762701</v>
      </c>
      <c r="P29" s="40">
        <v>4.7317924116877456E-2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6699.95</v>
      </c>
      <c r="F30" s="37">
        <v>6739.8999999999987</v>
      </c>
      <c r="G30" s="38">
        <v>6622.1999999999971</v>
      </c>
      <c r="H30" s="38">
        <v>6544.449999999998</v>
      </c>
      <c r="I30" s="38">
        <v>6426.7499999999964</v>
      </c>
      <c r="J30" s="38">
        <v>6817.6499999999978</v>
      </c>
      <c r="K30" s="38">
        <v>6935.35</v>
      </c>
      <c r="L30" s="38">
        <v>7013.0999999999985</v>
      </c>
      <c r="M30" s="28">
        <v>6857.6</v>
      </c>
      <c r="N30" s="28">
        <v>6662.15</v>
      </c>
      <c r="O30" s="39">
        <v>209175</v>
      </c>
      <c r="P30" s="40">
        <v>0.14820913956360643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761.7</v>
      </c>
      <c r="F31" s="37">
        <v>758.23333333333323</v>
      </c>
      <c r="G31" s="38">
        <v>753.01666666666642</v>
      </c>
      <c r="H31" s="38">
        <v>744.33333333333314</v>
      </c>
      <c r="I31" s="38">
        <v>739.11666666666633</v>
      </c>
      <c r="J31" s="38">
        <v>766.91666666666652</v>
      </c>
      <c r="K31" s="38">
        <v>772.13333333333344</v>
      </c>
      <c r="L31" s="38">
        <v>780.81666666666661</v>
      </c>
      <c r="M31" s="28">
        <v>763.45</v>
      </c>
      <c r="N31" s="28">
        <v>749.55</v>
      </c>
      <c r="O31" s="39">
        <v>11851000</v>
      </c>
      <c r="P31" s="40">
        <v>-1.1922627980656995E-2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671.45</v>
      </c>
      <c r="F32" s="37">
        <v>670.44999999999993</v>
      </c>
      <c r="G32" s="38">
        <v>666.34999999999991</v>
      </c>
      <c r="H32" s="38">
        <v>661.25</v>
      </c>
      <c r="I32" s="38">
        <v>657.15</v>
      </c>
      <c r="J32" s="38">
        <v>675.54999999999984</v>
      </c>
      <c r="K32" s="38">
        <v>679.65</v>
      </c>
      <c r="L32" s="38">
        <v>684.74999999999977</v>
      </c>
      <c r="M32" s="28">
        <v>674.55</v>
      </c>
      <c r="N32" s="28">
        <v>665.35</v>
      </c>
      <c r="O32" s="39">
        <v>9255100</v>
      </c>
      <c r="P32" s="40">
        <v>2.3827316935807041E-3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974</v>
      </c>
      <c r="F33" s="37">
        <v>971.41666666666663</v>
      </c>
      <c r="G33" s="38">
        <v>963.93333333333328</v>
      </c>
      <c r="H33" s="38">
        <v>953.86666666666667</v>
      </c>
      <c r="I33" s="38">
        <v>946.38333333333333</v>
      </c>
      <c r="J33" s="38">
        <v>981.48333333333323</v>
      </c>
      <c r="K33" s="38">
        <v>988.96666666666658</v>
      </c>
      <c r="L33" s="38">
        <v>999.03333333333319</v>
      </c>
      <c r="M33" s="28">
        <v>978.9</v>
      </c>
      <c r="N33" s="28">
        <v>961.35</v>
      </c>
      <c r="O33" s="39">
        <v>47166100</v>
      </c>
      <c r="P33" s="40">
        <v>-4.2607946199881034E-3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4758.45</v>
      </c>
      <c r="F34" s="37">
        <v>4776.3</v>
      </c>
      <c r="G34" s="38">
        <v>4733.25</v>
      </c>
      <c r="H34" s="38">
        <v>4708.05</v>
      </c>
      <c r="I34" s="38">
        <v>4665</v>
      </c>
      <c r="J34" s="38">
        <v>4801.5</v>
      </c>
      <c r="K34" s="38">
        <v>4844.5500000000011</v>
      </c>
      <c r="L34" s="38">
        <v>4869.75</v>
      </c>
      <c r="M34" s="28">
        <v>4819.3500000000004</v>
      </c>
      <c r="N34" s="28">
        <v>4751.1000000000004</v>
      </c>
      <c r="O34" s="39">
        <v>2686750</v>
      </c>
      <c r="P34" s="40">
        <v>-5.6439674315321986E-3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1472.25</v>
      </c>
      <c r="F35" s="37">
        <v>1473.6000000000001</v>
      </c>
      <c r="G35" s="38">
        <v>1464.3500000000004</v>
      </c>
      <c r="H35" s="38">
        <v>1456.4500000000003</v>
      </c>
      <c r="I35" s="38">
        <v>1447.2000000000005</v>
      </c>
      <c r="J35" s="38">
        <v>1481.5000000000002</v>
      </c>
      <c r="K35" s="38">
        <v>1490.7499999999998</v>
      </c>
      <c r="L35" s="38">
        <v>1498.65</v>
      </c>
      <c r="M35" s="28">
        <v>1482.85</v>
      </c>
      <c r="N35" s="28">
        <v>1465.7</v>
      </c>
      <c r="O35" s="39">
        <v>9023500</v>
      </c>
      <c r="P35" s="40">
        <v>-5.8940178473063784E-3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7075.5</v>
      </c>
      <c r="F36" s="37">
        <v>7076</v>
      </c>
      <c r="G36" s="38">
        <v>7042</v>
      </c>
      <c r="H36" s="38">
        <v>7008.5</v>
      </c>
      <c r="I36" s="38">
        <v>6974.5</v>
      </c>
      <c r="J36" s="38">
        <v>7109.5</v>
      </c>
      <c r="K36" s="38">
        <v>7143.5</v>
      </c>
      <c r="L36" s="38">
        <v>7177</v>
      </c>
      <c r="M36" s="28">
        <v>7110</v>
      </c>
      <c r="N36" s="28">
        <v>7042.5</v>
      </c>
      <c r="O36" s="39">
        <v>3723500</v>
      </c>
      <c r="P36" s="40">
        <v>-2.9612014203342345E-2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2271.65</v>
      </c>
      <c r="F37" s="37">
        <v>2272.6333333333332</v>
      </c>
      <c r="G37" s="38">
        <v>2251.6166666666663</v>
      </c>
      <c r="H37" s="38">
        <v>2231.583333333333</v>
      </c>
      <c r="I37" s="38">
        <v>2210.5666666666662</v>
      </c>
      <c r="J37" s="38">
        <v>2292.6666666666665</v>
      </c>
      <c r="K37" s="38">
        <v>2313.6833333333329</v>
      </c>
      <c r="L37" s="38">
        <v>2333.7166666666667</v>
      </c>
      <c r="M37" s="28">
        <v>2293.65</v>
      </c>
      <c r="N37" s="28">
        <v>2252.6</v>
      </c>
      <c r="O37" s="39">
        <v>1797900</v>
      </c>
      <c r="P37" s="40">
        <v>-1.3822609840381767E-2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406.65</v>
      </c>
      <c r="F38" s="37">
        <v>407.9666666666667</v>
      </c>
      <c r="G38" s="38">
        <v>401.18333333333339</v>
      </c>
      <c r="H38" s="38">
        <v>395.7166666666667</v>
      </c>
      <c r="I38" s="38">
        <v>388.93333333333339</v>
      </c>
      <c r="J38" s="38">
        <v>413.43333333333339</v>
      </c>
      <c r="K38" s="38">
        <v>420.2166666666667</v>
      </c>
      <c r="L38" s="38">
        <v>425.68333333333339</v>
      </c>
      <c r="M38" s="28">
        <v>414.75</v>
      </c>
      <c r="N38" s="28">
        <v>402.5</v>
      </c>
      <c r="O38" s="39">
        <v>8560000</v>
      </c>
      <c r="P38" s="40">
        <v>0.15876110028156812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257.85000000000002</v>
      </c>
      <c r="F39" s="37">
        <v>259.9666666666667</v>
      </c>
      <c r="G39" s="38">
        <v>254.88333333333338</v>
      </c>
      <c r="H39" s="38">
        <v>251.91666666666669</v>
      </c>
      <c r="I39" s="38">
        <v>246.83333333333337</v>
      </c>
      <c r="J39" s="38">
        <v>262.93333333333339</v>
      </c>
      <c r="K39" s="38">
        <v>268.01666666666665</v>
      </c>
      <c r="L39" s="38">
        <v>270.98333333333341</v>
      </c>
      <c r="M39" s="28">
        <v>265.05</v>
      </c>
      <c r="N39" s="28">
        <v>257</v>
      </c>
      <c r="O39" s="39">
        <v>31167900</v>
      </c>
      <c r="P39" s="40">
        <v>1.5634724860776654E-2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185.75</v>
      </c>
      <c r="F40" s="37">
        <v>186.38333333333333</v>
      </c>
      <c r="G40" s="38">
        <v>184.11666666666665</v>
      </c>
      <c r="H40" s="38">
        <v>182.48333333333332</v>
      </c>
      <c r="I40" s="38">
        <v>180.21666666666664</v>
      </c>
      <c r="J40" s="38">
        <v>188.01666666666665</v>
      </c>
      <c r="K40" s="38">
        <v>190.2833333333333</v>
      </c>
      <c r="L40" s="38">
        <v>191.91666666666666</v>
      </c>
      <c r="M40" s="28">
        <v>188.65</v>
      </c>
      <c r="N40" s="28">
        <v>184.75</v>
      </c>
      <c r="O40" s="39">
        <v>96624450</v>
      </c>
      <c r="P40" s="40">
        <v>2.7879768498350863E-2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1578.6</v>
      </c>
      <c r="F41" s="37">
        <v>1580.05</v>
      </c>
      <c r="G41" s="38">
        <v>1567.55</v>
      </c>
      <c r="H41" s="38">
        <v>1556.5</v>
      </c>
      <c r="I41" s="38">
        <v>1544</v>
      </c>
      <c r="J41" s="38">
        <v>1591.1</v>
      </c>
      <c r="K41" s="38">
        <v>1603.6</v>
      </c>
      <c r="L41" s="38">
        <v>1614.6499999999999</v>
      </c>
      <c r="M41" s="28">
        <v>1592.55</v>
      </c>
      <c r="N41" s="28">
        <v>1569</v>
      </c>
      <c r="O41" s="39">
        <v>1689150</v>
      </c>
      <c r="P41" s="40">
        <v>-6.4700173514101698E-3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120.8</v>
      </c>
      <c r="F42" s="37">
        <v>119.95</v>
      </c>
      <c r="G42" s="38">
        <v>117.95</v>
      </c>
      <c r="H42" s="38">
        <v>115.1</v>
      </c>
      <c r="I42" s="38">
        <v>113.1</v>
      </c>
      <c r="J42" s="38">
        <v>122.80000000000001</v>
      </c>
      <c r="K42" s="38">
        <v>124.80000000000001</v>
      </c>
      <c r="L42" s="38">
        <v>127.65000000000002</v>
      </c>
      <c r="M42" s="28">
        <v>121.95</v>
      </c>
      <c r="N42" s="28">
        <v>117.1</v>
      </c>
      <c r="O42" s="39">
        <v>76243200</v>
      </c>
      <c r="P42" s="40">
        <v>2.1224614444953428E-2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646.45000000000005</v>
      </c>
      <c r="F43" s="37">
        <v>651.85</v>
      </c>
      <c r="G43" s="38">
        <v>639.75</v>
      </c>
      <c r="H43" s="38">
        <v>633.04999999999995</v>
      </c>
      <c r="I43" s="38">
        <v>620.94999999999993</v>
      </c>
      <c r="J43" s="38">
        <v>658.55000000000007</v>
      </c>
      <c r="K43" s="38">
        <v>670.6500000000002</v>
      </c>
      <c r="L43" s="38">
        <v>677.35000000000014</v>
      </c>
      <c r="M43" s="28">
        <v>663.95</v>
      </c>
      <c r="N43" s="28">
        <v>645.15</v>
      </c>
      <c r="O43" s="39">
        <v>9205900</v>
      </c>
      <c r="P43" s="40">
        <v>2.3730886850152906E-2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817.8</v>
      </c>
      <c r="F44" s="37">
        <v>818.68333333333339</v>
      </c>
      <c r="G44" s="38">
        <v>813.06666666666683</v>
      </c>
      <c r="H44" s="38">
        <v>808.33333333333348</v>
      </c>
      <c r="I44" s="38">
        <v>802.71666666666692</v>
      </c>
      <c r="J44" s="38">
        <v>823.41666666666674</v>
      </c>
      <c r="K44" s="38">
        <v>829.0333333333333</v>
      </c>
      <c r="L44" s="38">
        <v>833.76666666666665</v>
      </c>
      <c r="M44" s="28">
        <v>824.3</v>
      </c>
      <c r="N44" s="28">
        <v>813.95</v>
      </c>
      <c r="O44" s="39">
        <v>8494000</v>
      </c>
      <c r="P44" s="40">
        <v>-7.1303331385154881E-3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836.4</v>
      </c>
      <c r="F45" s="37">
        <v>836.48333333333323</v>
      </c>
      <c r="G45" s="38">
        <v>831.96666666666647</v>
      </c>
      <c r="H45" s="38">
        <v>827.53333333333319</v>
      </c>
      <c r="I45" s="38">
        <v>823.01666666666642</v>
      </c>
      <c r="J45" s="38">
        <v>840.91666666666652</v>
      </c>
      <c r="K45" s="38">
        <v>845.43333333333317</v>
      </c>
      <c r="L45" s="38">
        <v>849.86666666666656</v>
      </c>
      <c r="M45" s="28">
        <v>841</v>
      </c>
      <c r="N45" s="28">
        <v>832.05</v>
      </c>
      <c r="O45" s="39">
        <v>41435200</v>
      </c>
      <c r="P45" s="40">
        <v>-1.0167029774872912E-2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86.2</v>
      </c>
      <c r="F46" s="37">
        <v>85.533333333333346</v>
      </c>
      <c r="G46" s="38">
        <v>83.966666666666697</v>
      </c>
      <c r="H46" s="38">
        <v>81.733333333333348</v>
      </c>
      <c r="I46" s="38">
        <v>80.1666666666667</v>
      </c>
      <c r="J46" s="38">
        <v>87.766666666666694</v>
      </c>
      <c r="K46" s="38">
        <v>89.333333333333329</v>
      </c>
      <c r="L46" s="38">
        <v>91.566666666666691</v>
      </c>
      <c r="M46" s="28">
        <v>87.1</v>
      </c>
      <c r="N46" s="28">
        <v>83.3</v>
      </c>
      <c r="O46" s="39">
        <v>104727000</v>
      </c>
      <c r="P46" s="40">
        <v>-1.801441152922338E-3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241.95</v>
      </c>
      <c r="F47" s="37">
        <v>243.4</v>
      </c>
      <c r="G47" s="38">
        <v>239.8</v>
      </c>
      <c r="H47" s="38">
        <v>237.65</v>
      </c>
      <c r="I47" s="38">
        <v>234.05</v>
      </c>
      <c r="J47" s="38">
        <v>245.55</v>
      </c>
      <c r="K47" s="38">
        <v>249.14999999999998</v>
      </c>
      <c r="L47" s="38">
        <v>251.3</v>
      </c>
      <c r="M47" s="28">
        <v>247</v>
      </c>
      <c r="N47" s="28">
        <v>241.25</v>
      </c>
      <c r="O47" s="39">
        <v>27199900</v>
      </c>
      <c r="P47" s="40">
        <v>9.1566461742805094E-3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18854.05</v>
      </c>
      <c r="F48" s="37">
        <v>18865.066666666666</v>
      </c>
      <c r="G48" s="38">
        <v>18796.98333333333</v>
      </c>
      <c r="H48" s="38">
        <v>18739.916666666664</v>
      </c>
      <c r="I48" s="38">
        <v>18671.833333333328</v>
      </c>
      <c r="J48" s="38">
        <v>18922.133333333331</v>
      </c>
      <c r="K48" s="38">
        <v>18990.216666666667</v>
      </c>
      <c r="L48" s="38">
        <v>19047.283333333333</v>
      </c>
      <c r="M48" s="28">
        <v>18933.150000000001</v>
      </c>
      <c r="N48" s="28">
        <v>18808</v>
      </c>
      <c r="O48" s="39">
        <v>138900</v>
      </c>
      <c r="P48" s="40">
        <v>2.1323529411764706E-2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361.6</v>
      </c>
      <c r="F49" s="37">
        <v>362.83333333333331</v>
      </c>
      <c r="G49" s="38">
        <v>359.51666666666665</v>
      </c>
      <c r="H49" s="38">
        <v>357.43333333333334</v>
      </c>
      <c r="I49" s="38">
        <v>354.11666666666667</v>
      </c>
      <c r="J49" s="38">
        <v>364.91666666666663</v>
      </c>
      <c r="K49" s="38">
        <v>368.23333333333335</v>
      </c>
      <c r="L49" s="38">
        <v>370.31666666666661</v>
      </c>
      <c r="M49" s="28">
        <v>366.15</v>
      </c>
      <c r="N49" s="28">
        <v>360.75</v>
      </c>
      <c r="O49" s="39">
        <v>22021200</v>
      </c>
      <c r="P49" s="40">
        <v>-1.0614844451702458E-3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4883.25</v>
      </c>
      <c r="F50" s="37">
        <v>4905.8666666666659</v>
      </c>
      <c r="G50" s="38">
        <v>4832.4333333333316</v>
      </c>
      <c r="H50" s="38">
        <v>4781.6166666666659</v>
      </c>
      <c r="I50" s="38">
        <v>4708.1833333333316</v>
      </c>
      <c r="J50" s="38">
        <v>4956.6833333333316</v>
      </c>
      <c r="K50" s="38">
        <v>5030.1166666666659</v>
      </c>
      <c r="L50" s="38">
        <v>5080.9333333333316</v>
      </c>
      <c r="M50" s="28">
        <v>4979.3</v>
      </c>
      <c r="N50" s="28">
        <v>4855.05</v>
      </c>
      <c r="O50" s="39">
        <v>1536600</v>
      </c>
      <c r="P50" s="40">
        <v>1.7077045274027005E-2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329.3</v>
      </c>
      <c r="F51" s="37">
        <v>332.01666666666665</v>
      </c>
      <c r="G51" s="38">
        <v>325.73333333333329</v>
      </c>
      <c r="H51" s="38">
        <v>322.16666666666663</v>
      </c>
      <c r="I51" s="38">
        <v>315.88333333333327</v>
      </c>
      <c r="J51" s="38">
        <v>335.58333333333331</v>
      </c>
      <c r="K51" s="38">
        <v>341.86666666666662</v>
      </c>
      <c r="L51" s="38">
        <v>345.43333333333334</v>
      </c>
      <c r="M51" s="28">
        <v>338.3</v>
      </c>
      <c r="N51" s="28">
        <v>328.45</v>
      </c>
      <c r="O51" s="39">
        <v>8576000</v>
      </c>
      <c r="P51" s="40">
        <v>-5.1044083526682136E-3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311.89999999999998</v>
      </c>
      <c r="F52" s="37">
        <v>312.23333333333335</v>
      </c>
      <c r="G52" s="38">
        <v>310.16666666666669</v>
      </c>
      <c r="H52" s="38">
        <v>308.43333333333334</v>
      </c>
      <c r="I52" s="38">
        <v>306.36666666666667</v>
      </c>
      <c r="J52" s="38">
        <v>313.9666666666667</v>
      </c>
      <c r="K52" s="38">
        <v>316.0333333333333</v>
      </c>
      <c r="L52" s="38">
        <v>317.76666666666671</v>
      </c>
      <c r="M52" s="28">
        <v>314.3</v>
      </c>
      <c r="N52" s="28">
        <v>310.5</v>
      </c>
      <c r="O52" s="39">
        <v>42735600</v>
      </c>
      <c r="P52" s="40">
        <v>1.6309233337613971E-2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742.55</v>
      </c>
      <c r="F53" s="37">
        <v>742.83333333333337</v>
      </c>
      <c r="G53" s="38">
        <v>735.91666666666674</v>
      </c>
      <c r="H53" s="38">
        <v>729.28333333333342</v>
      </c>
      <c r="I53" s="38">
        <v>722.36666666666679</v>
      </c>
      <c r="J53" s="38">
        <v>749.4666666666667</v>
      </c>
      <c r="K53" s="38">
        <v>756.38333333333344</v>
      </c>
      <c r="L53" s="38">
        <v>763.01666666666665</v>
      </c>
      <c r="M53" s="28">
        <v>749.75</v>
      </c>
      <c r="N53" s="28">
        <v>736.2</v>
      </c>
      <c r="O53" s="39">
        <v>3511950</v>
      </c>
      <c r="P53" s="40">
        <v>2.7839643652561247E-3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274.8</v>
      </c>
      <c r="F54" s="37">
        <v>276.3</v>
      </c>
      <c r="G54" s="38">
        <v>272.65000000000003</v>
      </c>
      <c r="H54" s="38">
        <v>270.5</v>
      </c>
      <c r="I54" s="38">
        <v>266.85000000000002</v>
      </c>
      <c r="J54" s="38">
        <v>278.45000000000005</v>
      </c>
      <c r="K54" s="38">
        <v>282.10000000000002</v>
      </c>
      <c r="L54" s="38">
        <v>284.25000000000006</v>
      </c>
      <c r="M54" s="28">
        <v>279.95</v>
      </c>
      <c r="N54" s="28">
        <v>274.14999999999998</v>
      </c>
      <c r="O54" s="39">
        <v>8061900</v>
      </c>
      <c r="P54" s="40">
        <v>-1.4413555343651433E-2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1069</v>
      </c>
      <c r="F55" s="37">
        <v>1069.3833333333332</v>
      </c>
      <c r="G55" s="38">
        <v>1062.8166666666664</v>
      </c>
      <c r="H55" s="38">
        <v>1056.6333333333332</v>
      </c>
      <c r="I55" s="38">
        <v>1050.0666666666664</v>
      </c>
      <c r="J55" s="38">
        <v>1075.5666666666664</v>
      </c>
      <c r="K55" s="38">
        <v>1082.133333333333</v>
      </c>
      <c r="L55" s="38">
        <v>1088.3166666666664</v>
      </c>
      <c r="M55" s="28">
        <v>1075.95</v>
      </c>
      <c r="N55" s="28">
        <v>1063.2</v>
      </c>
      <c r="O55" s="39">
        <v>11063750</v>
      </c>
      <c r="P55" s="40">
        <v>-1.4666064981949459E-3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970.65</v>
      </c>
      <c r="F56" s="37">
        <v>968.7833333333333</v>
      </c>
      <c r="G56" s="38">
        <v>965.61666666666656</v>
      </c>
      <c r="H56" s="38">
        <v>960.58333333333326</v>
      </c>
      <c r="I56" s="38">
        <v>957.41666666666652</v>
      </c>
      <c r="J56" s="38">
        <v>973.81666666666661</v>
      </c>
      <c r="K56" s="38">
        <v>976.98333333333335</v>
      </c>
      <c r="L56" s="38">
        <v>982.01666666666665</v>
      </c>
      <c r="M56" s="28">
        <v>971.95</v>
      </c>
      <c r="N56" s="28">
        <v>963.75</v>
      </c>
      <c r="O56" s="39">
        <v>10349950</v>
      </c>
      <c r="P56" s="40">
        <v>-3.7539886129012074E-3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228.9</v>
      </c>
      <c r="F57" s="37">
        <v>229.28333333333333</v>
      </c>
      <c r="G57" s="38">
        <v>228.16666666666666</v>
      </c>
      <c r="H57" s="38">
        <v>227.43333333333334</v>
      </c>
      <c r="I57" s="38">
        <v>226.31666666666666</v>
      </c>
      <c r="J57" s="38">
        <v>230.01666666666665</v>
      </c>
      <c r="K57" s="38">
        <v>231.13333333333333</v>
      </c>
      <c r="L57" s="38">
        <v>231.86666666666665</v>
      </c>
      <c r="M57" s="28">
        <v>230.4</v>
      </c>
      <c r="N57" s="28">
        <v>228.55</v>
      </c>
      <c r="O57" s="39">
        <v>72408000</v>
      </c>
      <c r="P57" s="40">
        <v>1.6689272866662736E-2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4423.55</v>
      </c>
      <c r="F58" s="37">
        <v>4405</v>
      </c>
      <c r="G58" s="38">
        <v>4368</v>
      </c>
      <c r="H58" s="38">
        <v>4312.45</v>
      </c>
      <c r="I58" s="38">
        <v>4275.45</v>
      </c>
      <c r="J58" s="38">
        <v>4460.55</v>
      </c>
      <c r="K58" s="38">
        <v>4497.55</v>
      </c>
      <c r="L58" s="38">
        <v>4553.1000000000004</v>
      </c>
      <c r="M58" s="28">
        <v>4442</v>
      </c>
      <c r="N58" s="28">
        <v>4349.45</v>
      </c>
      <c r="O58" s="39">
        <v>702450</v>
      </c>
      <c r="P58" s="40">
        <v>-2.5559105431309905E-3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1605.5</v>
      </c>
      <c r="F59" s="37">
        <v>1613.4833333333333</v>
      </c>
      <c r="G59" s="38">
        <v>1593.9666666666667</v>
      </c>
      <c r="H59" s="38">
        <v>1582.4333333333334</v>
      </c>
      <c r="I59" s="38">
        <v>1562.9166666666667</v>
      </c>
      <c r="J59" s="38">
        <v>1625.0166666666667</v>
      </c>
      <c r="K59" s="38">
        <v>1644.5333333333335</v>
      </c>
      <c r="L59" s="38">
        <v>1656.0666666666666</v>
      </c>
      <c r="M59" s="28">
        <v>1633</v>
      </c>
      <c r="N59" s="28">
        <v>1601.95</v>
      </c>
      <c r="O59" s="39">
        <v>2429350</v>
      </c>
      <c r="P59" s="40">
        <v>-1.7258737235725586E-3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676.2</v>
      </c>
      <c r="F60" s="37">
        <v>677.4</v>
      </c>
      <c r="G60" s="38">
        <v>667.4</v>
      </c>
      <c r="H60" s="38">
        <v>658.6</v>
      </c>
      <c r="I60" s="38">
        <v>648.6</v>
      </c>
      <c r="J60" s="38">
        <v>686.19999999999993</v>
      </c>
      <c r="K60" s="38">
        <v>696.19999999999993</v>
      </c>
      <c r="L60" s="38">
        <v>704.99999999999989</v>
      </c>
      <c r="M60" s="28">
        <v>687.4</v>
      </c>
      <c r="N60" s="28">
        <v>668.6</v>
      </c>
      <c r="O60" s="39">
        <v>5704000</v>
      </c>
      <c r="P60" s="40">
        <v>-3.9245410139801248E-2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932.05</v>
      </c>
      <c r="F61" s="37">
        <v>938.41666666666663</v>
      </c>
      <c r="G61" s="38">
        <v>921.48333333333323</v>
      </c>
      <c r="H61" s="38">
        <v>910.91666666666663</v>
      </c>
      <c r="I61" s="38">
        <v>893.98333333333323</v>
      </c>
      <c r="J61" s="38">
        <v>948.98333333333323</v>
      </c>
      <c r="K61" s="38">
        <v>965.91666666666663</v>
      </c>
      <c r="L61" s="38">
        <v>976.48333333333323</v>
      </c>
      <c r="M61" s="28">
        <v>955.35</v>
      </c>
      <c r="N61" s="28">
        <v>927.85</v>
      </c>
      <c r="O61" s="39">
        <v>1311800</v>
      </c>
      <c r="P61" s="40">
        <v>-2.2430881585811163E-2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275.85000000000002</v>
      </c>
      <c r="F62" s="37">
        <v>277.9666666666667</v>
      </c>
      <c r="G62" s="38">
        <v>272.83333333333337</v>
      </c>
      <c r="H62" s="38">
        <v>269.81666666666666</v>
      </c>
      <c r="I62" s="38">
        <v>264.68333333333334</v>
      </c>
      <c r="J62" s="38">
        <v>280.98333333333341</v>
      </c>
      <c r="K62" s="38">
        <v>286.11666666666673</v>
      </c>
      <c r="L62" s="38">
        <v>289.13333333333344</v>
      </c>
      <c r="M62" s="28">
        <v>283.10000000000002</v>
      </c>
      <c r="N62" s="28">
        <v>274.95</v>
      </c>
      <c r="O62" s="39">
        <v>17064600</v>
      </c>
      <c r="P62" s="40">
        <v>-1.4570350215044325E-3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124.7</v>
      </c>
      <c r="F63" s="37">
        <v>125.16666666666667</v>
      </c>
      <c r="G63" s="38">
        <v>124.08333333333334</v>
      </c>
      <c r="H63" s="38">
        <v>123.46666666666667</v>
      </c>
      <c r="I63" s="38">
        <v>122.38333333333334</v>
      </c>
      <c r="J63" s="38">
        <v>125.78333333333335</v>
      </c>
      <c r="K63" s="38">
        <v>126.86666666666669</v>
      </c>
      <c r="L63" s="38">
        <v>127.48333333333335</v>
      </c>
      <c r="M63" s="28">
        <v>126.25</v>
      </c>
      <c r="N63" s="28">
        <v>124.55</v>
      </c>
      <c r="O63" s="39">
        <v>34820000</v>
      </c>
      <c r="P63" s="40">
        <v>3.0482391240011838E-2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1792.15</v>
      </c>
      <c r="F64" s="37">
        <v>1787.7666666666667</v>
      </c>
      <c r="G64" s="38">
        <v>1778.5833333333333</v>
      </c>
      <c r="H64" s="38">
        <v>1765.0166666666667</v>
      </c>
      <c r="I64" s="38">
        <v>1755.8333333333333</v>
      </c>
      <c r="J64" s="38">
        <v>1801.3333333333333</v>
      </c>
      <c r="K64" s="38">
        <v>1810.5166666666667</v>
      </c>
      <c r="L64" s="38">
        <v>1824.0833333333333</v>
      </c>
      <c r="M64" s="28">
        <v>1796.95</v>
      </c>
      <c r="N64" s="28">
        <v>1774.2</v>
      </c>
      <c r="O64" s="39">
        <v>2554800</v>
      </c>
      <c r="P64" s="40">
        <v>-3.7435657463734209E-3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551.29999999999995</v>
      </c>
      <c r="F65" s="37">
        <v>552.7833333333333</v>
      </c>
      <c r="G65" s="38">
        <v>547.16666666666663</v>
      </c>
      <c r="H65" s="38">
        <v>543.0333333333333</v>
      </c>
      <c r="I65" s="38">
        <v>537.41666666666663</v>
      </c>
      <c r="J65" s="38">
        <v>556.91666666666663</v>
      </c>
      <c r="K65" s="38">
        <v>562.53333333333342</v>
      </c>
      <c r="L65" s="38">
        <v>566.66666666666663</v>
      </c>
      <c r="M65" s="28">
        <v>558.4</v>
      </c>
      <c r="N65" s="28">
        <v>548.65</v>
      </c>
      <c r="O65" s="39">
        <v>11141250</v>
      </c>
      <c r="P65" s="40">
        <v>-1.6767788196359625E-2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2109.9</v>
      </c>
      <c r="F66" s="37">
        <v>2123.6333333333332</v>
      </c>
      <c r="G66" s="38">
        <v>2086.2666666666664</v>
      </c>
      <c r="H66" s="38">
        <v>2062.6333333333332</v>
      </c>
      <c r="I66" s="38">
        <v>2025.2666666666664</v>
      </c>
      <c r="J66" s="38">
        <v>2147.2666666666664</v>
      </c>
      <c r="K66" s="38">
        <v>2184.6333333333332</v>
      </c>
      <c r="L66" s="38">
        <v>2208.2666666666664</v>
      </c>
      <c r="M66" s="28">
        <v>2161</v>
      </c>
      <c r="N66" s="28">
        <v>2100</v>
      </c>
      <c r="O66" s="39">
        <v>1953500</v>
      </c>
      <c r="P66" s="40">
        <v>2.0904102430101906E-2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2007.3</v>
      </c>
      <c r="F67" s="37">
        <v>2030.3333333333333</v>
      </c>
      <c r="G67" s="38">
        <v>1977.2666666666664</v>
      </c>
      <c r="H67" s="38">
        <v>1947.2333333333331</v>
      </c>
      <c r="I67" s="38">
        <v>1894.1666666666663</v>
      </c>
      <c r="J67" s="38">
        <v>2060.3666666666668</v>
      </c>
      <c r="K67" s="38">
        <v>2113.4333333333334</v>
      </c>
      <c r="L67" s="38">
        <v>2143.4666666666667</v>
      </c>
      <c r="M67" s="28">
        <v>2083.4</v>
      </c>
      <c r="N67" s="28">
        <v>2000.3</v>
      </c>
      <c r="O67" s="39">
        <v>2401250</v>
      </c>
      <c r="P67" s="40">
        <v>4.622791538679389E-2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246.6</v>
      </c>
      <c r="F68" s="37">
        <v>244.13333333333333</v>
      </c>
      <c r="G68" s="38">
        <v>237.91666666666666</v>
      </c>
      <c r="H68" s="38">
        <v>229.23333333333332</v>
      </c>
      <c r="I68" s="38">
        <v>223.01666666666665</v>
      </c>
      <c r="J68" s="38">
        <v>252.81666666666666</v>
      </c>
      <c r="K68" s="38">
        <v>259.03333333333336</v>
      </c>
      <c r="L68" s="38">
        <v>267.7166666666667</v>
      </c>
      <c r="M68" s="28">
        <v>250.35</v>
      </c>
      <c r="N68" s="28">
        <v>235.45</v>
      </c>
      <c r="O68" s="39">
        <v>18530400</v>
      </c>
      <c r="P68" s="40">
        <v>5.3989488772097464E-2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3447.05</v>
      </c>
      <c r="F69" s="37">
        <v>3464.1666666666665</v>
      </c>
      <c r="G69" s="38">
        <v>3418.6833333333329</v>
      </c>
      <c r="H69" s="38">
        <v>3390.3166666666666</v>
      </c>
      <c r="I69" s="38">
        <v>3344.833333333333</v>
      </c>
      <c r="J69" s="38">
        <v>3492.5333333333328</v>
      </c>
      <c r="K69" s="38">
        <v>3538.0166666666664</v>
      </c>
      <c r="L69" s="38">
        <v>3566.3833333333328</v>
      </c>
      <c r="M69" s="28">
        <v>3509.65</v>
      </c>
      <c r="N69" s="28">
        <v>3435.8</v>
      </c>
      <c r="O69" s="39">
        <v>2975850</v>
      </c>
      <c r="P69" s="40">
        <v>-1.0326249625860521E-2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4050.3</v>
      </c>
      <c r="F70" s="37">
        <v>4064.5</v>
      </c>
      <c r="G70" s="38">
        <v>4019</v>
      </c>
      <c r="H70" s="38">
        <v>3987.7</v>
      </c>
      <c r="I70" s="38">
        <v>3942.2</v>
      </c>
      <c r="J70" s="38">
        <v>4095.8</v>
      </c>
      <c r="K70" s="38">
        <v>4141.3</v>
      </c>
      <c r="L70" s="38">
        <v>4172.6000000000004</v>
      </c>
      <c r="M70" s="28">
        <v>4110</v>
      </c>
      <c r="N70" s="28">
        <v>4033.2</v>
      </c>
      <c r="O70" s="39">
        <v>933125</v>
      </c>
      <c r="P70" s="40">
        <v>-2.6854386651023333E-2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486.45</v>
      </c>
      <c r="F71" s="37">
        <v>487.61666666666662</v>
      </c>
      <c r="G71" s="38">
        <v>483.08333333333326</v>
      </c>
      <c r="H71" s="38">
        <v>479.71666666666664</v>
      </c>
      <c r="I71" s="38">
        <v>475.18333333333328</v>
      </c>
      <c r="J71" s="38">
        <v>490.98333333333323</v>
      </c>
      <c r="K71" s="38">
        <v>495.51666666666665</v>
      </c>
      <c r="L71" s="38">
        <v>498.88333333333321</v>
      </c>
      <c r="M71" s="28">
        <v>492.15</v>
      </c>
      <c r="N71" s="28">
        <v>484.25</v>
      </c>
      <c r="O71" s="39">
        <v>33207900</v>
      </c>
      <c r="P71" s="40">
        <v>-4.1345146232256838E-2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4688.8999999999996</v>
      </c>
      <c r="F72" s="37">
        <v>4696.2</v>
      </c>
      <c r="G72" s="38">
        <v>4663.3999999999996</v>
      </c>
      <c r="H72" s="38">
        <v>4637.8999999999996</v>
      </c>
      <c r="I72" s="38">
        <v>4605.0999999999995</v>
      </c>
      <c r="J72" s="38">
        <v>4721.7</v>
      </c>
      <c r="K72" s="38">
        <v>4754.5000000000009</v>
      </c>
      <c r="L72" s="38">
        <v>4780</v>
      </c>
      <c r="M72" s="28">
        <v>4729</v>
      </c>
      <c r="N72" s="28">
        <v>4670.7</v>
      </c>
      <c r="O72" s="39">
        <v>3237500</v>
      </c>
      <c r="P72" s="40">
        <v>5.3957532704475755E-3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3600.95</v>
      </c>
      <c r="F73" s="37">
        <v>3620.5666666666671</v>
      </c>
      <c r="G73" s="38">
        <v>3575.9333333333343</v>
      </c>
      <c r="H73" s="38">
        <v>3550.9166666666674</v>
      </c>
      <c r="I73" s="38">
        <v>3506.2833333333347</v>
      </c>
      <c r="J73" s="38">
        <v>3645.5833333333339</v>
      </c>
      <c r="K73" s="38">
        <v>3690.2166666666662</v>
      </c>
      <c r="L73" s="38">
        <v>3715.2333333333336</v>
      </c>
      <c r="M73" s="28">
        <v>3665.2</v>
      </c>
      <c r="N73" s="28">
        <v>3595.55</v>
      </c>
      <c r="O73" s="39">
        <v>3731175</v>
      </c>
      <c r="P73" s="40">
        <v>5.0916798107255523E-2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2143.3000000000002</v>
      </c>
      <c r="F74" s="37">
        <v>2154.5</v>
      </c>
      <c r="G74" s="38">
        <v>2127.9</v>
      </c>
      <c r="H74" s="38">
        <v>2112.5</v>
      </c>
      <c r="I74" s="38">
        <v>2085.9</v>
      </c>
      <c r="J74" s="38">
        <v>2169.9</v>
      </c>
      <c r="K74" s="38">
        <v>2196.5000000000005</v>
      </c>
      <c r="L74" s="38">
        <v>2211.9</v>
      </c>
      <c r="M74" s="28">
        <v>2181.1</v>
      </c>
      <c r="N74" s="28">
        <v>2139.1</v>
      </c>
      <c r="O74" s="39">
        <v>1145375</v>
      </c>
      <c r="P74" s="40">
        <v>-4.1206261510128912E-2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206.65</v>
      </c>
      <c r="F75" s="37">
        <v>208.16666666666666</v>
      </c>
      <c r="G75" s="38">
        <v>204.63333333333333</v>
      </c>
      <c r="H75" s="38">
        <v>202.61666666666667</v>
      </c>
      <c r="I75" s="38">
        <v>199.08333333333334</v>
      </c>
      <c r="J75" s="38">
        <v>210.18333333333331</v>
      </c>
      <c r="K75" s="38">
        <v>213.71666666666667</v>
      </c>
      <c r="L75" s="38">
        <v>215.73333333333329</v>
      </c>
      <c r="M75" s="28">
        <v>211.7</v>
      </c>
      <c r="N75" s="28">
        <v>206.15</v>
      </c>
      <c r="O75" s="39">
        <v>19753200</v>
      </c>
      <c r="P75" s="40">
        <v>8.3103039873667586E-2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125.55</v>
      </c>
      <c r="F76" s="37">
        <v>125.81666666666666</v>
      </c>
      <c r="G76" s="38">
        <v>124.93333333333332</v>
      </c>
      <c r="H76" s="38">
        <v>124.31666666666666</v>
      </c>
      <c r="I76" s="38">
        <v>123.43333333333332</v>
      </c>
      <c r="J76" s="38">
        <v>126.43333333333332</v>
      </c>
      <c r="K76" s="38">
        <v>127.31666666666665</v>
      </c>
      <c r="L76" s="38">
        <v>127.93333333333332</v>
      </c>
      <c r="M76" s="28">
        <v>126.7</v>
      </c>
      <c r="N76" s="28">
        <v>125.2</v>
      </c>
      <c r="O76" s="39">
        <v>84495000</v>
      </c>
      <c r="P76" s="40">
        <v>3.5604853535972543E-2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105.45</v>
      </c>
      <c r="F77" s="37">
        <v>105.65000000000002</v>
      </c>
      <c r="G77" s="38">
        <v>104.70000000000005</v>
      </c>
      <c r="H77" s="38">
        <v>103.95000000000003</v>
      </c>
      <c r="I77" s="38">
        <v>103.00000000000006</v>
      </c>
      <c r="J77" s="38">
        <v>106.40000000000003</v>
      </c>
      <c r="K77" s="38">
        <v>107.35</v>
      </c>
      <c r="L77" s="38">
        <v>108.10000000000002</v>
      </c>
      <c r="M77" s="28">
        <v>106.6</v>
      </c>
      <c r="N77" s="28">
        <v>104.9</v>
      </c>
      <c r="O77" s="39">
        <v>69036750</v>
      </c>
      <c r="P77" s="40">
        <v>3.7248902487694558E-3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639.6</v>
      </c>
      <c r="F78" s="37">
        <v>646.51666666666665</v>
      </c>
      <c r="G78" s="38">
        <v>631.0333333333333</v>
      </c>
      <c r="H78" s="38">
        <v>622.4666666666667</v>
      </c>
      <c r="I78" s="38">
        <v>606.98333333333335</v>
      </c>
      <c r="J78" s="38">
        <v>655.08333333333326</v>
      </c>
      <c r="K78" s="38">
        <v>670.56666666666661</v>
      </c>
      <c r="L78" s="38">
        <v>679.13333333333321</v>
      </c>
      <c r="M78" s="28">
        <v>662</v>
      </c>
      <c r="N78" s="28">
        <v>637.95000000000005</v>
      </c>
      <c r="O78" s="39">
        <v>6912150</v>
      </c>
      <c r="P78" s="40">
        <v>2.9145077720207253E-2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42.4</v>
      </c>
      <c r="F79" s="37">
        <v>42.333333333333336</v>
      </c>
      <c r="G79" s="38">
        <v>42.016666666666673</v>
      </c>
      <c r="H79" s="38">
        <v>41.63333333333334</v>
      </c>
      <c r="I79" s="38">
        <v>41.316666666666677</v>
      </c>
      <c r="J79" s="38">
        <v>42.716666666666669</v>
      </c>
      <c r="K79" s="38">
        <v>43.033333333333331</v>
      </c>
      <c r="L79" s="38">
        <v>43.416666666666664</v>
      </c>
      <c r="M79" s="28">
        <v>42.65</v>
      </c>
      <c r="N79" s="28">
        <v>41.95</v>
      </c>
      <c r="O79" s="39">
        <v>139387500</v>
      </c>
      <c r="P79" s="40">
        <v>-8.3239955178485668E-3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567.29999999999995</v>
      </c>
      <c r="F80" s="37">
        <v>571.7166666666667</v>
      </c>
      <c r="G80" s="38">
        <v>561.58333333333337</v>
      </c>
      <c r="H80" s="38">
        <v>555.86666666666667</v>
      </c>
      <c r="I80" s="38">
        <v>545.73333333333335</v>
      </c>
      <c r="J80" s="38">
        <v>577.43333333333339</v>
      </c>
      <c r="K80" s="38">
        <v>587.56666666666661</v>
      </c>
      <c r="L80" s="38">
        <v>593.28333333333342</v>
      </c>
      <c r="M80" s="28">
        <v>581.85</v>
      </c>
      <c r="N80" s="28">
        <v>566</v>
      </c>
      <c r="O80" s="39">
        <v>6602700</v>
      </c>
      <c r="P80" s="40">
        <v>4.2915811088295688E-2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1040.45</v>
      </c>
      <c r="F81" s="37">
        <v>1045.4166666666667</v>
      </c>
      <c r="G81" s="38">
        <v>1027.7833333333335</v>
      </c>
      <c r="H81" s="38">
        <v>1015.1166666666668</v>
      </c>
      <c r="I81" s="38">
        <v>997.48333333333358</v>
      </c>
      <c r="J81" s="38">
        <v>1058.0833333333335</v>
      </c>
      <c r="K81" s="38">
        <v>1075.7166666666667</v>
      </c>
      <c r="L81" s="38">
        <v>1088.3833333333334</v>
      </c>
      <c r="M81" s="28">
        <v>1063.05</v>
      </c>
      <c r="N81" s="28">
        <v>1032.75</v>
      </c>
      <c r="O81" s="39">
        <v>5999000</v>
      </c>
      <c r="P81" s="40">
        <v>2.547008547008547E-2</v>
      </c>
    </row>
    <row r="82" spans="1:16" ht="12.75" customHeight="1">
      <c r="A82" s="28">
        <v>72</v>
      </c>
      <c r="B82" s="29" t="s">
        <v>96</v>
      </c>
      <c r="C82" s="204" t="s">
        <v>108</v>
      </c>
      <c r="D82" s="31">
        <v>45106</v>
      </c>
      <c r="E82" s="37">
        <v>1436.35</v>
      </c>
      <c r="F82" s="37">
        <v>1439.1333333333332</v>
      </c>
      <c r="G82" s="38">
        <v>1424.4666666666665</v>
      </c>
      <c r="H82" s="38">
        <v>1412.5833333333333</v>
      </c>
      <c r="I82" s="38">
        <v>1397.9166666666665</v>
      </c>
      <c r="J82" s="38">
        <v>1451.0166666666664</v>
      </c>
      <c r="K82" s="38">
        <v>1465.6833333333334</v>
      </c>
      <c r="L82" s="38">
        <v>1477.5666666666664</v>
      </c>
      <c r="M82" s="28">
        <v>1453.8</v>
      </c>
      <c r="N82" s="28">
        <v>1427.25</v>
      </c>
      <c r="O82" s="39">
        <v>4045225</v>
      </c>
      <c r="P82" s="40">
        <v>-1.8752351754640281E-3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277.89999999999998</v>
      </c>
      <c r="F83" s="37">
        <v>278.96666666666664</v>
      </c>
      <c r="G83" s="38">
        <v>275.93333333333328</v>
      </c>
      <c r="H83" s="38">
        <v>273.96666666666664</v>
      </c>
      <c r="I83" s="38">
        <v>270.93333333333328</v>
      </c>
      <c r="J83" s="38">
        <v>280.93333333333328</v>
      </c>
      <c r="K83" s="38">
        <v>283.9666666666667</v>
      </c>
      <c r="L83" s="38">
        <v>285.93333333333328</v>
      </c>
      <c r="M83" s="28">
        <v>282</v>
      </c>
      <c r="N83" s="28">
        <v>277</v>
      </c>
      <c r="O83" s="39">
        <v>8360000</v>
      </c>
      <c r="P83" s="40">
        <v>2.3980815347721821E-3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1723.95</v>
      </c>
      <c r="F84" s="37">
        <v>1729</v>
      </c>
      <c r="G84" s="38">
        <v>1715.05</v>
      </c>
      <c r="H84" s="38">
        <v>1706.1499999999999</v>
      </c>
      <c r="I84" s="38">
        <v>1692.1999999999998</v>
      </c>
      <c r="J84" s="38">
        <v>1737.9</v>
      </c>
      <c r="K84" s="38">
        <v>1751.85</v>
      </c>
      <c r="L84" s="38">
        <v>1760.7500000000002</v>
      </c>
      <c r="M84" s="28">
        <v>1742.95</v>
      </c>
      <c r="N84" s="28">
        <v>1720.1</v>
      </c>
      <c r="O84" s="39">
        <v>11723950</v>
      </c>
      <c r="P84" s="40">
        <v>2.4315124007132436E-4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482.2</v>
      </c>
      <c r="F85" s="37">
        <v>482.54999999999995</v>
      </c>
      <c r="G85" s="38">
        <v>477.44999999999993</v>
      </c>
      <c r="H85" s="38">
        <v>472.7</v>
      </c>
      <c r="I85" s="38">
        <v>467.59999999999997</v>
      </c>
      <c r="J85" s="38">
        <v>487.2999999999999</v>
      </c>
      <c r="K85" s="38">
        <v>492.39999999999992</v>
      </c>
      <c r="L85" s="38">
        <v>497.14999999999986</v>
      </c>
      <c r="M85" s="28">
        <v>487.65</v>
      </c>
      <c r="N85" s="28">
        <v>477.8</v>
      </c>
      <c r="O85" s="39">
        <v>5657500</v>
      </c>
      <c r="P85" s="40">
        <v>1.570915619389587E-2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3721.55</v>
      </c>
      <c r="F86" s="37">
        <v>3666.8833333333332</v>
      </c>
      <c r="G86" s="38">
        <v>3555.9166666666665</v>
      </c>
      <c r="H86" s="38">
        <v>3390.2833333333333</v>
      </c>
      <c r="I86" s="38">
        <v>3279.3166666666666</v>
      </c>
      <c r="J86" s="38">
        <v>3832.5166666666664</v>
      </c>
      <c r="K86" s="38">
        <v>3943.4833333333336</v>
      </c>
      <c r="L86" s="38">
        <v>4109.1166666666668</v>
      </c>
      <c r="M86" s="28">
        <v>3777.85</v>
      </c>
      <c r="N86" s="28">
        <v>3501.25</v>
      </c>
      <c r="O86" s="39">
        <v>4376100</v>
      </c>
      <c r="P86" s="40">
        <v>8.477727374135495E-2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1349.3</v>
      </c>
      <c r="F87" s="37">
        <v>1354.9833333333333</v>
      </c>
      <c r="G87" s="38">
        <v>1341.4166666666667</v>
      </c>
      <c r="H87" s="38">
        <v>1333.5333333333333</v>
      </c>
      <c r="I87" s="38">
        <v>1319.9666666666667</v>
      </c>
      <c r="J87" s="38">
        <v>1362.8666666666668</v>
      </c>
      <c r="K87" s="38">
        <v>1376.4333333333334</v>
      </c>
      <c r="L87" s="38">
        <v>1384.3166666666668</v>
      </c>
      <c r="M87" s="28">
        <v>1368.55</v>
      </c>
      <c r="N87" s="28">
        <v>1347.1</v>
      </c>
      <c r="O87" s="39">
        <v>5601500</v>
      </c>
      <c r="P87" s="40">
        <v>-2.936988252046992E-3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1114.8</v>
      </c>
      <c r="F88" s="37">
        <v>1120.0166666666667</v>
      </c>
      <c r="G88" s="38">
        <v>1107.0333333333333</v>
      </c>
      <c r="H88" s="38">
        <v>1099.2666666666667</v>
      </c>
      <c r="I88" s="38">
        <v>1086.2833333333333</v>
      </c>
      <c r="J88" s="38">
        <v>1127.7833333333333</v>
      </c>
      <c r="K88" s="38">
        <v>1140.7666666666664</v>
      </c>
      <c r="L88" s="38">
        <v>1148.5333333333333</v>
      </c>
      <c r="M88" s="28">
        <v>1133</v>
      </c>
      <c r="N88" s="28">
        <v>1112.25</v>
      </c>
      <c r="O88" s="39">
        <v>10651900</v>
      </c>
      <c r="P88" s="40">
        <v>5.750165234633179E-3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2666.55</v>
      </c>
      <c r="F89" s="37">
        <v>2669.1</v>
      </c>
      <c r="G89" s="38">
        <v>2659.25</v>
      </c>
      <c r="H89" s="38">
        <v>2651.9500000000003</v>
      </c>
      <c r="I89" s="38">
        <v>2642.1000000000004</v>
      </c>
      <c r="J89" s="38">
        <v>2676.3999999999996</v>
      </c>
      <c r="K89" s="38">
        <v>2686.2499999999991</v>
      </c>
      <c r="L89" s="38">
        <v>2693.5499999999993</v>
      </c>
      <c r="M89" s="28">
        <v>2678.95</v>
      </c>
      <c r="N89" s="28">
        <v>2661.8</v>
      </c>
      <c r="O89" s="39">
        <v>25533900</v>
      </c>
      <c r="P89" s="40">
        <v>1.7654743829667032E-3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1907.45</v>
      </c>
      <c r="F90" s="37">
        <v>1907</v>
      </c>
      <c r="G90" s="38">
        <v>1892.6</v>
      </c>
      <c r="H90" s="38">
        <v>1877.75</v>
      </c>
      <c r="I90" s="38">
        <v>1863.35</v>
      </c>
      <c r="J90" s="38">
        <v>1921.85</v>
      </c>
      <c r="K90" s="38">
        <v>1936.25</v>
      </c>
      <c r="L90" s="38">
        <v>1951.1</v>
      </c>
      <c r="M90" s="28">
        <v>1921.4</v>
      </c>
      <c r="N90" s="28">
        <v>1892.15</v>
      </c>
      <c r="O90" s="39">
        <v>2978100</v>
      </c>
      <c r="P90" s="40">
        <v>3.105525550477773E-2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1617.45</v>
      </c>
      <c r="F91" s="37">
        <v>1618.55</v>
      </c>
      <c r="G91" s="38">
        <v>1612.6499999999999</v>
      </c>
      <c r="H91" s="38">
        <v>1607.85</v>
      </c>
      <c r="I91" s="38">
        <v>1601.9499999999998</v>
      </c>
      <c r="J91" s="38">
        <v>1623.35</v>
      </c>
      <c r="K91" s="38">
        <v>1629.25</v>
      </c>
      <c r="L91" s="38">
        <v>1634.05</v>
      </c>
      <c r="M91" s="28">
        <v>1624.45</v>
      </c>
      <c r="N91" s="28">
        <v>1613.75</v>
      </c>
      <c r="O91" s="39">
        <v>86106350</v>
      </c>
      <c r="P91" s="40">
        <v>8.0226126932413031E-3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582.85</v>
      </c>
      <c r="F92" s="37">
        <v>585.01666666666665</v>
      </c>
      <c r="G92" s="38">
        <v>576.13333333333333</v>
      </c>
      <c r="H92" s="38">
        <v>569.41666666666663</v>
      </c>
      <c r="I92" s="38">
        <v>560.5333333333333</v>
      </c>
      <c r="J92" s="38">
        <v>591.73333333333335</v>
      </c>
      <c r="K92" s="38">
        <v>600.61666666666656</v>
      </c>
      <c r="L92" s="38">
        <v>607.33333333333337</v>
      </c>
      <c r="M92" s="28">
        <v>593.9</v>
      </c>
      <c r="N92" s="28">
        <v>578.29999999999995</v>
      </c>
      <c r="O92" s="39">
        <v>18502000</v>
      </c>
      <c r="P92" s="40">
        <v>4.4789489399820843E-3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2910.4</v>
      </c>
      <c r="F93" s="37">
        <v>2947.6166666666668</v>
      </c>
      <c r="G93" s="38">
        <v>2863.2833333333338</v>
      </c>
      <c r="H93" s="38">
        <v>2816.166666666667</v>
      </c>
      <c r="I93" s="38">
        <v>2731.8333333333339</v>
      </c>
      <c r="J93" s="38">
        <v>2994.7333333333336</v>
      </c>
      <c r="K93" s="38">
        <v>3079.0666666666666</v>
      </c>
      <c r="L93" s="38">
        <v>3126.1833333333334</v>
      </c>
      <c r="M93" s="28">
        <v>3031.95</v>
      </c>
      <c r="N93" s="28">
        <v>2900.5</v>
      </c>
      <c r="O93" s="39">
        <v>3558300</v>
      </c>
      <c r="P93" s="40">
        <v>4.0073658365485793E-2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417</v>
      </c>
      <c r="F94" s="37">
        <v>418.43333333333339</v>
      </c>
      <c r="G94" s="38">
        <v>414.6666666666668</v>
      </c>
      <c r="H94" s="38">
        <v>412.33333333333343</v>
      </c>
      <c r="I94" s="38">
        <v>408.56666666666683</v>
      </c>
      <c r="J94" s="38">
        <v>420.76666666666677</v>
      </c>
      <c r="K94" s="38">
        <v>424.53333333333342</v>
      </c>
      <c r="L94" s="38">
        <v>426.86666666666673</v>
      </c>
      <c r="M94" s="28">
        <v>422.2</v>
      </c>
      <c r="N94" s="28">
        <v>416.1</v>
      </c>
      <c r="O94" s="39">
        <v>35141400</v>
      </c>
      <c r="P94" s="40">
        <v>-5.1918199112238423E-3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113.25</v>
      </c>
      <c r="F95" s="37">
        <v>113.71666666666665</v>
      </c>
      <c r="G95" s="38">
        <v>112.58333333333331</v>
      </c>
      <c r="H95" s="38">
        <v>111.91666666666666</v>
      </c>
      <c r="I95" s="38">
        <v>110.78333333333332</v>
      </c>
      <c r="J95" s="38">
        <v>114.38333333333331</v>
      </c>
      <c r="K95" s="38">
        <v>115.51666666666667</v>
      </c>
      <c r="L95" s="38">
        <v>116.18333333333331</v>
      </c>
      <c r="M95" s="28">
        <v>114.85</v>
      </c>
      <c r="N95" s="28">
        <v>113.05</v>
      </c>
      <c r="O95" s="39">
        <v>23210300</v>
      </c>
      <c r="P95" s="40">
        <v>5.4147011301564196E-3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263.5</v>
      </c>
      <c r="F96" s="37">
        <v>265.5</v>
      </c>
      <c r="G96" s="38">
        <v>260.64999999999998</v>
      </c>
      <c r="H96" s="38">
        <v>257.79999999999995</v>
      </c>
      <c r="I96" s="38">
        <v>252.94999999999993</v>
      </c>
      <c r="J96" s="38">
        <v>268.35000000000002</v>
      </c>
      <c r="K96" s="38">
        <v>273.20000000000005</v>
      </c>
      <c r="L96" s="38">
        <v>276.05000000000007</v>
      </c>
      <c r="M96" s="28">
        <v>270.35000000000002</v>
      </c>
      <c r="N96" s="28">
        <v>262.64999999999998</v>
      </c>
      <c r="O96" s="39">
        <v>21359700</v>
      </c>
      <c r="P96" s="40">
        <v>2.0510835913312694E-2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2622.2</v>
      </c>
      <c r="F97" s="37">
        <v>2638.4</v>
      </c>
      <c r="G97" s="38">
        <v>2596.8000000000002</v>
      </c>
      <c r="H97" s="38">
        <v>2571.4</v>
      </c>
      <c r="I97" s="38">
        <v>2529.8000000000002</v>
      </c>
      <c r="J97" s="38">
        <v>2663.8</v>
      </c>
      <c r="K97" s="38">
        <v>2705.3999999999996</v>
      </c>
      <c r="L97" s="38">
        <v>2730.8</v>
      </c>
      <c r="M97" s="28">
        <v>2680</v>
      </c>
      <c r="N97" s="28">
        <v>2613</v>
      </c>
      <c r="O97" s="39">
        <v>9412800</v>
      </c>
      <c r="P97" s="40">
        <v>3.3975943318503871E-2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110.2</v>
      </c>
      <c r="F98" s="37">
        <v>110.95</v>
      </c>
      <c r="G98" s="38">
        <v>109.05000000000001</v>
      </c>
      <c r="H98" s="38">
        <v>107.9</v>
      </c>
      <c r="I98" s="38">
        <v>106.00000000000001</v>
      </c>
      <c r="J98" s="38">
        <v>112.10000000000001</v>
      </c>
      <c r="K98" s="38">
        <v>114.00000000000001</v>
      </c>
      <c r="L98" s="38">
        <v>115.15</v>
      </c>
      <c r="M98" s="28">
        <v>112.85</v>
      </c>
      <c r="N98" s="28">
        <v>109.8</v>
      </c>
      <c r="O98" s="39">
        <v>55176800</v>
      </c>
      <c r="P98" s="40">
        <v>-1.2207588074910444E-2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943.2</v>
      </c>
      <c r="F99" s="37">
        <v>944.2833333333333</v>
      </c>
      <c r="G99" s="38">
        <v>939.76666666666665</v>
      </c>
      <c r="H99" s="38">
        <v>936.33333333333337</v>
      </c>
      <c r="I99" s="38">
        <v>931.81666666666672</v>
      </c>
      <c r="J99" s="38">
        <v>947.71666666666658</v>
      </c>
      <c r="K99" s="38">
        <v>952.23333333333323</v>
      </c>
      <c r="L99" s="38">
        <v>955.66666666666652</v>
      </c>
      <c r="M99" s="28">
        <v>948.8</v>
      </c>
      <c r="N99" s="28">
        <v>940.85</v>
      </c>
      <c r="O99" s="39">
        <v>78164100</v>
      </c>
      <c r="P99" s="40">
        <v>2.9446201218781404E-2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1216.5</v>
      </c>
      <c r="F100" s="37">
        <v>1225.9833333333333</v>
      </c>
      <c r="G100" s="38">
        <v>1204.3166666666666</v>
      </c>
      <c r="H100" s="38">
        <v>1192.1333333333332</v>
      </c>
      <c r="I100" s="38">
        <v>1170.4666666666665</v>
      </c>
      <c r="J100" s="38">
        <v>1238.1666666666667</v>
      </c>
      <c r="K100" s="38">
        <v>1259.8333333333333</v>
      </c>
      <c r="L100" s="38">
        <v>1272.0166666666669</v>
      </c>
      <c r="M100" s="28">
        <v>1247.6500000000001</v>
      </c>
      <c r="N100" s="28">
        <v>1213.8</v>
      </c>
      <c r="O100" s="39">
        <v>4794875</v>
      </c>
      <c r="P100" s="40">
        <v>2.2797568259385666E-2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497.6</v>
      </c>
      <c r="F101" s="37">
        <v>502.34999999999997</v>
      </c>
      <c r="G101" s="38">
        <v>491.79999999999995</v>
      </c>
      <c r="H101" s="38">
        <v>486</v>
      </c>
      <c r="I101" s="38">
        <v>475.45</v>
      </c>
      <c r="J101" s="38">
        <v>508.14999999999992</v>
      </c>
      <c r="K101" s="38">
        <v>518.70000000000005</v>
      </c>
      <c r="L101" s="38">
        <v>524.49999999999989</v>
      </c>
      <c r="M101" s="28">
        <v>512.9</v>
      </c>
      <c r="N101" s="28">
        <v>496.55</v>
      </c>
      <c r="O101" s="39">
        <v>11029500</v>
      </c>
      <c r="P101" s="40">
        <v>-8.3509909011591679E-2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7.35</v>
      </c>
      <c r="F102" s="37">
        <v>7.3833333333333329</v>
      </c>
      <c r="G102" s="38">
        <v>7.2166666666666659</v>
      </c>
      <c r="H102" s="38">
        <v>7.083333333333333</v>
      </c>
      <c r="I102" s="38">
        <v>6.9166666666666661</v>
      </c>
      <c r="J102" s="38">
        <v>7.5166666666666657</v>
      </c>
      <c r="K102" s="38">
        <v>7.6833333333333336</v>
      </c>
      <c r="L102" s="38">
        <v>7.8166666666666655</v>
      </c>
      <c r="M102" s="28">
        <v>7.55</v>
      </c>
      <c r="N102" s="28">
        <v>7.25</v>
      </c>
      <c r="O102" s="39">
        <v>559470000</v>
      </c>
      <c r="P102" s="40">
        <v>-2.0809997199663959E-2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101.7</v>
      </c>
      <c r="F103" s="37">
        <v>101.63333333333333</v>
      </c>
      <c r="G103" s="38">
        <v>101.21666666666665</v>
      </c>
      <c r="H103" s="38">
        <v>100.73333333333333</v>
      </c>
      <c r="I103" s="38">
        <v>100.31666666666666</v>
      </c>
      <c r="J103" s="38">
        <v>102.11666666666665</v>
      </c>
      <c r="K103" s="38">
        <v>102.53333333333333</v>
      </c>
      <c r="L103" s="38">
        <v>103.01666666666664</v>
      </c>
      <c r="M103" s="28">
        <v>102.05</v>
      </c>
      <c r="N103" s="28">
        <v>101.15</v>
      </c>
      <c r="O103" s="39">
        <v>177700000</v>
      </c>
      <c r="P103" s="40">
        <v>3.0480921201174078E-3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71.45</v>
      </c>
      <c r="F104" s="37">
        <v>71.75</v>
      </c>
      <c r="G104" s="38">
        <v>70.95</v>
      </c>
      <c r="H104" s="38">
        <v>70.45</v>
      </c>
      <c r="I104" s="38">
        <v>69.650000000000006</v>
      </c>
      <c r="J104" s="38">
        <v>72.25</v>
      </c>
      <c r="K104" s="38">
        <v>73.050000000000011</v>
      </c>
      <c r="L104" s="38">
        <v>73.55</v>
      </c>
      <c r="M104" s="28">
        <v>72.55</v>
      </c>
      <c r="N104" s="28">
        <v>71.25</v>
      </c>
      <c r="O104" s="39">
        <v>248460000</v>
      </c>
      <c r="P104" s="40">
        <v>2.5317239244815846E-2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123.25</v>
      </c>
      <c r="F105" s="37">
        <v>123.16666666666667</v>
      </c>
      <c r="G105" s="38">
        <v>116.63333333333335</v>
      </c>
      <c r="H105" s="38">
        <v>110.01666666666668</v>
      </c>
      <c r="I105" s="38">
        <v>103.48333333333336</v>
      </c>
      <c r="J105" s="38">
        <v>129.78333333333336</v>
      </c>
      <c r="K105" s="38">
        <v>136.31666666666666</v>
      </c>
      <c r="L105" s="38">
        <v>142.93333333333334</v>
      </c>
      <c r="M105" s="28">
        <v>129.69999999999999</v>
      </c>
      <c r="N105" s="28">
        <v>116.55</v>
      </c>
      <c r="O105" s="39">
        <v>67740000</v>
      </c>
      <c r="P105" s="40">
        <v>0.28954882924043401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464.2</v>
      </c>
      <c r="F106" s="37">
        <v>465.14999999999992</v>
      </c>
      <c r="G106" s="38">
        <v>462.14999999999986</v>
      </c>
      <c r="H106" s="38">
        <v>460.09999999999997</v>
      </c>
      <c r="I106" s="38">
        <v>457.09999999999991</v>
      </c>
      <c r="J106" s="38">
        <v>467.19999999999982</v>
      </c>
      <c r="K106" s="38">
        <v>470.19999999999993</v>
      </c>
      <c r="L106" s="38">
        <v>472.24999999999977</v>
      </c>
      <c r="M106" s="28">
        <v>468.15</v>
      </c>
      <c r="N106" s="28">
        <v>463.1</v>
      </c>
      <c r="O106" s="39">
        <v>8713375</v>
      </c>
      <c r="P106" s="40">
        <v>1.4244558258642766E-2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384.05</v>
      </c>
      <c r="F107" s="37">
        <v>384.55</v>
      </c>
      <c r="G107" s="38">
        <v>381.90000000000003</v>
      </c>
      <c r="H107" s="38">
        <v>379.75</v>
      </c>
      <c r="I107" s="38">
        <v>377.1</v>
      </c>
      <c r="J107" s="38">
        <v>386.70000000000005</v>
      </c>
      <c r="K107" s="38">
        <v>389.35</v>
      </c>
      <c r="L107" s="38">
        <v>391.50000000000006</v>
      </c>
      <c r="M107" s="28">
        <v>387.2</v>
      </c>
      <c r="N107" s="28">
        <v>382.4</v>
      </c>
      <c r="O107" s="39">
        <v>18626000</v>
      </c>
      <c r="P107" s="40">
        <v>-1.5643166684282846E-2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231.3</v>
      </c>
      <c r="F108" s="37">
        <v>228.03333333333333</v>
      </c>
      <c r="G108" s="38">
        <v>220.26666666666665</v>
      </c>
      <c r="H108" s="38">
        <v>209.23333333333332</v>
      </c>
      <c r="I108" s="38">
        <v>201.46666666666664</v>
      </c>
      <c r="J108" s="38">
        <v>239.06666666666666</v>
      </c>
      <c r="K108" s="38">
        <v>246.83333333333337</v>
      </c>
      <c r="L108" s="38">
        <v>257.86666666666667</v>
      </c>
      <c r="M108" s="28">
        <v>235.8</v>
      </c>
      <c r="N108" s="28">
        <v>217</v>
      </c>
      <c r="O108" s="39">
        <v>22405400</v>
      </c>
      <c r="P108" s="40">
        <v>0.13467469525627845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5601.45</v>
      </c>
      <c r="F109" s="37">
        <v>5609.0333333333328</v>
      </c>
      <c r="G109" s="38">
        <v>5534.0666666666657</v>
      </c>
      <c r="H109" s="38">
        <v>5466.6833333333325</v>
      </c>
      <c r="I109" s="38">
        <v>5391.7166666666653</v>
      </c>
      <c r="J109" s="38">
        <v>5676.4166666666661</v>
      </c>
      <c r="K109" s="38">
        <v>5751.3833333333332</v>
      </c>
      <c r="L109" s="38">
        <v>5818.7666666666664</v>
      </c>
      <c r="M109" s="28">
        <v>5684</v>
      </c>
      <c r="N109" s="28">
        <v>5541.65</v>
      </c>
      <c r="O109" s="39">
        <v>340800</v>
      </c>
      <c r="P109" s="40">
        <v>-4.3368421052631577E-2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2473.1</v>
      </c>
      <c r="F110" s="37">
        <v>2472.2666666666664</v>
      </c>
      <c r="G110" s="38">
        <v>2454.083333333333</v>
      </c>
      <c r="H110" s="38">
        <v>2435.0666666666666</v>
      </c>
      <c r="I110" s="38">
        <v>2416.8833333333332</v>
      </c>
      <c r="J110" s="38">
        <v>2491.2833333333328</v>
      </c>
      <c r="K110" s="38">
        <v>2509.4666666666662</v>
      </c>
      <c r="L110" s="38">
        <v>2528.4833333333327</v>
      </c>
      <c r="M110" s="28">
        <v>2490.4499999999998</v>
      </c>
      <c r="N110" s="28">
        <v>2453.25</v>
      </c>
      <c r="O110" s="39">
        <v>3325500</v>
      </c>
      <c r="P110" s="40">
        <v>4.3785310734463276E-2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1334.85</v>
      </c>
      <c r="F111" s="37">
        <v>1327.8999999999999</v>
      </c>
      <c r="G111" s="38">
        <v>1311.9999999999998</v>
      </c>
      <c r="H111" s="38">
        <v>1289.1499999999999</v>
      </c>
      <c r="I111" s="38">
        <v>1273.2499999999998</v>
      </c>
      <c r="J111" s="38">
        <v>1350.7499999999998</v>
      </c>
      <c r="K111" s="38">
        <v>1366.6499999999999</v>
      </c>
      <c r="L111" s="38">
        <v>1389.4999999999998</v>
      </c>
      <c r="M111" s="28">
        <v>1343.8</v>
      </c>
      <c r="N111" s="28">
        <v>1305.05</v>
      </c>
      <c r="O111" s="39">
        <v>20743400</v>
      </c>
      <c r="P111" s="40">
        <v>4.7522137524081735E-2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158.25</v>
      </c>
      <c r="F112" s="37">
        <v>159.1</v>
      </c>
      <c r="G112" s="38">
        <v>155.94999999999999</v>
      </c>
      <c r="H112" s="38">
        <v>153.65</v>
      </c>
      <c r="I112" s="38">
        <v>150.5</v>
      </c>
      <c r="J112" s="38">
        <v>161.39999999999998</v>
      </c>
      <c r="K112" s="38">
        <v>164.55</v>
      </c>
      <c r="L112" s="38">
        <v>166.84999999999997</v>
      </c>
      <c r="M112" s="28">
        <v>162.25</v>
      </c>
      <c r="N112" s="28">
        <v>156.80000000000001</v>
      </c>
      <c r="O112" s="39">
        <v>67601200</v>
      </c>
      <c r="P112" s="40">
        <v>3.2359939036868034E-2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1270.1500000000001</v>
      </c>
      <c r="F113" s="37">
        <v>1275.5833333333333</v>
      </c>
      <c r="G113" s="38">
        <v>1262.2666666666664</v>
      </c>
      <c r="H113" s="38">
        <v>1254.3833333333332</v>
      </c>
      <c r="I113" s="38">
        <v>1241.0666666666664</v>
      </c>
      <c r="J113" s="38">
        <v>1283.4666666666665</v>
      </c>
      <c r="K113" s="38">
        <v>1296.7833333333335</v>
      </c>
      <c r="L113" s="38">
        <v>1304.6666666666665</v>
      </c>
      <c r="M113" s="28">
        <v>1288.9000000000001</v>
      </c>
      <c r="N113" s="28">
        <v>1267.7</v>
      </c>
      <c r="O113" s="39">
        <v>44751200</v>
      </c>
      <c r="P113" s="40">
        <v>4.940390766431231E-2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579.35</v>
      </c>
      <c r="F114" s="37">
        <v>580.4</v>
      </c>
      <c r="G114" s="38">
        <v>573.44999999999993</v>
      </c>
      <c r="H114" s="38">
        <v>567.54999999999995</v>
      </c>
      <c r="I114" s="38">
        <v>560.59999999999991</v>
      </c>
      <c r="J114" s="38">
        <v>586.29999999999995</v>
      </c>
      <c r="K114" s="38">
        <v>593.25</v>
      </c>
      <c r="L114" s="38">
        <v>599.15</v>
      </c>
      <c r="M114" s="28">
        <v>587.35</v>
      </c>
      <c r="N114" s="28">
        <v>574.5</v>
      </c>
      <c r="O114" s="39">
        <v>3039200</v>
      </c>
      <c r="P114" s="40">
        <v>-4.3244659939719564E-3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90.55</v>
      </c>
      <c r="F115" s="37">
        <v>90.983333333333334</v>
      </c>
      <c r="G115" s="38">
        <v>89.916666666666671</v>
      </c>
      <c r="H115" s="38">
        <v>89.283333333333331</v>
      </c>
      <c r="I115" s="38">
        <v>88.216666666666669</v>
      </c>
      <c r="J115" s="38">
        <v>91.616666666666674</v>
      </c>
      <c r="K115" s="38">
        <v>92.683333333333337</v>
      </c>
      <c r="L115" s="38">
        <v>93.316666666666677</v>
      </c>
      <c r="M115" s="28">
        <v>92.05</v>
      </c>
      <c r="N115" s="28">
        <v>90.35</v>
      </c>
      <c r="O115" s="39">
        <v>58246500</v>
      </c>
      <c r="P115" s="40">
        <v>1.0053619302949062E-3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731.45</v>
      </c>
      <c r="F116" s="37">
        <v>734.7833333333333</v>
      </c>
      <c r="G116" s="38">
        <v>726.66666666666663</v>
      </c>
      <c r="H116" s="38">
        <v>721.88333333333333</v>
      </c>
      <c r="I116" s="38">
        <v>713.76666666666665</v>
      </c>
      <c r="J116" s="38">
        <v>739.56666666666661</v>
      </c>
      <c r="K116" s="38">
        <v>747.68333333333339</v>
      </c>
      <c r="L116" s="38">
        <v>752.46666666666658</v>
      </c>
      <c r="M116" s="28">
        <v>742.9</v>
      </c>
      <c r="N116" s="28">
        <v>730</v>
      </c>
      <c r="O116" s="39">
        <v>3377400</v>
      </c>
      <c r="P116" s="40">
        <v>4.065691968756259E-2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642.70000000000005</v>
      </c>
      <c r="F117" s="37">
        <v>644.73333333333335</v>
      </c>
      <c r="G117" s="38">
        <v>639.4666666666667</v>
      </c>
      <c r="H117" s="38">
        <v>636.23333333333335</v>
      </c>
      <c r="I117" s="38">
        <v>630.9666666666667</v>
      </c>
      <c r="J117" s="38">
        <v>647.9666666666667</v>
      </c>
      <c r="K117" s="38">
        <v>653.23333333333335</v>
      </c>
      <c r="L117" s="38">
        <v>656.4666666666667</v>
      </c>
      <c r="M117" s="28">
        <v>650</v>
      </c>
      <c r="N117" s="28">
        <v>641.5</v>
      </c>
      <c r="O117" s="39">
        <v>13436500</v>
      </c>
      <c r="P117" s="40">
        <v>-3.310183682741611E-3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440.85</v>
      </c>
      <c r="F118" s="37">
        <v>442.31666666666666</v>
      </c>
      <c r="G118" s="38">
        <v>437.83333333333331</v>
      </c>
      <c r="H118" s="38">
        <v>434.81666666666666</v>
      </c>
      <c r="I118" s="38">
        <v>430.33333333333331</v>
      </c>
      <c r="J118" s="38">
        <v>445.33333333333331</v>
      </c>
      <c r="K118" s="38">
        <v>449.81666666666666</v>
      </c>
      <c r="L118" s="38">
        <v>452.83333333333331</v>
      </c>
      <c r="M118" s="28">
        <v>446.8</v>
      </c>
      <c r="N118" s="28">
        <v>439.3</v>
      </c>
      <c r="O118" s="39">
        <v>68940800</v>
      </c>
      <c r="P118" s="40">
        <v>4.0780183161279798E-3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526.65</v>
      </c>
      <c r="F119" s="37">
        <v>528.73333333333335</v>
      </c>
      <c r="G119" s="38">
        <v>521.11666666666667</v>
      </c>
      <c r="H119" s="38">
        <v>515.58333333333337</v>
      </c>
      <c r="I119" s="38">
        <v>507.9666666666667</v>
      </c>
      <c r="J119" s="38">
        <v>534.26666666666665</v>
      </c>
      <c r="K119" s="38">
        <v>541.88333333333344</v>
      </c>
      <c r="L119" s="38">
        <v>547.41666666666663</v>
      </c>
      <c r="M119" s="28">
        <v>536.35</v>
      </c>
      <c r="N119" s="28">
        <v>523.20000000000005</v>
      </c>
      <c r="O119" s="39">
        <v>26455000</v>
      </c>
      <c r="P119" s="40">
        <v>1.0842049959402016E-2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3244.25</v>
      </c>
      <c r="F120" s="37">
        <v>3263.1</v>
      </c>
      <c r="G120" s="38">
        <v>3215.2</v>
      </c>
      <c r="H120" s="38">
        <v>3186.15</v>
      </c>
      <c r="I120" s="38">
        <v>3138.25</v>
      </c>
      <c r="J120" s="38">
        <v>3292.1499999999996</v>
      </c>
      <c r="K120" s="38">
        <v>3340.05</v>
      </c>
      <c r="L120" s="38">
        <v>3369.0999999999995</v>
      </c>
      <c r="M120" s="28">
        <v>3311</v>
      </c>
      <c r="N120" s="28">
        <v>3234.05</v>
      </c>
      <c r="O120" s="39">
        <v>495500</v>
      </c>
      <c r="P120" s="40">
        <v>1.954732510288066E-2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752.65</v>
      </c>
      <c r="F121" s="37">
        <v>752.65</v>
      </c>
      <c r="G121" s="38">
        <v>746.3</v>
      </c>
      <c r="H121" s="38">
        <v>739.94999999999993</v>
      </c>
      <c r="I121" s="38">
        <v>733.59999999999991</v>
      </c>
      <c r="J121" s="38">
        <v>759</v>
      </c>
      <c r="K121" s="38">
        <v>765.35000000000014</v>
      </c>
      <c r="L121" s="38">
        <v>771.7</v>
      </c>
      <c r="M121" s="28">
        <v>759</v>
      </c>
      <c r="N121" s="28">
        <v>746.3</v>
      </c>
      <c r="O121" s="39">
        <v>31531950</v>
      </c>
      <c r="P121" s="40">
        <v>-5.1350079164705375E-4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479</v>
      </c>
      <c r="F122" s="37">
        <v>480.16666666666669</v>
      </c>
      <c r="G122" s="38">
        <v>473.98333333333335</v>
      </c>
      <c r="H122" s="38">
        <v>468.96666666666664</v>
      </c>
      <c r="I122" s="38">
        <v>462.7833333333333</v>
      </c>
      <c r="J122" s="38">
        <v>485.18333333333339</v>
      </c>
      <c r="K122" s="38">
        <v>491.36666666666667</v>
      </c>
      <c r="L122" s="38">
        <v>496.38333333333344</v>
      </c>
      <c r="M122" s="28">
        <v>486.35</v>
      </c>
      <c r="N122" s="28">
        <v>475.15</v>
      </c>
      <c r="O122" s="39">
        <v>16327500</v>
      </c>
      <c r="P122" s="40">
        <v>8.8823665714065029E-3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1879.8</v>
      </c>
      <c r="F123" s="37">
        <v>1879.6000000000001</v>
      </c>
      <c r="G123" s="38">
        <v>1855.2000000000003</v>
      </c>
      <c r="H123" s="38">
        <v>1830.6000000000001</v>
      </c>
      <c r="I123" s="38">
        <v>1806.2000000000003</v>
      </c>
      <c r="J123" s="38">
        <v>1904.2000000000003</v>
      </c>
      <c r="K123" s="38">
        <v>1928.6000000000004</v>
      </c>
      <c r="L123" s="38">
        <v>1953.2000000000003</v>
      </c>
      <c r="M123" s="28">
        <v>1904</v>
      </c>
      <c r="N123" s="28">
        <v>1855</v>
      </c>
      <c r="O123" s="39">
        <v>30016800</v>
      </c>
      <c r="P123" s="40">
        <v>-8.5667637347239659E-2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105.8</v>
      </c>
      <c r="F124" s="37">
        <v>106.09999999999998</v>
      </c>
      <c r="G124" s="38">
        <v>105.04999999999995</v>
      </c>
      <c r="H124" s="38">
        <v>104.29999999999997</v>
      </c>
      <c r="I124" s="38">
        <v>103.24999999999994</v>
      </c>
      <c r="J124" s="38">
        <v>106.84999999999997</v>
      </c>
      <c r="K124" s="38">
        <v>107.9</v>
      </c>
      <c r="L124" s="38">
        <v>108.64999999999998</v>
      </c>
      <c r="M124" s="28">
        <v>107.15</v>
      </c>
      <c r="N124" s="28">
        <v>105.35</v>
      </c>
      <c r="O124" s="39">
        <v>85500844</v>
      </c>
      <c r="P124" s="40">
        <v>3.0104289861305235E-2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1954.25</v>
      </c>
      <c r="F125" s="37">
        <v>1973.05</v>
      </c>
      <c r="G125" s="38">
        <v>1931.1999999999998</v>
      </c>
      <c r="H125" s="38">
        <v>1908.1499999999999</v>
      </c>
      <c r="I125" s="38">
        <v>1866.2999999999997</v>
      </c>
      <c r="J125" s="38">
        <v>1996.1</v>
      </c>
      <c r="K125" s="38">
        <v>2037.9499999999998</v>
      </c>
      <c r="L125" s="38">
        <v>2061</v>
      </c>
      <c r="M125" s="28">
        <v>2014.9</v>
      </c>
      <c r="N125" s="28">
        <v>1950</v>
      </c>
      <c r="O125" s="39">
        <v>768800</v>
      </c>
      <c r="P125" s="40">
        <v>8.1369997890146983E-2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341.35</v>
      </c>
      <c r="F126" s="37">
        <v>344.36666666666662</v>
      </c>
      <c r="G126" s="38">
        <v>337.03333333333325</v>
      </c>
      <c r="H126" s="38">
        <v>332.71666666666664</v>
      </c>
      <c r="I126" s="38">
        <v>325.38333333333327</v>
      </c>
      <c r="J126" s="38">
        <v>348.68333333333322</v>
      </c>
      <c r="K126" s="38">
        <v>356.01666666666659</v>
      </c>
      <c r="L126" s="38">
        <v>360.3333333333332</v>
      </c>
      <c r="M126" s="28">
        <v>351.7</v>
      </c>
      <c r="N126" s="28">
        <v>340.05</v>
      </c>
      <c r="O126" s="39">
        <v>12285500</v>
      </c>
      <c r="P126" s="40">
        <v>1.6279618731329312E-5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365.3</v>
      </c>
      <c r="F127" s="37">
        <v>368.05</v>
      </c>
      <c r="G127" s="38">
        <v>361</v>
      </c>
      <c r="H127" s="38">
        <v>356.7</v>
      </c>
      <c r="I127" s="38">
        <v>349.65</v>
      </c>
      <c r="J127" s="38">
        <v>372.35</v>
      </c>
      <c r="K127" s="38">
        <v>379.40000000000009</v>
      </c>
      <c r="L127" s="38">
        <v>383.70000000000005</v>
      </c>
      <c r="M127" s="28">
        <v>375.1</v>
      </c>
      <c r="N127" s="28">
        <v>363.75</v>
      </c>
      <c r="O127" s="39">
        <v>15926000</v>
      </c>
      <c r="P127" s="40">
        <v>1.5429737311910227E-2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2370.6999999999998</v>
      </c>
      <c r="F128" s="37">
        <v>2363.4833333333331</v>
      </c>
      <c r="G128" s="38">
        <v>2353.0166666666664</v>
      </c>
      <c r="H128" s="38">
        <v>2335.3333333333335</v>
      </c>
      <c r="I128" s="38">
        <v>2324.8666666666668</v>
      </c>
      <c r="J128" s="38">
        <v>2381.1666666666661</v>
      </c>
      <c r="K128" s="38">
        <v>2391.6333333333323</v>
      </c>
      <c r="L128" s="38">
        <v>2409.3166666666657</v>
      </c>
      <c r="M128" s="28">
        <v>2373.9499999999998</v>
      </c>
      <c r="N128" s="28">
        <v>2345.8000000000002</v>
      </c>
      <c r="O128" s="39">
        <v>11024400</v>
      </c>
      <c r="P128" s="40">
        <v>-3.8840791985980699E-2</v>
      </c>
    </row>
    <row r="129" spans="1:16" ht="12.75" customHeight="1">
      <c r="A129" s="28">
        <v>119</v>
      </c>
      <c r="B129" s="29" t="s">
        <v>86</v>
      </c>
      <c r="C129" s="30" t="s">
        <v>862</v>
      </c>
      <c r="D129" s="31">
        <v>45106</v>
      </c>
      <c r="E129" s="37">
        <v>4824.75</v>
      </c>
      <c r="F129" s="37">
        <v>4816.1833333333334</v>
      </c>
      <c r="G129" s="38">
        <v>4788.6166666666668</v>
      </c>
      <c r="H129" s="38">
        <v>4752.4833333333336</v>
      </c>
      <c r="I129" s="38">
        <v>4724.916666666667</v>
      </c>
      <c r="J129" s="38">
        <v>4852.3166666666666</v>
      </c>
      <c r="K129" s="38">
        <v>4879.8833333333341</v>
      </c>
      <c r="L129" s="38">
        <v>4916.0166666666664</v>
      </c>
      <c r="M129" s="28">
        <v>4843.75</v>
      </c>
      <c r="N129" s="28">
        <v>4780.05</v>
      </c>
      <c r="O129" s="39">
        <v>1735350</v>
      </c>
      <c r="P129" s="40">
        <v>-2.9302766525898475E-3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3803.7</v>
      </c>
      <c r="F130" s="37">
        <v>3803.7666666666664</v>
      </c>
      <c r="G130" s="38">
        <v>3770.583333333333</v>
      </c>
      <c r="H130" s="38">
        <v>3737.4666666666667</v>
      </c>
      <c r="I130" s="38">
        <v>3704.2833333333333</v>
      </c>
      <c r="J130" s="38">
        <v>3836.8833333333328</v>
      </c>
      <c r="K130" s="38">
        <v>3870.0666666666662</v>
      </c>
      <c r="L130" s="38">
        <v>3903.1833333333325</v>
      </c>
      <c r="M130" s="28">
        <v>3836.95</v>
      </c>
      <c r="N130" s="28">
        <v>3770.65</v>
      </c>
      <c r="O130" s="39">
        <v>1185200</v>
      </c>
      <c r="P130" s="40">
        <v>-6.5381391450125732E-3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811</v>
      </c>
      <c r="F131" s="37">
        <v>813.33333333333337</v>
      </c>
      <c r="G131" s="38">
        <v>806.66666666666674</v>
      </c>
      <c r="H131" s="38">
        <v>802.33333333333337</v>
      </c>
      <c r="I131" s="38">
        <v>795.66666666666674</v>
      </c>
      <c r="J131" s="38">
        <v>817.66666666666674</v>
      </c>
      <c r="K131" s="38">
        <v>824.33333333333348</v>
      </c>
      <c r="L131" s="38">
        <v>828.66666666666674</v>
      </c>
      <c r="M131" s="28">
        <v>820</v>
      </c>
      <c r="N131" s="28">
        <v>809</v>
      </c>
      <c r="O131" s="39">
        <v>7140000</v>
      </c>
      <c r="P131" s="40">
        <v>-7.0921985815602835E-3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1376.95</v>
      </c>
      <c r="F132" s="37">
        <v>1380.2666666666667</v>
      </c>
      <c r="G132" s="38">
        <v>1366.6833333333334</v>
      </c>
      <c r="H132" s="38">
        <v>1356.4166666666667</v>
      </c>
      <c r="I132" s="38">
        <v>1342.8333333333335</v>
      </c>
      <c r="J132" s="38">
        <v>1390.5333333333333</v>
      </c>
      <c r="K132" s="38">
        <v>1404.1166666666668</v>
      </c>
      <c r="L132" s="38">
        <v>1414.3833333333332</v>
      </c>
      <c r="M132" s="28">
        <v>1393.85</v>
      </c>
      <c r="N132" s="28">
        <v>1370</v>
      </c>
      <c r="O132" s="39">
        <v>14064400</v>
      </c>
      <c r="P132" s="40">
        <v>1.0867377742000403E-2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284</v>
      </c>
      <c r="F133" s="37">
        <v>283.7</v>
      </c>
      <c r="G133" s="38">
        <v>279.89999999999998</v>
      </c>
      <c r="H133" s="38">
        <v>275.8</v>
      </c>
      <c r="I133" s="38">
        <v>272</v>
      </c>
      <c r="J133" s="38">
        <v>287.79999999999995</v>
      </c>
      <c r="K133" s="38">
        <v>291.60000000000002</v>
      </c>
      <c r="L133" s="38">
        <v>295.69999999999993</v>
      </c>
      <c r="M133" s="28">
        <v>287.5</v>
      </c>
      <c r="N133" s="28">
        <v>279.60000000000002</v>
      </c>
      <c r="O133" s="39">
        <v>26564000</v>
      </c>
      <c r="P133" s="40">
        <v>2.2164075727258734E-2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117.7</v>
      </c>
      <c r="F134" s="37">
        <v>116.73333333333333</v>
      </c>
      <c r="G134" s="38">
        <v>114.96666666666667</v>
      </c>
      <c r="H134" s="38">
        <v>112.23333333333333</v>
      </c>
      <c r="I134" s="38">
        <v>110.46666666666667</v>
      </c>
      <c r="J134" s="38">
        <v>119.46666666666667</v>
      </c>
      <c r="K134" s="38">
        <v>121.23333333333335</v>
      </c>
      <c r="L134" s="38">
        <v>123.96666666666667</v>
      </c>
      <c r="M134" s="28">
        <v>118.5</v>
      </c>
      <c r="N134" s="28">
        <v>114</v>
      </c>
      <c r="O134" s="39">
        <v>55866000</v>
      </c>
      <c r="P134" s="40">
        <v>-0.11635190281863908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536.25</v>
      </c>
      <c r="F135" s="37">
        <v>542.38333333333333</v>
      </c>
      <c r="G135" s="38">
        <v>529.31666666666661</v>
      </c>
      <c r="H135" s="38">
        <v>522.38333333333333</v>
      </c>
      <c r="I135" s="38">
        <v>509.31666666666661</v>
      </c>
      <c r="J135" s="38">
        <v>549.31666666666661</v>
      </c>
      <c r="K135" s="38">
        <v>562.38333333333344</v>
      </c>
      <c r="L135" s="38">
        <v>569.31666666666661</v>
      </c>
      <c r="M135" s="28">
        <v>555.45000000000005</v>
      </c>
      <c r="N135" s="28">
        <v>535.45000000000005</v>
      </c>
      <c r="O135" s="39">
        <v>9368400</v>
      </c>
      <c r="P135" s="40">
        <v>-2.0082841722103676E-2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9675.6</v>
      </c>
      <c r="F136" s="37">
        <v>9683.6</v>
      </c>
      <c r="G136" s="38">
        <v>9649.1</v>
      </c>
      <c r="H136" s="38">
        <v>9622.6</v>
      </c>
      <c r="I136" s="38">
        <v>9588.1</v>
      </c>
      <c r="J136" s="38">
        <v>9710.1</v>
      </c>
      <c r="K136" s="38">
        <v>9744.6</v>
      </c>
      <c r="L136" s="38">
        <v>9771.1</v>
      </c>
      <c r="M136" s="28">
        <v>9718.1</v>
      </c>
      <c r="N136" s="28">
        <v>9657.1</v>
      </c>
      <c r="O136" s="39">
        <v>2276700</v>
      </c>
      <c r="P136" s="40">
        <v>-3.3270586175195901E-3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890.85</v>
      </c>
      <c r="F137" s="37">
        <v>887.03333333333342</v>
      </c>
      <c r="G137" s="38">
        <v>877.61666666666679</v>
      </c>
      <c r="H137" s="38">
        <v>864.38333333333333</v>
      </c>
      <c r="I137" s="38">
        <v>854.9666666666667</v>
      </c>
      <c r="J137" s="38">
        <v>900.26666666666688</v>
      </c>
      <c r="K137" s="38">
        <v>909.68333333333362</v>
      </c>
      <c r="L137" s="38">
        <v>922.91666666666697</v>
      </c>
      <c r="M137" s="28">
        <v>896.45</v>
      </c>
      <c r="N137" s="28">
        <v>873.8</v>
      </c>
      <c r="O137" s="39">
        <v>10512125</v>
      </c>
      <c r="P137" s="40">
        <v>5.1967286528083897E-2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1558.3</v>
      </c>
      <c r="F138" s="37">
        <v>1556.3333333333333</v>
      </c>
      <c r="G138" s="38">
        <v>1535.2666666666664</v>
      </c>
      <c r="H138" s="38">
        <v>1512.2333333333331</v>
      </c>
      <c r="I138" s="38">
        <v>1491.1666666666663</v>
      </c>
      <c r="J138" s="38">
        <v>1579.3666666666666</v>
      </c>
      <c r="K138" s="38">
        <v>1600.4333333333336</v>
      </c>
      <c r="L138" s="38">
        <v>1623.4666666666667</v>
      </c>
      <c r="M138" s="28">
        <v>1577.4</v>
      </c>
      <c r="N138" s="28">
        <v>1533.3</v>
      </c>
      <c r="O138" s="39">
        <v>1438000</v>
      </c>
      <c r="P138" s="40">
        <v>5.0555230859146698E-2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1285.75</v>
      </c>
      <c r="F139" s="37">
        <v>1298.95</v>
      </c>
      <c r="G139" s="38">
        <v>1270.4000000000001</v>
      </c>
      <c r="H139" s="38">
        <v>1255.05</v>
      </c>
      <c r="I139" s="38">
        <v>1226.5</v>
      </c>
      <c r="J139" s="38">
        <v>1314.3000000000002</v>
      </c>
      <c r="K139" s="38">
        <v>1342.85</v>
      </c>
      <c r="L139" s="38">
        <v>1358.2000000000003</v>
      </c>
      <c r="M139" s="28">
        <v>1327.5</v>
      </c>
      <c r="N139" s="28">
        <v>1283.5999999999999</v>
      </c>
      <c r="O139" s="39">
        <v>954800</v>
      </c>
      <c r="P139" s="40">
        <v>-3.7562604340567614E-3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690.4</v>
      </c>
      <c r="F140" s="37">
        <v>695.65</v>
      </c>
      <c r="G140" s="38">
        <v>683</v>
      </c>
      <c r="H140" s="38">
        <v>675.6</v>
      </c>
      <c r="I140" s="38">
        <v>662.95</v>
      </c>
      <c r="J140" s="38">
        <v>703.05</v>
      </c>
      <c r="K140" s="38">
        <v>715.69999999999982</v>
      </c>
      <c r="L140" s="38">
        <v>723.09999999999991</v>
      </c>
      <c r="M140" s="28">
        <v>708.3</v>
      </c>
      <c r="N140" s="28">
        <v>688.25</v>
      </c>
      <c r="O140" s="39">
        <v>4377000</v>
      </c>
      <c r="P140" s="40">
        <v>4.6249010179372713E-3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1028.8</v>
      </c>
      <c r="F141" s="37">
        <v>1031.7333333333333</v>
      </c>
      <c r="G141" s="38">
        <v>1022.3666666666668</v>
      </c>
      <c r="H141" s="38">
        <v>1015.9333333333334</v>
      </c>
      <c r="I141" s="38">
        <v>1006.5666666666668</v>
      </c>
      <c r="J141" s="38">
        <v>1038.1666666666667</v>
      </c>
      <c r="K141" s="38">
        <v>1047.5333333333331</v>
      </c>
      <c r="L141" s="38">
        <v>1053.9666666666667</v>
      </c>
      <c r="M141" s="28">
        <v>1041.0999999999999</v>
      </c>
      <c r="N141" s="28">
        <v>1025.3</v>
      </c>
      <c r="O141" s="39">
        <v>2110400</v>
      </c>
      <c r="P141" s="40">
        <v>1.5787447054293417E-2</v>
      </c>
    </row>
    <row r="142" spans="1:16" ht="12.75" customHeight="1">
      <c r="A142" s="28">
        <v>132</v>
      </c>
      <c r="B142" s="29" t="s">
        <v>49</v>
      </c>
      <c r="C142" s="30" t="s">
        <v>799</v>
      </c>
      <c r="D142" s="31">
        <v>45106</v>
      </c>
      <c r="E142" s="37">
        <v>81.900000000000006</v>
      </c>
      <c r="F142" s="37">
        <v>81.783333333333331</v>
      </c>
      <c r="G142" s="38">
        <v>80.966666666666669</v>
      </c>
      <c r="H142" s="38">
        <v>80.033333333333331</v>
      </c>
      <c r="I142" s="38">
        <v>79.216666666666669</v>
      </c>
      <c r="J142" s="38">
        <v>82.716666666666669</v>
      </c>
      <c r="K142" s="38">
        <v>83.533333333333331</v>
      </c>
      <c r="L142" s="38">
        <v>84.466666666666669</v>
      </c>
      <c r="M142" s="28">
        <v>82.6</v>
      </c>
      <c r="N142" s="28">
        <v>80.849999999999994</v>
      </c>
      <c r="O142" s="39">
        <v>67153700</v>
      </c>
      <c r="P142" s="40">
        <v>-3.579645062426784E-3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1855</v>
      </c>
      <c r="F143" s="37">
        <v>1855.5833333333333</v>
      </c>
      <c r="G143" s="38">
        <v>1843.2166666666665</v>
      </c>
      <c r="H143" s="38">
        <v>1831.4333333333332</v>
      </c>
      <c r="I143" s="38">
        <v>1819.0666666666664</v>
      </c>
      <c r="J143" s="38">
        <v>1867.3666666666666</v>
      </c>
      <c r="K143" s="38">
        <v>1879.7333333333333</v>
      </c>
      <c r="L143" s="38">
        <v>1891.5166666666667</v>
      </c>
      <c r="M143" s="28">
        <v>1867.95</v>
      </c>
      <c r="N143" s="28">
        <v>1843.8</v>
      </c>
      <c r="O143" s="39">
        <v>3184500</v>
      </c>
      <c r="P143" s="40">
        <v>2.6842150835570179E-3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98686.7</v>
      </c>
      <c r="F144" s="37">
        <v>98344.133333333346</v>
      </c>
      <c r="G144" s="38">
        <v>97844.216666666689</v>
      </c>
      <c r="H144" s="38">
        <v>97001.733333333337</v>
      </c>
      <c r="I144" s="38">
        <v>96501.81666666668</v>
      </c>
      <c r="J144" s="38">
        <v>99186.616666666698</v>
      </c>
      <c r="K144" s="38">
        <v>99686.533333333355</v>
      </c>
      <c r="L144" s="38">
        <v>100529.01666666671</v>
      </c>
      <c r="M144" s="28">
        <v>98844.05</v>
      </c>
      <c r="N144" s="28">
        <v>97501.65</v>
      </c>
      <c r="O144" s="39">
        <v>54300</v>
      </c>
      <c r="P144" s="40">
        <v>-7.8567513246848159E-3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1119.75</v>
      </c>
      <c r="F145" s="37">
        <v>1123.2333333333333</v>
      </c>
      <c r="G145" s="38">
        <v>1109.1166666666668</v>
      </c>
      <c r="H145" s="38">
        <v>1098.4833333333333</v>
      </c>
      <c r="I145" s="38">
        <v>1084.3666666666668</v>
      </c>
      <c r="J145" s="38">
        <v>1133.8666666666668</v>
      </c>
      <c r="K145" s="38">
        <v>1147.9833333333331</v>
      </c>
      <c r="L145" s="38">
        <v>1158.6166666666668</v>
      </c>
      <c r="M145" s="28">
        <v>1137.3499999999999</v>
      </c>
      <c r="N145" s="28">
        <v>1112.5999999999999</v>
      </c>
      <c r="O145" s="39">
        <v>5300900</v>
      </c>
      <c r="P145" s="40">
        <v>1.1120436424674779E-2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84.5</v>
      </c>
      <c r="F146" s="37">
        <v>84.733333333333334</v>
      </c>
      <c r="G146" s="38">
        <v>83.816666666666663</v>
      </c>
      <c r="H146" s="38">
        <v>83.133333333333326</v>
      </c>
      <c r="I146" s="38">
        <v>82.216666666666654</v>
      </c>
      <c r="J146" s="38">
        <v>85.416666666666671</v>
      </c>
      <c r="K146" s="38">
        <v>86.333333333333329</v>
      </c>
      <c r="L146" s="38">
        <v>87.01666666666668</v>
      </c>
      <c r="M146" s="28">
        <v>85.65</v>
      </c>
      <c r="N146" s="28">
        <v>84.05</v>
      </c>
      <c r="O146" s="39">
        <v>45112500</v>
      </c>
      <c r="P146" s="40">
        <v>-7.5895066820656654E-3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4152.8</v>
      </c>
      <c r="F147" s="37">
        <v>4162.916666666667</v>
      </c>
      <c r="G147" s="38">
        <v>4087.9333333333343</v>
      </c>
      <c r="H147" s="38">
        <v>4023.0666666666675</v>
      </c>
      <c r="I147" s="38">
        <v>3948.0833333333348</v>
      </c>
      <c r="J147" s="38">
        <v>4227.7833333333338</v>
      </c>
      <c r="K147" s="38">
        <v>4302.7666666666655</v>
      </c>
      <c r="L147" s="38">
        <v>4367.6333333333332</v>
      </c>
      <c r="M147" s="28">
        <v>4237.8999999999996</v>
      </c>
      <c r="N147" s="28">
        <v>4098.05</v>
      </c>
      <c r="O147" s="39">
        <v>1540600</v>
      </c>
      <c r="P147" s="40">
        <v>-6.5612355112766195E-3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4468.8999999999996</v>
      </c>
      <c r="F148" s="37">
        <v>4512.5166666666664</v>
      </c>
      <c r="G148" s="38">
        <v>4410.0333333333328</v>
      </c>
      <c r="H148" s="38">
        <v>4351.1666666666661</v>
      </c>
      <c r="I148" s="38">
        <v>4248.6833333333325</v>
      </c>
      <c r="J148" s="38">
        <v>4571.3833333333332</v>
      </c>
      <c r="K148" s="38">
        <v>4673.8666666666668</v>
      </c>
      <c r="L148" s="38">
        <v>4732.7333333333336</v>
      </c>
      <c r="M148" s="28">
        <v>4615</v>
      </c>
      <c r="N148" s="28">
        <v>4453.6499999999996</v>
      </c>
      <c r="O148" s="39">
        <v>697650</v>
      </c>
      <c r="P148" s="40">
        <v>4.422990570273911E-2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22201.7</v>
      </c>
      <c r="F149" s="37">
        <v>22266.3</v>
      </c>
      <c r="G149" s="38">
        <v>22098.399999999998</v>
      </c>
      <c r="H149" s="38">
        <v>21995.1</v>
      </c>
      <c r="I149" s="38">
        <v>21827.199999999997</v>
      </c>
      <c r="J149" s="38">
        <v>22369.599999999999</v>
      </c>
      <c r="K149" s="38">
        <v>22537.5</v>
      </c>
      <c r="L149" s="38">
        <v>22640.799999999999</v>
      </c>
      <c r="M149" s="28">
        <v>22434.2</v>
      </c>
      <c r="N149" s="28">
        <v>22163</v>
      </c>
      <c r="O149" s="39">
        <v>393680</v>
      </c>
      <c r="P149" s="40">
        <v>1.9342359767891683E-3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107.8</v>
      </c>
      <c r="F150" s="37">
        <v>108</v>
      </c>
      <c r="G150" s="38">
        <v>106.8</v>
      </c>
      <c r="H150" s="38">
        <v>105.8</v>
      </c>
      <c r="I150" s="38">
        <v>104.6</v>
      </c>
      <c r="J150" s="38">
        <v>109</v>
      </c>
      <c r="K150" s="38">
        <v>110.19999999999999</v>
      </c>
      <c r="L150" s="38">
        <v>111.2</v>
      </c>
      <c r="M150" s="28">
        <v>109.2</v>
      </c>
      <c r="N150" s="28">
        <v>107</v>
      </c>
      <c r="O150" s="39">
        <v>58135500</v>
      </c>
      <c r="P150" s="40">
        <v>2.3773674617640066E-2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183.75</v>
      </c>
      <c r="F151" s="37">
        <v>183.31666666666669</v>
      </c>
      <c r="G151" s="38">
        <v>181.93333333333339</v>
      </c>
      <c r="H151" s="38">
        <v>180.1166666666667</v>
      </c>
      <c r="I151" s="38">
        <v>178.73333333333341</v>
      </c>
      <c r="J151" s="38">
        <v>185.13333333333338</v>
      </c>
      <c r="K151" s="38">
        <v>186.51666666666665</v>
      </c>
      <c r="L151" s="38">
        <v>188.33333333333337</v>
      </c>
      <c r="M151" s="28">
        <v>184.7</v>
      </c>
      <c r="N151" s="28">
        <v>181.5</v>
      </c>
      <c r="O151" s="39">
        <v>80078700</v>
      </c>
      <c r="P151" s="40">
        <v>1.6388386482627321E-2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966.6</v>
      </c>
      <c r="F152" s="37">
        <v>970.06666666666661</v>
      </c>
      <c r="G152" s="38">
        <v>960.28333333333319</v>
      </c>
      <c r="H152" s="38">
        <v>953.96666666666658</v>
      </c>
      <c r="I152" s="38">
        <v>944.18333333333317</v>
      </c>
      <c r="J152" s="38">
        <v>976.38333333333321</v>
      </c>
      <c r="K152" s="38">
        <v>986.16666666666652</v>
      </c>
      <c r="L152" s="38">
        <v>992.48333333333323</v>
      </c>
      <c r="M152" s="28">
        <v>979.85</v>
      </c>
      <c r="N152" s="28">
        <v>963.75</v>
      </c>
      <c r="O152" s="39">
        <v>5745600</v>
      </c>
      <c r="P152" s="40">
        <v>-5.9343587259295142E-3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3549.8</v>
      </c>
      <c r="F153" s="37">
        <v>3553.2833333333333</v>
      </c>
      <c r="G153" s="38">
        <v>3526.1666666666665</v>
      </c>
      <c r="H153" s="38">
        <v>3502.5333333333333</v>
      </c>
      <c r="I153" s="38">
        <v>3475.4166666666665</v>
      </c>
      <c r="J153" s="38">
        <v>3576.9166666666665</v>
      </c>
      <c r="K153" s="38">
        <v>3604.0333333333333</v>
      </c>
      <c r="L153" s="38">
        <v>3627.6666666666665</v>
      </c>
      <c r="M153" s="28">
        <v>3580.4</v>
      </c>
      <c r="N153" s="28">
        <v>3529.65</v>
      </c>
      <c r="O153" s="39">
        <v>278000</v>
      </c>
      <c r="P153" s="40">
        <v>2.886002886002886E-3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154.55000000000001</v>
      </c>
      <c r="F154" s="37">
        <v>155.26666666666668</v>
      </c>
      <c r="G154" s="38">
        <v>153.38333333333335</v>
      </c>
      <c r="H154" s="38">
        <v>152.21666666666667</v>
      </c>
      <c r="I154" s="38">
        <v>150.33333333333334</v>
      </c>
      <c r="J154" s="38">
        <v>156.43333333333337</v>
      </c>
      <c r="K154" s="38">
        <v>158.31666666666669</v>
      </c>
      <c r="L154" s="38">
        <v>159.48333333333338</v>
      </c>
      <c r="M154" s="28">
        <v>157.15</v>
      </c>
      <c r="N154" s="28">
        <v>154.1</v>
      </c>
      <c r="O154" s="39">
        <v>48332900</v>
      </c>
      <c r="P154" s="40">
        <v>4.5730945439400247E-2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38581.4</v>
      </c>
      <c r="F155" s="37">
        <v>38806.216666666667</v>
      </c>
      <c r="G155" s="38">
        <v>38254.433333333334</v>
      </c>
      <c r="H155" s="38">
        <v>37927.466666666667</v>
      </c>
      <c r="I155" s="38">
        <v>37375.683333333334</v>
      </c>
      <c r="J155" s="38">
        <v>39133.183333333334</v>
      </c>
      <c r="K155" s="38">
        <v>39684.966666666674</v>
      </c>
      <c r="L155" s="38">
        <v>40011.933333333334</v>
      </c>
      <c r="M155" s="28">
        <v>39358</v>
      </c>
      <c r="N155" s="28">
        <v>38479.25</v>
      </c>
      <c r="O155" s="39">
        <v>171615</v>
      </c>
      <c r="P155" s="40">
        <v>2.4995520516036554E-2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785.95</v>
      </c>
      <c r="F156" s="37">
        <v>790.15</v>
      </c>
      <c r="G156" s="38">
        <v>778.09999999999991</v>
      </c>
      <c r="H156" s="38">
        <v>770.24999999999989</v>
      </c>
      <c r="I156" s="38">
        <v>758.19999999999982</v>
      </c>
      <c r="J156" s="38">
        <v>798</v>
      </c>
      <c r="K156" s="38">
        <v>810.05</v>
      </c>
      <c r="L156" s="38">
        <v>817.90000000000009</v>
      </c>
      <c r="M156" s="28">
        <v>802.2</v>
      </c>
      <c r="N156" s="28">
        <v>782.3</v>
      </c>
      <c r="O156" s="39">
        <v>8755200</v>
      </c>
      <c r="P156" s="40">
        <v>-1.3342949873782907E-2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4909.8999999999996</v>
      </c>
      <c r="F157" s="37">
        <v>4885.25</v>
      </c>
      <c r="G157" s="38">
        <v>4836.1000000000004</v>
      </c>
      <c r="H157" s="38">
        <v>4762.3</v>
      </c>
      <c r="I157" s="38">
        <v>4713.1500000000005</v>
      </c>
      <c r="J157" s="38">
        <v>4959.05</v>
      </c>
      <c r="K157" s="38">
        <v>5008.2</v>
      </c>
      <c r="L157" s="38">
        <v>5082</v>
      </c>
      <c r="M157" s="28">
        <v>4934.3999999999996</v>
      </c>
      <c r="N157" s="28">
        <v>4811.45</v>
      </c>
      <c r="O157" s="39">
        <v>1397900</v>
      </c>
      <c r="P157" s="40">
        <v>-1.5650030807147258E-2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223.7</v>
      </c>
      <c r="F158" s="37">
        <v>223.43333333333331</v>
      </c>
      <c r="G158" s="38">
        <v>222.71666666666661</v>
      </c>
      <c r="H158" s="38">
        <v>221.73333333333329</v>
      </c>
      <c r="I158" s="38">
        <v>221.01666666666659</v>
      </c>
      <c r="J158" s="38">
        <v>224.41666666666663</v>
      </c>
      <c r="K158" s="38">
        <v>225.13333333333333</v>
      </c>
      <c r="L158" s="38">
        <v>226.11666666666665</v>
      </c>
      <c r="M158" s="28">
        <v>224.15</v>
      </c>
      <c r="N158" s="28">
        <v>222.45</v>
      </c>
      <c r="O158" s="39">
        <v>14397000</v>
      </c>
      <c r="P158" s="40">
        <v>1.5446466356326703E-2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199.8</v>
      </c>
      <c r="F159" s="37">
        <v>198.71666666666667</v>
      </c>
      <c r="G159" s="38">
        <v>197.33333333333334</v>
      </c>
      <c r="H159" s="38">
        <v>194.86666666666667</v>
      </c>
      <c r="I159" s="38">
        <v>193.48333333333335</v>
      </c>
      <c r="J159" s="38">
        <v>201.18333333333334</v>
      </c>
      <c r="K159" s="38">
        <v>202.56666666666666</v>
      </c>
      <c r="L159" s="38">
        <v>205.03333333333333</v>
      </c>
      <c r="M159" s="28">
        <v>200.1</v>
      </c>
      <c r="N159" s="28">
        <v>196.25</v>
      </c>
      <c r="O159" s="39">
        <v>65248800</v>
      </c>
      <c r="P159" s="40">
        <v>3.2169478226755588E-2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2628.9</v>
      </c>
      <c r="F160" s="37">
        <v>2636.5666666666666</v>
      </c>
      <c r="G160" s="38">
        <v>2615.1333333333332</v>
      </c>
      <c r="H160" s="38">
        <v>2601.3666666666668</v>
      </c>
      <c r="I160" s="38">
        <v>2579.9333333333334</v>
      </c>
      <c r="J160" s="38">
        <v>2650.333333333333</v>
      </c>
      <c r="K160" s="38">
        <v>2671.7666666666664</v>
      </c>
      <c r="L160" s="38">
        <v>2685.5333333333328</v>
      </c>
      <c r="M160" s="28">
        <v>2658</v>
      </c>
      <c r="N160" s="28">
        <v>2622.8</v>
      </c>
      <c r="O160" s="39">
        <v>2136500</v>
      </c>
      <c r="P160" s="40">
        <v>-1.0650613567955545E-2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3633.2</v>
      </c>
      <c r="F161" s="37">
        <v>3629.6</v>
      </c>
      <c r="G161" s="38">
        <v>3579.25</v>
      </c>
      <c r="H161" s="38">
        <v>3525.3</v>
      </c>
      <c r="I161" s="38">
        <v>3474.9500000000003</v>
      </c>
      <c r="J161" s="38">
        <v>3683.5499999999997</v>
      </c>
      <c r="K161" s="38">
        <v>3733.8999999999992</v>
      </c>
      <c r="L161" s="38">
        <v>3787.8499999999995</v>
      </c>
      <c r="M161" s="28">
        <v>3679.95</v>
      </c>
      <c r="N161" s="28">
        <v>3575.65</v>
      </c>
      <c r="O161" s="39">
        <v>1893000</v>
      </c>
      <c r="P161" s="40">
        <v>-1.7644006227296314E-2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50.85</v>
      </c>
      <c r="F162" s="37">
        <v>51.066666666666663</v>
      </c>
      <c r="G162" s="38">
        <v>50.483333333333327</v>
      </c>
      <c r="H162" s="38">
        <v>50.116666666666667</v>
      </c>
      <c r="I162" s="38">
        <v>49.533333333333331</v>
      </c>
      <c r="J162" s="38">
        <v>51.433333333333323</v>
      </c>
      <c r="K162" s="38">
        <v>52.016666666666666</v>
      </c>
      <c r="L162" s="38">
        <v>52.383333333333319</v>
      </c>
      <c r="M162" s="28">
        <v>51.65</v>
      </c>
      <c r="N162" s="28">
        <v>50.7</v>
      </c>
      <c r="O162" s="39">
        <v>263856000</v>
      </c>
      <c r="P162" s="40">
        <v>2.3459318562651276E-2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3546.65</v>
      </c>
      <c r="F163" s="37">
        <v>3540.1666666666665</v>
      </c>
      <c r="G163" s="38">
        <v>3520.4833333333331</v>
      </c>
      <c r="H163" s="38">
        <v>3494.3166666666666</v>
      </c>
      <c r="I163" s="38">
        <v>3474.6333333333332</v>
      </c>
      <c r="J163" s="38">
        <v>3566.333333333333</v>
      </c>
      <c r="K163" s="38">
        <v>3586.0166666666664</v>
      </c>
      <c r="L163" s="38">
        <v>3612.1833333333329</v>
      </c>
      <c r="M163" s="28">
        <v>3559.85</v>
      </c>
      <c r="N163" s="28">
        <v>3514</v>
      </c>
      <c r="O163" s="39">
        <v>1782600</v>
      </c>
      <c r="P163" s="40">
        <v>5.5847013030969703E-3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245.5</v>
      </c>
      <c r="F164" s="37">
        <v>244.70000000000002</v>
      </c>
      <c r="G164" s="38">
        <v>243.40000000000003</v>
      </c>
      <c r="H164" s="38">
        <v>241.3</v>
      </c>
      <c r="I164" s="38">
        <v>240.00000000000003</v>
      </c>
      <c r="J164" s="38">
        <v>246.80000000000004</v>
      </c>
      <c r="K164" s="38">
        <v>248.10000000000005</v>
      </c>
      <c r="L164" s="38">
        <v>250.20000000000005</v>
      </c>
      <c r="M164" s="28">
        <v>246</v>
      </c>
      <c r="N164" s="28">
        <v>242.6</v>
      </c>
      <c r="O164" s="39">
        <v>31870800</v>
      </c>
      <c r="P164" s="40">
        <v>3.0591434398368456E-3</v>
      </c>
    </row>
    <row r="165" spans="1:16" ht="12.75" customHeight="1">
      <c r="A165" s="28">
        <v>155</v>
      </c>
      <c r="B165" s="29" t="s">
        <v>178</v>
      </c>
      <c r="C165" s="30" t="s">
        <v>880</v>
      </c>
      <c r="D165" s="31">
        <v>45106</v>
      </c>
      <c r="E165" s="37">
        <v>1417.25</v>
      </c>
      <c r="F165" s="37">
        <v>1423.1499999999999</v>
      </c>
      <c r="G165" s="38">
        <v>1404.2999999999997</v>
      </c>
      <c r="H165" s="38">
        <v>1391.35</v>
      </c>
      <c r="I165" s="38">
        <v>1372.4999999999998</v>
      </c>
      <c r="J165" s="38">
        <v>1436.0999999999997</v>
      </c>
      <c r="K165" s="38">
        <v>1454.9499999999996</v>
      </c>
      <c r="L165" s="38">
        <v>1467.8999999999996</v>
      </c>
      <c r="M165" s="28">
        <v>1442</v>
      </c>
      <c r="N165" s="28">
        <v>1410.2</v>
      </c>
      <c r="O165" s="39">
        <v>3374437</v>
      </c>
      <c r="P165" s="40">
        <v>-8.435767654856592E-4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158.5</v>
      </c>
      <c r="F166" s="37">
        <v>159.61666666666667</v>
      </c>
      <c r="G166" s="38">
        <v>156.73333333333335</v>
      </c>
      <c r="H166" s="38">
        <v>154.96666666666667</v>
      </c>
      <c r="I166" s="38">
        <v>152.08333333333334</v>
      </c>
      <c r="J166" s="38">
        <v>161.38333333333335</v>
      </c>
      <c r="K166" s="38">
        <v>164.26666666666668</v>
      </c>
      <c r="L166" s="38">
        <v>166.03333333333336</v>
      </c>
      <c r="M166" s="28">
        <v>162.5</v>
      </c>
      <c r="N166" s="28">
        <v>157.85</v>
      </c>
      <c r="O166" s="39">
        <v>12253500</v>
      </c>
      <c r="P166" s="40">
        <v>-2.5641025641025641E-3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929.95</v>
      </c>
      <c r="F167" s="37">
        <v>924.55000000000007</v>
      </c>
      <c r="G167" s="38">
        <v>914.00000000000011</v>
      </c>
      <c r="H167" s="38">
        <v>898.05000000000007</v>
      </c>
      <c r="I167" s="38">
        <v>887.50000000000011</v>
      </c>
      <c r="J167" s="38">
        <v>940.50000000000011</v>
      </c>
      <c r="K167" s="38">
        <v>951.05000000000007</v>
      </c>
      <c r="L167" s="38">
        <v>967.00000000000011</v>
      </c>
      <c r="M167" s="28">
        <v>935.1</v>
      </c>
      <c r="N167" s="28">
        <v>908.6</v>
      </c>
      <c r="O167" s="39">
        <v>2504100</v>
      </c>
      <c r="P167" s="40">
        <v>9.5956134338588076E-3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175.7</v>
      </c>
      <c r="F168" s="37">
        <v>176.85</v>
      </c>
      <c r="G168" s="38">
        <v>172.79999999999998</v>
      </c>
      <c r="H168" s="38">
        <v>169.89999999999998</v>
      </c>
      <c r="I168" s="38">
        <v>165.84999999999997</v>
      </c>
      <c r="J168" s="38">
        <v>179.75</v>
      </c>
      <c r="K168" s="38">
        <v>183.8</v>
      </c>
      <c r="L168" s="38">
        <v>186.70000000000002</v>
      </c>
      <c r="M168" s="28">
        <v>180.9</v>
      </c>
      <c r="N168" s="28">
        <v>173.95</v>
      </c>
      <c r="O168" s="39">
        <v>47745000</v>
      </c>
      <c r="P168" s="40">
        <v>-4.1871663351826651E-4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149.65</v>
      </c>
      <c r="F169" s="37">
        <v>148.41666666666666</v>
      </c>
      <c r="G169" s="38">
        <v>146.88333333333333</v>
      </c>
      <c r="H169" s="38">
        <v>144.11666666666667</v>
      </c>
      <c r="I169" s="38">
        <v>142.58333333333334</v>
      </c>
      <c r="J169" s="38">
        <v>151.18333333333331</v>
      </c>
      <c r="K169" s="38">
        <v>152.71666666666667</v>
      </c>
      <c r="L169" s="38">
        <v>155.48333333333329</v>
      </c>
      <c r="M169" s="28">
        <v>149.94999999999999</v>
      </c>
      <c r="N169" s="28">
        <v>145.65</v>
      </c>
      <c r="O169" s="39">
        <v>54784000</v>
      </c>
      <c r="P169" s="40">
        <v>1.9502754205746611E-2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2488.8000000000002</v>
      </c>
      <c r="F170" s="37">
        <v>2497.2666666666669</v>
      </c>
      <c r="G170" s="38">
        <v>2477.5333333333338</v>
      </c>
      <c r="H170" s="38">
        <v>2466.2666666666669</v>
      </c>
      <c r="I170" s="38">
        <v>2446.5333333333338</v>
      </c>
      <c r="J170" s="38">
        <v>2508.5333333333338</v>
      </c>
      <c r="K170" s="38">
        <v>2528.2666666666664</v>
      </c>
      <c r="L170" s="38">
        <v>2539.5333333333338</v>
      </c>
      <c r="M170" s="28">
        <v>2517</v>
      </c>
      <c r="N170" s="28">
        <v>2486</v>
      </c>
      <c r="O170" s="39">
        <v>37328750</v>
      </c>
      <c r="P170" s="40">
        <v>-6.2626450857203707E-3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83.05</v>
      </c>
      <c r="F171" s="37">
        <v>83.35</v>
      </c>
      <c r="G171" s="38">
        <v>82.299999999999983</v>
      </c>
      <c r="H171" s="38">
        <v>81.549999999999983</v>
      </c>
      <c r="I171" s="38">
        <v>80.499999999999972</v>
      </c>
      <c r="J171" s="38">
        <v>84.1</v>
      </c>
      <c r="K171" s="38">
        <v>85.15</v>
      </c>
      <c r="L171" s="38">
        <v>85.9</v>
      </c>
      <c r="M171" s="28">
        <v>84.4</v>
      </c>
      <c r="N171" s="28">
        <v>82.6</v>
      </c>
      <c r="O171" s="39">
        <v>108856000</v>
      </c>
      <c r="P171" s="40">
        <v>4.9679858057548404E-2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922.9</v>
      </c>
      <c r="F172" s="37">
        <v>920.53333333333342</v>
      </c>
      <c r="G172" s="38">
        <v>915.56666666666683</v>
      </c>
      <c r="H172" s="38">
        <v>908.23333333333346</v>
      </c>
      <c r="I172" s="38">
        <v>903.26666666666688</v>
      </c>
      <c r="J172" s="38">
        <v>927.86666666666679</v>
      </c>
      <c r="K172" s="38">
        <v>932.83333333333326</v>
      </c>
      <c r="L172" s="38">
        <v>940.16666666666674</v>
      </c>
      <c r="M172" s="28">
        <v>925.5</v>
      </c>
      <c r="N172" s="28">
        <v>913.2</v>
      </c>
      <c r="O172" s="39">
        <v>8416000</v>
      </c>
      <c r="P172" s="40">
        <v>8.5624583769384457E-4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1232.6500000000001</v>
      </c>
      <c r="F173" s="37">
        <v>1237.6499999999999</v>
      </c>
      <c r="G173" s="38">
        <v>1221.9999999999998</v>
      </c>
      <c r="H173" s="38">
        <v>1211.3499999999999</v>
      </c>
      <c r="I173" s="38">
        <v>1195.6999999999998</v>
      </c>
      <c r="J173" s="38">
        <v>1248.2999999999997</v>
      </c>
      <c r="K173" s="38">
        <v>1263.9499999999998</v>
      </c>
      <c r="L173" s="38">
        <v>1274.5999999999997</v>
      </c>
      <c r="M173" s="28">
        <v>1253.3</v>
      </c>
      <c r="N173" s="28">
        <v>1227</v>
      </c>
      <c r="O173" s="39">
        <v>6907500</v>
      </c>
      <c r="P173" s="40">
        <v>2.3105976449677851E-2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581.79999999999995</v>
      </c>
      <c r="F174" s="37">
        <v>584.18333333333339</v>
      </c>
      <c r="G174" s="38">
        <v>577.01666666666677</v>
      </c>
      <c r="H174" s="38">
        <v>572.23333333333335</v>
      </c>
      <c r="I174" s="38">
        <v>565.06666666666672</v>
      </c>
      <c r="J174" s="38">
        <v>588.96666666666681</v>
      </c>
      <c r="K174" s="38">
        <v>596.13333333333333</v>
      </c>
      <c r="L174" s="38">
        <v>600.91666666666686</v>
      </c>
      <c r="M174" s="28">
        <v>591.35</v>
      </c>
      <c r="N174" s="28">
        <v>579.4</v>
      </c>
      <c r="O174" s="39">
        <v>66255000</v>
      </c>
      <c r="P174" s="40">
        <v>0.1176902249550849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25573.599999999999</v>
      </c>
      <c r="F175" s="37">
        <v>25697.983333333334</v>
      </c>
      <c r="G175" s="38">
        <v>25394.316666666666</v>
      </c>
      <c r="H175" s="38">
        <v>25215.033333333333</v>
      </c>
      <c r="I175" s="38">
        <v>24911.366666666665</v>
      </c>
      <c r="J175" s="38">
        <v>25877.266666666666</v>
      </c>
      <c r="K175" s="38">
        <v>26180.933333333331</v>
      </c>
      <c r="L175" s="38">
        <v>26360.216666666667</v>
      </c>
      <c r="M175" s="28">
        <v>26001.65</v>
      </c>
      <c r="N175" s="28">
        <v>25518.7</v>
      </c>
      <c r="O175" s="39">
        <v>267400</v>
      </c>
      <c r="P175" s="40">
        <v>9.3422666792488448E-3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3666.85</v>
      </c>
      <c r="F176" s="37">
        <v>3670.0833333333335</v>
      </c>
      <c r="G176" s="38">
        <v>3639.166666666667</v>
      </c>
      <c r="H176" s="38">
        <v>3611.4833333333336</v>
      </c>
      <c r="I176" s="38">
        <v>3580.5666666666671</v>
      </c>
      <c r="J176" s="38">
        <v>3697.7666666666669</v>
      </c>
      <c r="K176" s="38">
        <v>3728.6833333333338</v>
      </c>
      <c r="L176" s="38">
        <v>3756.3666666666668</v>
      </c>
      <c r="M176" s="28">
        <v>3701</v>
      </c>
      <c r="N176" s="28">
        <v>3642.4</v>
      </c>
      <c r="O176" s="39">
        <v>1829025</v>
      </c>
      <c r="P176" s="40">
        <v>-5.9530542986425336E-2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2435.4</v>
      </c>
      <c r="F177" s="37">
        <v>2464.6833333333334</v>
      </c>
      <c r="G177" s="38">
        <v>2399.7166666666667</v>
      </c>
      <c r="H177" s="38">
        <v>2364.0333333333333</v>
      </c>
      <c r="I177" s="38">
        <v>2299.0666666666666</v>
      </c>
      <c r="J177" s="38">
        <v>2500.3666666666668</v>
      </c>
      <c r="K177" s="38">
        <v>2565.3333333333339</v>
      </c>
      <c r="L177" s="38">
        <v>2601.0166666666669</v>
      </c>
      <c r="M177" s="28">
        <v>2529.65</v>
      </c>
      <c r="N177" s="28">
        <v>2429</v>
      </c>
      <c r="O177" s="39">
        <v>3016125</v>
      </c>
      <c r="P177" s="40">
        <v>7.2543005734097873E-2</v>
      </c>
    </row>
    <row r="178" spans="1:16" ht="12.75" customHeight="1">
      <c r="A178" s="28">
        <v>168</v>
      </c>
      <c r="B178" s="29" t="s">
        <v>63</v>
      </c>
      <c r="C178" s="30" t="s">
        <v>863</v>
      </c>
      <c r="D178" s="31">
        <v>45106</v>
      </c>
      <c r="E178" s="37">
        <v>1402.6</v>
      </c>
      <c r="F178" s="37">
        <v>1409.4666666666665</v>
      </c>
      <c r="G178" s="38">
        <v>1393.133333333333</v>
      </c>
      <c r="H178" s="38">
        <v>1383.6666666666665</v>
      </c>
      <c r="I178" s="38">
        <v>1367.333333333333</v>
      </c>
      <c r="J178" s="38">
        <v>1418.9333333333329</v>
      </c>
      <c r="K178" s="38">
        <v>1435.2666666666664</v>
      </c>
      <c r="L178" s="38">
        <v>1444.7333333333329</v>
      </c>
      <c r="M178" s="28">
        <v>1425.8</v>
      </c>
      <c r="N178" s="28">
        <v>1400</v>
      </c>
      <c r="O178" s="39">
        <v>4522800</v>
      </c>
      <c r="P178" s="40">
        <v>1.3853396099529253E-2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989.05</v>
      </c>
      <c r="F179" s="37">
        <v>990.6</v>
      </c>
      <c r="G179" s="38">
        <v>985.2</v>
      </c>
      <c r="H179" s="38">
        <v>981.35</v>
      </c>
      <c r="I179" s="38">
        <v>975.95</v>
      </c>
      <c r="J179" s="38">
        <v>994.45</v>
      </c>
      <c r="K179" s="38">
        <v>999.84999999999991</v>
      </c>
      <c r="L179" s="38">
        <v>1003.7</v>
      </c>
      <c r="M179" s="28">
        <v>996</v>
      </c>
      <c r="N179" s="28">
        <v>986.75</v>
      </c>
      <c r="O179" s="39">
        <v>23528400</v>
      </c>
      <c r="P179" s="40">
        <v>1.4732520227025722E-2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444.8</v>
      </c>
      <c r="F180" s="37">
        <v>447.13333333333338</v>
      </c>
      <c r="G180" s="38">
        <v>441.31666666666678</v>
      </c>
      <c r="H180" s="38">
        <v>437.83333333333337</v>
      </c>
      <c r="I180" s="38">
        <v>432.01666666666677</v>
      </c>
      <c r="J180" s="38">
        <v>450.61666666666679</v>
      </c>
      <c r="K180" s="38">
        <v>456.43333333333339</v>
      </c>
      <c r="L180" s="38">
        <v>459.9166666666668</v>
      </c>
      <c r="M180" s="28">
        <v>452.95</v>
      </c>
      <c r="N180" s="28">
        <v>443.65</v>
      </c>
      <c r="O180" s="39">
        <v>8776500</v>
      </c>
      <c r="P180" s="40">
        <v>-5.1011732698520657E-3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731.45</v>
      </c>
      <c r="F181" s="37">
        <v>732.44999999999993</v>
      </c>
      <c r="G181" s="38">
        <v>725.89999999999986</v>
      </c>
      <c r="H181" s="38">
        <v>720.34999999999991</v>
      </c>
      <c r="I181" s="38">
        <v>713.79999999999984</v>
      </c>
      <c r="J181" s="38">
        <v>737.99999999999989</v>
      </c>
      <c r="K181" s="38">
        <v>744.54999999999984</v>
      </c>
      <c r="L181" s="38">
        <v>750.09999999999991</v>
      </c>
      <c r="M181" s="28">
        <v>739</v>
      </c>
      <c r="N181" s="28">
        <v>726.9</v>
      </c>
      <c r="O181" s="39">
        <v>3060000</v>
      </c>
      <c r="P181" s="40">
        <v>-3.90625E-3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965.1</v>
      </c>
      <c r="F182" s="37">
        <v>971.46666666666658</v>
      </c>
      <c r="G182" s="38">
        <v>953.68333333333317</v>
      </c>
      <c r="H182" s="38">
        <v>942.26666666666654</v>
      </c>
      <c r="I182" s="38">
        <v>924.48333333333312</v>
      </c>
      <c r="J182" s="38">
        <v>982.88333333333321</v>
      </c>
      <c r="K182" s="38">
        <v>1000.6666666666667</v>
      </c>
      <c r="L182" s="38">
        <v>1012.0833333333333</v>
      </c>
      <c r="M182" s="28">
        <v>989.25</v>
      </c>
      <c r="N182" s="28">
        <v>960.05</v>
      </c>
      <c r="O182" s="39">
        <v>7586100</v>
      </c>
      <c r="P182" s="40">
        <v>2.7439561183720457E-2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1454.45</v>
      </c>
      <c r="F183" s="37">
        <v>1436.1499999999999</v>
      </c>
      <c r="G183" s="38">
        <v>1414.2999999999997</v>
      </c>
      <c r="H183" s="38">
        <v>1374.1499999999999</v>
      </c>
      <c r="I183" s="38">
        <v>1352.2999999999997</v>
      </c>
      <c r="J183" s="38">
        <v>1476.2999999999997</v>
      </c>
      <c r="K183" s="38">
        <v>1498.1499999999996</v>
      </c>
      <c r="L183" s="38">
        <v>1538.2999999999997</v>
      </c>
      <c r="M183" s="28">
        <v>1458</v>
      </c>
      <c r="N183" s="28">
        <v>1396</v>
      </c>
      <c r="O183" s="39">
        <v>3105000</v>
      </c>
      <c r="P183" s="40">
        <v>-2.4811557788944723E-2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805.45</v>
      </c>
      <c r="F184" s="37">
        <v>808.11666666666667</v>
      </c>
      <c r="G184" s="38">
        <v>800.68333333333339</v>
      </c>
      <c r="H184" s="38">
        <v>795.91666666666674</v>
      </c>
      <c r="I184" s="38">
        <v>788.48333333333346</v>
      </c>
      <c r="J184" s="38">
        <v>812.88333333333333</v>
      </c>
      <c r="K184" s="38">
        <v>820.31666666666649</v>
      </c>
      <c r="L184" s="38">
        <v>825.08333333333326</v>
      </c>
      <c r="M184" s="28">
        <v>815.55</v>
      </c>
      <c r="N184" s="28">
        <v>803.35</v>
      </c>
      <c r="O184" s="39">
        <v>11111400</v>
      </c>
      <c r="P184" s="40">
        <v>1.8983162759986794E-2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563.65</v>
      </c>
      <c r="F185" s="37">
        <v>564.0333333333333</v>
      </c>
      <c r="G185" s="38">
        <v>560.26666666666665</v>
      </c>
      <c r="H185" s="38">
        <v>556.88333333333333</v>
      </c>
      <c r="I185" s="38">
        <v>553.11666666666667</v>
      </c>
      <c r="J185" s="38">
        <v>567.41666666666663</v>
      </c>
      <c r="K185" s="38">
        <v>571.18333333333328</v>
      </c>
      <c r="L185" s="38">
        <v>574.56666666666661</v>
      </c>
      <c r="M185" s="28">
        <v>567.79999999999995</v>
      </c>
      <c r="N185" s="28">
        <v>560.65</v>
      </c>
      <c r="O185" s="39">
        <v>49574325</v>
      </c>
      <c r="P185" s="40">
        <v>3.6929113412769395E-3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221.9</v>
      </c>
      <c r="F186" s="37">
        <v>222.61666666666665</v>
      </c>
      <c r="G186" s="38">
        <v>219.98333333333329</v>
      </c>
      <c r="H186" s="38">
        <v>218.06666666666663</v>
      </c>
      <c r="I186" s="38">
        <v>215.43333333333328</v>
      </c>
      <c r="J186" s="38">
        <v>224.5333333333333</v>
      </c>
      <c r="K186" s="38">
        <v>227.16666666666669</v>
      </c>
      <c r="L186" s="38">
        <v>229.08333333333331</v>
      </c>
      <c r="M186" s="28">
        <v>225.25</v>
      </c>
      <c r="N186" s="28">
        <v>220.7</v>
      </c>
      <c r="O186" s="39">
        <v>85590000</v>
      </c>
      <c r="P186" s="40">
        <v>1.1244915862508972E-2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109.3</v>
      </c>
      <c r="F187" s="37">
        <v>110.2</v>
      </c>
      <c r="G187" s="38">
        <v>108.15</v>
      </c>
      <c r="H187" s="38">
        <v>107</v>
      </c>
      <c r="I187" s="38">
        <v>104.95</v>
      </c>
      <c r="J187" s="38">
        <v>111.35000000000001</v>
      </c>
      <c r="K187" s="38">
        <v>113.39999999999999</v>
      </c>
      <c r="L187" s="38">
        <v>114.55000000000001</v>
      </c>
      <c r="M187" s="28">
        <v>112.25</v>
      </c>
      <c r="N187" s="28">
        <v>109.05</v>
      </c>
      <c r="O187" s="39">
        <v>240806500</v>
      </c>
      <c r="P187" s="40">
        <v>1.5634786239532347E-2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3201.9</v>
      </c>
      <c r="F188" s="37">
        <v>3212.6166666666668</v>
      </c>
      <c r="G188" s="38">
        <v>3186.3333333333335</v>
      </c>
      <c r="H188" s="38">
        <v>3170.7666666666669</v>
      </c>
      <c r="I188" s="38">
        <v>3144.4833333333336</v>
      </c>
      <c r="J188" s="38">
        <v>3228.1833333333334</v>
      </c>
      <c r="K188" s="38">
        <v>3254.4666666666662</v>
      </c>
      <c r="L188" s="38">
        <v>3270.0333333333333</v>
      </c>
      <c r="M188" s="28">
        <v>3238.9</v>
      </c>
      <c r="N188" s="28">
        <v>3197.05</v>
      </c>
      <c r="O188" s="39">
        <v>13734000</v>
      </c>
      <c r="P188" s="40">
        <v>2.3113927021001995E-2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1066.8</v>
      </c>
      <c r="F189" s="37">
        <v>1070.95</v>
      </c>
      <c r="G189" s="38">
        <v>1059.9000000000001</v>
      </c>
      <c r="H189" s="38">
        <v>1053</v>
      </c>
      <c r="I189" s="38">
        <v>1041.95</v>
      </c>
      <c r="J189" s="38">
        <v>1077.8500000000001</v>
      </c>
      <c r="K189" s="38">
        <v>1088.8999999999999</v>
      </c>
      <c r="L189" s="38">
        <v>1095.8000000000002</v>
      </c>
      <c r="M189" s="28">
        <v>1082</v>
      </c>
      <c r="N189" s="28">
        <v>1064.05</v>
      </c>
      <c r="O189" s="39">
        <v>13851000</v>
      </c>
      <c r="P189" s="40">
        <v>3.4598664455698473E-2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2891.45</v>
      </c>
      <c r="F190" s="37">
        <v>2899.15</v>
      </c>
      <c r="G190" s="38">
        <v>2871.3500000000004</v>
      </c>
      <c r="H190" s="38">
        <v>2851.2500000000005</v>
      </c>
      <c r="I190" s="38">
        <v>2823.4500000000007</v>
      </c>
      <c r="J190" s="38">
        <v>2919.25</v>
      </c>
      <c r="K190" s="38">
        <v>2947.05</v>
      </c>
      <c r="L190" s="38">
        <v>2967.1499999999996</v>
      </c>
      <c r="M190" s="28">
        <v>2926.95</v>
      </c>
      <c r="N190" s="28">
        <v>2879.05</v>
      </c>
      <c r="O190" s="39">
        <v>5513625</v>
      </c>
      <c r="P190" s="40">
        <v>-1.5138321387902739E-2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1805.6</v>
      </c>
      <c r="F191" s="37">
        <v>1808.5</v>
      </c>
      <c r="G191" s="38">
        <v>1796.55</v>
      </c>
      <c r="H191" s="38">
        <v>1787.5</v>
      </c>
      <c r="I191" s="38">
        <v>1775.55</v>
      </c>
      <c r="J191" s="38">
        <v>1817.55</v>
      </c>
      <c r="K191" s="38">
        <v>1829.4999999999998</v>
      </c>
      <c r="L191" s="38">
        <v>1838.55</v>
      </c>
      <c r="M191" s="28">
        <v>1820.45</v>
      </c>
      <c r="N191" s="28">
        <v>1799.45</v>
      </c>
      <c r="O191" s="39">
        <v>1904000</v>
      </c>
      <c r="P191" s="40">
        <v>-1.90623390005152E-2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1607.85</v>
      </c>
      <c r="F192" s="37">
        <v>1609.2833333333335</v>
      </c>
      <c r="G192" s="38">
        <v>1594.4666666666672</v>
      </c>
      <c r="H192" s="38">
        <v>1581.0833333333337</v>
      </c>
      <c r="I192" s="38">
        <v>1566.2666666666673</v>
      </c>
      <c r="J192" s="38">
        <v>1622.666666666667</v>
      </c>
      <c r="K192" s="38">
        <v>1637.4833333333331</v>
      </c>
      <c r="L192" s="38">
        <v>1650.8666666666668</v>
      </c>
      <c r="M192" s="28">
        <v>1624.1</v>
      </c>
      <c r="N192" s="28">
        <v>1595.9</v>
      </c>
      <c r="O192" s="39">
        <v>3358000</v>
      </c>
      <c r="P192" s="40">
        <v>1.5360425737784228E-2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1329.95</v>
      </c>
      <c r="F193" s="37">
        <v>1331.3333333333333</v>
      </c>
      <c r="G193" s="38">
        <v>1322.7166666666665</v>
      </c>
      <c r="H193" s="38">
        <v>1315.4833333333331</v>
      </c>
      <c r="I193" s="38">
        <v>1306.8666666666663</v>
      </c>
      <c r="J193" s="38">
        <v>1338.5666666666666</v>
      </c>
      <c r="K193" s="38">
        <v>1347.1833333333334</v>
      </c>
      <c r="L193" s="38">
        <v>1354.4166666666667</v>
      </c>
      <c r="M193" s="28">
        <v>1339.95</v>
      </c>
      <c r="N193" s="28">
        <v>1324.1</v>
      </c>
      <c r="O193" s="39">
        <v>8862000</v>
      </c>
      <c r="P193" s="40">
        <v>3.5328753680078512E-2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1480.85</v>
      </c>
      <c r="F194" s="37">
        <v>1484.0166666666667</v>
      </c>
      <c r="G194" s="38">
        <v>1473.0833333333333</v>
      </c>
      <c r="H194" s="38">
        <v>1465.3166666666666</v>
      </c>
      <c r="I194" s="38">
        <v>1454.3833333333332</v>
      </c>
      <c r="J194" s="38">
        <v>1491.7833333333333</v>
      </c>
      <c r="K194" s="38">
        <v>1502.7166666666667</v>
      </c>
      <c r="L194" s="38">
        <v>1510.4833333333333</v>
      </c>
      <c r="M194" s="28">
        <v>1494.95</v>
      </c>
      <c r="N194" s="28">
        <v>1476.25</v>
      </c>
      <c r="O194" s="39">
        <v>2321600</v>
      </c>
      <c r="P194" s="40">
        <v>3.4578146611341631E-3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8173.25</v>
      </c>
      <c r="F195" s="37">
        <v>8178.1000000000013</v>
      </c>
      <c r="G195" s="38">
        <v>8121.7500000000018</v>
      </c>
      <c r="H195" s="38">
        <v>8070.2500000000009</v>
      </c>
      <c r="I195" s="38">
        <v>8013.9000000000015</v>
      </c>
      <c r="J195" s="38">
        <v>8229.6000000000022</v>
      </c>
      <c r="K195" s="38">
        <v>8285.9500000000025</v>
      </c>
      <c r="L195" s="38">
        <v>8337.4500000000025</v>
      </c>
      <c r="M195" s="28">
        <v>8234.4500000000007</v>
      </c>
      <c r="N195" s="28">
        <v>8126.6</v>
      </c>
      <c r="O195" s="39">
        <v>1918500</v>
      </c>
      <c r="P195" s="40">
        <v>-1.2863390789812194E-2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681.25</v>
      </c>
      <c r="F196" s="37">
        <v>684.9666666666667</v>
      </c>
      <c r="G196" s="38">
        <v>675.63333333333344</v>
      </c>
      <c r="H196" s="38">
        <v>670.01666666666677</v>
      </c>
      <c r="I196" s="38">
        <v>660.68333333333351</v>
      </c>
      <c r="J196" s="38">
        <v>690.58333333333337</v>
      </c>
      <c r="K196" s="38">
        <v>699.91666666666663</v>
      </c>
      <c r="L196" s="38">
        <v>705.5333333333333</v>
      </c>
      <c r="M196" s="28">
        <v>694.3</v>
      </c>
      <c r="N196" s="28">
        <v>679.35</v>
      </c>
      <c r="O196" s="39">
        <v>20161700</v>
      </c>
      <c r="P196" s="40">
        <v>1.7717698011680556E-2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275.8</v>
      </c>
      <c r="F197" s="37">
        <v>276.46666666666664</v>
      </c>
      <c r="G197" s="38">
        <v>274.43333333333328</v>
      </c>
      <c r="H197" s="38">
        <v>273.06666666666666</v>
      </c>
      <c r="I197" s="38">
        <v>271.0333333333333</v>
      </c>
      <c r="J197" s="38">
        <v>277.83333333333326</v>
      </c>
      <c r="K197" s="38">
        <v>279.86666666666667</v>
      </c>
      <c r="L197" s="38">
        <v>281.23333333333323</v>
      </c>
      <c r="M197" s="28">
        <v>278.5</v>
      </c>
      <c r="N197" s="28">
        <v>275.10000000000002</v>
      </c>
      <c r="O197" s="39">
        <v>55804000</v>
      </c>
      <c r="P197" s="40">
        <v>5.4774774774774774E-3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780.05</v>
      </c>
      <c r="F198" s="37">
        <v>788.61666666666667</v>
      </c>
      <c r="G198" s="38">
        <v>770.23333333333335</v>
      </c>
      <c r="H198" s="38">
        <v>760.41666666666663</v>
      </c>
      <c r="I198" s="38">
        <v>742.0333333333333</v>
      </c>
      <c r="J198" s="38">
        <v>798.43333333333339</v>
      </c>
      <c r="K198" s="38">
        <v>816.81666666666683</v>
      </c>
      <c r="L198" s="38">
        <v>826.63333333333344</v>
      </c>
      <c r="M198" s="28">
        <v>807</v>
      </c>
      <c r="N198" s="28">
        <v>778.8</v>
      </c>
      <c r="O198" s="39">
        <v>8641200</v>
      </c>
      <c r="P198" s="40">
        <v>2.3960184856025597E-2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394.05</v>
      </c>
      <c r="F199" s="37">
        <v>395.05</v>
      </c>
      <c r="G199" s="38">
        <v>392.1</v>
      </c>
      <c r="H199" s="38">
        <v>390.15000000000003</v>
      </c>
      <c r="I199" s="38">
        <v>387.20000000000005</v>
      </c>
      <c r="J199" s="38">
        <v>397</v>
      </c>
      <c r="K199" s="38">
        <v>399.94999999999993</v>
      </c>
      <c r="L199" s="38">
        <v>401.9</v>
      </c>
      <c r="M199" s="28">
        <v>398</v>
      </c>
      <c r="N199" s="28">
        <v>393.1</v>
      </c>
      <c r="O199" s="39">
        <v>31675500</v>
      </c>
      <c r="P199" s="40">
        <v>4.9552683896620278E-2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194.65</v>
      </c>
      <c r="F200" s="37">
        <v>196.13333333333333</v>
      </c>
      <c r="G200" s="38">
        <v>192.61666666666665</v>
      </c>
      <c r="H200" s="38">
        <v>190.58333333333331</v>
      </c>
      <c r="I200" s="38">
        <v>187.06666666666663</v>
      </c>
      <c r="J200" s="38">
        <v>198.16666666666666</v>
      </c>
      <c r="K200" s="38">
        <v>201.68333333333331</v>
      </c>
      <c r="L200" s="38">
        <v>203.71666666666667</v>
      </c>
      <c r="M200" s="28">
        <v>199.65</v>
      </c>
      <c r="N200" s="28">
        <v>194.1</v>
      </c>
      <c r="O200" s="39">
        <v>95895000</v>
      </c>
      <c r="P200" s="40">
        <v>-1.4993908724580639E-3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509.85</v>
      </c>
      <c r="F201" s="37">
        <v>512.15</v>
      </c>
      <c r="G201" s="38">
        <v>506.25</v>
      </c>
      <c r="H201" s="38">
        <v>502.65000000000003</v>
      </c>
      <c r="I201" s="38">
        <v>496.75000000000006</v>
      </c>
      <c r="J201" s="38">
        <v>515.75</v>
      </c>
      <c r="K201" s="38">
        <v>521.64999999999986</v>
      </c>
      <c r="L201" s="38">
        <v>525.24999999999989</v>
      </c>
      <c r="M201" s="28">
        <v>518.04999999999995</v>
      </c>
      <c r="N201" s="28">
        <v>508.55</v>
      </c>
      <c r="O201" s="39">
        <v>7061400</v>
      </c>
      <c r="P201" s="40">
        <v>3.581478639038117E-3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1"/>
      <c r="P202" s="232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1"/>
      <c r="P203" s="232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I19" sqref="I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5" t="s">
        <v>16</v>
      </c>
      <c r="B8" s="377"/>
      <c r="C8" s="381" t="s">
        <v>20</v>
      </c>
      <c r="D8" s="381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3"/>
      <c r="L8" s="50"/>
      <c r="M8" s="50"/>
      <c r="N8" s="1"/>
      <c r="O8" s="1"/>
    </row>
    <row r="9" spans="1:15" ht="36" customHeight="1">
      <c r="A9" s="379"/>
      <c r="B9" s="380"/>
      <c r="C9" s="380"/>
      <c r="D9" s="38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2">
        <v>1</v>
      </c>
      <c r="B10" s="250" t="s">
        <v>226</v>
      </c>
      <c r="C10" s="250">
        <v>18563.400000000001</v>
      </c>
      <c r="D10" s="250">
        <v>18598.483333333334</v>
      </c>
      <c r="E10" s="250">
        <v>18520.316666666666</v>
      </c>
      <c r="F10" s="250">
        <v>18477.233333333334</v>
      </c>
      <c r="G10" s="250">
        <v>18399.066666666666</v>
      </c>
      <c r="H10" s="250">
        <v>18641.566666666666</v>
      </c>
      <c r="I10" s="250">
        <v>18719.73333333333</v>
      </c>
      <c r="J10" s="250">
        <v>18762.816666666666</v>
      </c>
      <c r="K10" s="250">
        <v>18676.650000000001</v>
      </c>
      <c r="L10" s="250">
        <v>18555.400000000001</v>
      </c>
      <c r="M10" s="251"/>
      <c r="N10" s="1"/>
      <c r="O10" s="1"/>
    </row>
    <row r="11" spans="1:15" ht="12.75" customHeight="1">
      <c r="A11" s="212">
        <v>2</v>
      </c>
      <c r="B11" s="255" t="s">
        <v>227</v>
      </c>
      <c r="C11" s="250">
        <v>43989</v>
      </c>
      <c r="D11" s="250">
        <v>44047.233333333337</v>
      </c>
      <c r="E11" s="250">
        <v>43874.366666666676</v>
      </c>
      <c r="F11" s="250">
        <v>43759.733333333337</v>
      </c>
      <c r="G11" s="250">
        <v>43586.866666666676</v>
      </c>
      <c r="H11" s="250">
        <v>44161.866666666676</v>
      </c>
      <c r="I11" s="250">
        <v>44334.733333333344</v>
      </c>
      <c r="J11" s="250">
        <v>44449.366666666676</v>
      </c>
      <c r="K11" s="250">
        <v>44220.1</v>
      </c>
      <c r="L11" s="250">
        <v>43932.6</v>
      </c>
      <c r="M11" s="251"/>
      <c r="N11" s="1"/>
      <c r="O11" s="1"/>
    </row>
    <row r="12" spans="1:15" ht="12.75" customHeight="1">
      <c r="A12" s="212">
        <v>3</v>
      </c>
      <c r="B12" s="229" t="s">
        <v>228</v>
      </c>
      <c r="C12" s="230">
        <v>3155.8</v>
      </c>
      <c r="D12" s="230">
        <v>3149.3333333333335</v>
      </c>
      <c r="E12" s="230">
        <v>3136.416666666667</v>
      </c>
      <c r="F12" s="230">
        <v>3117.0333333333333</v>
      </c>
      <c r="G12" s="230">
        <v>3104.1166666666668</v>
      </c>
      <c r="H12" s="230">
        <v>3168.7166666666672</v>
      </c>
      <c r="I12" s="230">
        <v>3181.6333333333341</v>
      </c>
      <c r="J12" s="230">
        <v>3201.0166666666673</v>
      </c>
      <c r="K12" s="230">
        <v>3162.25</v>
      </c>
      <c r="L12" s="230">
        <v>3129.95</v>
      </c>
      <c r="M12" s="251"/>
      <c r="N12" s="1"/>
      <c r="O12" s="1"/>
    </row>
    <row r="13" spans="1:15" ht="12.75" customHeight="1">
      <c r="A13" s="212">
        <v>4</v>
      </c>
      <c r="B13" s="229" t="s">
        <v>229</v>
      </c>
      <c r="C13" s="230">
        <v>5574.25</v>
      </c>
      <c r="D13" s="230">
        <v>5578.75</v>
      </c>
      <c r="E13" s="230">
        <v>5564.4</v>
      </c>
      <c r="F13" s="230">
        <v>5554.5499999999993</v>
      </c>
      <c r="G13" s="230">
        <v>5540.1999999999989</v>
      </c>
      <c r="H13" s="230">
        <v>5588.6</v>
      </c>
      <c r="I13" s="230">
        <v>5602.9500000000007</v>
      </c>
      <c r="J13" s="230">
        <v>5612.8000000000011</v>
      </c>
      <c r="K13" s="230">
        <v>5593.1</v>
      </c>
      <c r="L13" s="230">
        <v>5568.9</v>
      </c>
      <c r="M13" s="251"/>
      <c r="N13" s="1"/>
      <c r="O13" s="1"/>
    </row>
    <row r="14" spans="1:15" ht="12.75" customHeight="1">
      <c r="A14" s="212">
        <v>5</v>
      </c>
      <c r="B14" s="229" t="s">
        <v>230</v>
      </c>
      <c r="C14" s="230">
        <v>28355.35</v>
      </c>
      <c r="D14" s="230">
        <v>28450.650000000005</v>
      </c>
      <c r="E14" s="230">
        <v>28226.850000000009</v>
      </c>
      <c r="F14" s="230">
        <v>28098.350000000006</v>
      </c>
      <c r="G14" s="230">
        <v>27874.55000000001</v>
      </c>
      <c r="H14" s="230">
        <v>28579.150000000009</v>
      </c>
      <c r="I14" s="230">
        <v>28802.950000000004</v>
      </c>
      <c r="J14" s="230">
        <v>28931.450000000008</v>
      </c>
      <c r="K14" s="230">
        <v>28674.45</v>
      </c>
      <c r="L14" s="230">
        <v>28322.15</v>
      </c>
      <c r="M14" s="251"/>
      <c r="N14" s="1"/>
      <c r="O14" s="1"/>
    </row>
    <row r="15" spans="1:15" ht="12.75" customHeight="1">
      <c r="A15" s="212">
        <v>6</v>
      </c>
      <c r="B15" s="229" t="s">
        <v>231</v>
      </c>
      <c r="C15" s="230">
        <v>4932.2</v>
      </c>
      <c r="D15" s="230">
        <v>4921.1333333333341</v>
      </c>
      <c r="E15" s="230">
        <v>4903.0166666666682</v>
      </c>
      <c r="F15" s="230">
        <v>4873.8333333333339</v>
      </c>
      <c r="G15" s="230">
        <v>4855.7166666666681</v>
      </c>
      <c r="H15" s="230">
        <v>4950.3166666666684</v>
      </c>
      <c r="I15" s="230">
        <v>4968.4333333333352</v>
      </c>
      <c r="J15" s="230">
        <v>4997.6166666666686</v>
      </c>
      <c r="K15" s="230">
        <v>4939.25</v>
      </c>
      <c r="L15" s="230">
        <v>4891.95</v>
      </c>
      <c r="M15" s="251"/>
      <c r="N15" s="1"/>
      <c r="O15" s="1"/>
    </row>
    <row r="16" spans="1:15" ht="12.75" customHeight="1">
      <c r="A16" s="212">
        <v>7</v>
      </c>
      <c r="B16" s="229" t="s">
        <v>232</v>
      </c>
      <c r="C16" s="230">
        <v>9598.85</v>
      </c>
      <c r="D16" s="230">
        <v>9613.0500000000011</v>
      </c>
      <c r="E16" s="230">
        <v>9576.0500000000029</v>
      </c>
      <c r="F16" s="230">
        <v>9553.2500000000018</v>
      </c>
      <c r="G16" s="230">
        <v>9516.2500000000036</v>
      </c>
      <c r="H16" s="230">
        <v>9635.8500000000022</v>
      </c>
      <c r="I16" s="230">
        <v>9672.8499999999985</v>
      </c>
      <c r="J16" s="230">
        <v>9695.6500000000015</v>
      </c>
      <c r="K16" s="230">
        <v>9650.0499999999993</v>
      </c>
      <c r="L16" s="230">
        <v>9590.25</v>
      </c>
      <c r="M16" s="251"/>
      <c r="N16" s="1"/>
      <c r="O16" s="1"/>
    </row>
    <row r="17" spans="1:15" ht="12.75" customHeight="1">
      <c r="A17" s="212">
        <v>8</v>
      </c>
      <c r="B17" s="215" t="s">
        <v>284</v>
      </c>
      <c r="C17" s="229">
        <v>4151.2</v>
      </c>
      <c r="D17" s="230">
        <v>4140.7666666666664</v>
      </c>
      <c r="E17" s="230">
        <v>4117.4333333333325</v>
      </c>
      <c r="F17" s="230">
        <v>4083.6666666666661</v>
      </c>
      <c r="G17" s="230">
        <v>4060.3333333333321</v>
      </c>
      <c r="H17" s="230">
        <v>4174.5333333333328</v>
      </c>
      <c r="I17" s="230">
        <v>4197.8666666666668</v>
      </c>
      <c r="J17" s="230">
        <v>4231.6333333333332</v>
      </c>
      <c r="K17" s="229">
        <v>4164.1000000000004</v>
      </c>
      <c r="L17" s="229">
        <v>4107</v>
      </c>
      <c r="M17" s="229">
        <v>1.4067400000000001</v>
      </c>
      <c r="N17" s="1"/>
      <c r="O17" s="1"/>
    </row>
    <row r="18" spans="1:15" ht="12.75" customHeight="1">
      <c r="A18" s="212">
        <v>9</v>
      </c>
      <c r="B18" s="215" t="s">
        <v>43</v>
      </c>
      <c r="C18" s="229">
        <v>1837.3</v>
      </c>
      <c r="D18" s="230">
        <v>1836.1000000000001</v>
      </c>
      <c r="E18" s="230">
        <v>1826.2000000000003</v>
      </c>
      <c r="F18" s="230">
        <v>1815.1000000000001</v>
      </c>
      <c r="G18" s="230">
        <v>1805.2000000000003</v>
      </c>
      <c r="H18" s="230">
        <v>1847.2000000000003</v>
      </c>
      <c r="I18" s="230">
        <v>1857.1000000000004</v>
      </c>
      <c r="J18" s="230">
        <v>1868.2000000000003</v>
      </c>
      <c r="K18" s="229">
        <v>1846</v>
      </c>
      <c r="L18" s="229">
        <v>1825</v>
      </c>
      <c r="M18" s="229">
        <v>3.9525399999999999</v>
      </c>
      <c r="N18" s="1"/>
      <c r="O18" s="1"/>
    </row>
    <row r="19" spans="1:15" ht="12.75" customHeight="1">
      <c r="A19" s="212">
        <v>10</v>
      </c>
      <c r="B19" s="215" t="s">
        <v>59</v>
      </c>
      <c r="C19" s="229">
        <v>762.25</v>
      </c>
      <c r="D19" s="230">
        <v>758.98333333333323</v>
      </c>
      <c r="E19" s="230">
        <v>753.41666666666652</v>
      </c>
      <c r="F19" s="230">
        <v>744.58333333333326</v>
      </c>
      <c r="G19" s="230">
        <v>739.01666666666654</v>
      </c>
      <c r="H19" s="230">
        <v>767.81666666666649</v>
      </c>
      <c r="I19" s="230">
        <v>773.38333333333333</v>
      </c>
      <c r="J19" s="230">
        <v>782.21666666666647</v>
      </c>
      <c r="K19" s="229">
        <v>764.55</v>
      </c>
      <c r="L19" s="229">
        <v>750.15</v>
      </c>
      <c r="M19" s="229">
        <v>14.50577</v>
      </c>
      <c r="N19" s="1"/>
      <c r="O19" s="1"/>
    </row>
    <row r="20" spans="1:15" ht="12.75" customHeight="1">
      <c r="A20" s="212">
        <v>11</v>
      </c>
      <c r="B20" s="215" t="s">
        <v>233</v>
      </c>
      <c r="C20" s="229">
        <v>21791.15</v>
      </c>
      <c r="D20" s="230">
        <v>21703.75</v>
      </c>
      <c r="E20" s="230">
        <v>21537.5</v>
      </c>
      <c r="F20" s="230">
        <v>21283.85</v>
      </c>
      <c r="G20" s="230">
        <v>21117.599999999999</v>
      </c>
      <c r="H20" s="230">
        <v>21957.4</v>
      </c>
      <c r="I20" s="230">
        <v>22123.65</v>
      </c>
      <c r="J20" s="230">
        <v>22377.300000000003</v>
      </c>
      <c r="K20" s="229">
        <v>21870</v>
      </c>
      <c r="L20" s="229">
        <v>21450.1</v>
      </c>
      <c r="M20" s="229">
        <v>0.11353000000000001</v>
      </c>
      <c r="N20" s="1"/>
      <c r="O20" s="1"/>
    </row>
    <row r="21" spans="1:15" ht="12.75" customHeight="1">
      <c r="A21" s="212">
        <v>12</v>
      </c>
      <c r="B21" s="215" t="s">
        <v>45</v>
      </c>
      <c r="C21" s="229">
        <v>2451.15</v>
      </c>
      <c r="D21" s="230">
        <v>2446.0166666666669</v>
      </c>
      <c r="E21" s="230">
        <v>2433.1333333333337</v>
      </c>
      <c r="F21" s="230">
        <v>2415.1166666666668</v>
      </c>
      <c r="G21" s="230">
        <v>2402.2333333333336</v>
      </c>
      <c r="H21" s="230">
        <v>2464.0333333333338</v>
      </c>
      <c r="I21" s="230">
        <v>2476.916666666667</v>
      </c>
      <c r="J21" s="230">
        <v>2494.9333333333338</v>
      </c>
      <c r="K21" s="229">
        <v>2458.9</v>
      </c>
      <c r="L21" s="229">
        <v>2428</v>
      </c>
      <c r="M21" s="229">
        <v>19.485060000000001</v>
      </c>
      <c r="N21" s="1"/>
      <c r="O21" s="1"/>
    </row>
    <row r="22" spans="1:15" ht="12.75" customHeight="1">
      <c r="A22" s="212">
        <v>13</v>
      </c>
      <c r="B22" s="215" t="s">
        <v>234</v>
      </c>
      <c r="C22" s="229">
        <v>963.65</v>
      </c>
      <c r="D22" s="230">
        <v>967.30000000000007</v>
      </c>
      <c r="E22" s="230">
        <v>957.60000000000014</v>
      </c>
      <c r="F22" s="230">
        <v>951.55000000000007</v>
      </c>
      <c r="G22" s="230">
        <v>941.85000000000014</v>
      </c>
      <c r="H22" s="230">
        <v>973.35000000000014</v>
      </c>
      <c r="I22" s="230">
        <v>983.05000000000018</v>
      </c>
      <c r="J22" s="230">
        <v>989.10000000000014</v>
      </c>
      <c r="K22" s="229">
        <v>977</v>
      </c>
      <c r="L22" s="229">
        <v>961.25</v>
      </c>
      <c r="M22" s="229">
        <v>4.1699000000000002</v>
      </c>
      <c r="N22" s="1"/>
      <c r="O22" s="1"/>
    </row>
    <row r="23" spans="1:15" ht="12.75" customHeight="1">
      <c r="A23" s="212">
        <v>14</v>
      </c>
      <c r="B23" s="215" t="s">
        <v>46</v>
      </c>
      <c r="C23" s="229">
        <v>734.95</v>
      </c>
      <c r="D23" s="230">
        <v>736.65</v>
      </c>
      <c r="E23" s="230">
        <v>731.3</v>
      </c>
      <c r="F23" s="230">
        <v>727.65</v>
      </c>
      <c r="G23" s="230">
        <v>722.3</v>
      </c>
      <c r="H23" s="230">
        <v>740.3</v>
      </c>
      <c r="I23" s="230">
        <v>745.65000000000009</v>
      </c>
      <c r="J23" s="230">
        <v>749.3</v>
      </c>
      <c r="K23" s="229">
        <v>742</v>
      </c>
      <c r="L23" s="229">
        <v>733</v>
      </c>
      <c r="M23" s="229">
        <v>13.35172</v>
      </c>
      <c r="N23" s="1"/>
      <c r="O23" s="1"/>
    </row>
    <row r="24" spans="1:15" ht="12.75" customHeight="1">
      <c r="A24" s="212">
        <v>15</v>
      </c>
      <c r="B24" s="215" t="s">
        <v>235</v>
      </c>
      <c r="C24" s="229">
        <v>669.1</v>
      </c>
      <c r="D24" s="230">
        <v>670.36666666666667</v>
      </c>
      <c r="E24" s="230">
        <v>665.73333333333335</v>
      </c>
      <c r="F24" s="230">
        <v>662.36666666666667</v>
      </c>
      <c r="G24" s="230">
        <v>657.73333333333335</v>
      </c>
      <c r="H24" s="230">
        <v>673.73333333333335</v>
      </c>
      <c r="I24" s="230">
        <v>678.36666666666679</v>
      </c>
      <c r="J24" s="230">
        <v>681.73333333333335</v>
      </c>
      <c r="K24" s="229">
        <v>675</v>
      </c>
      <c r="L24" s="229">
        <v>667</v>
      </c>
      <c r="M24" s="229">
        <v>7.1045400000000001</v>
      </c>
      <c r="N24" s="1"/>
      <c r="O24" s="1"/>
    </row>
    <row r="25" spans="1:15" ht="12.75" customHeight="1">
      <c r="A25" s="212">
        <v>16</v>
      </c>
      <c r="B25" s="215" t="s">
        <v>236</v>
      </c>
      <c r="C25" s="229">
        <v>830.7</v>
      </c>
      <c r="D25" s="230">
        <v>831.5</v>
      </c>
      <c r="E25" s="230">
        <v>824.85</v>
      </c>
      <c r="F25" s="230">
        <v>819</v>
      </c>
      <c r="G25" s="230">
        <v>812.35</v>
      </c>
      <c r="H25" s="230">
        <v>837.35</v>
      </c>
      <c r="I25" s="230">
        <v>844.00000000000011</v>
      </c>
      <c r="J25" s="230">
        <v>849.85</v>
      </c>
      <c r="K25" s="229">
        <v>838.15</v>
      </c>
      <c r="L25" s="229">
        <v>825.65</v>
      </c>
      <c r="M25" s="229">
        <v>8.5308200000000003</v>
      </c>
      <c r="N25" s="1"/>
      <c r="O25" s="1"/>
    </row>
    <row r="26" spans="1:15" ht="12.75" customHeight="1">
      <c r="A26" s="212">
        <v>17</v>
      </c>
      <c r="B26" s="215" t="s">
        <v>840</v>
      </c>
      <c r="C26" s="229">
        <v>425.55</v>
      </c>
      <c r="D26" s="230">
        <v>427.73333333333335</v>
      </c>
      <c r="E26" s="230">
        <v>422.56666666666672</v>
      </c>
      <c r="F26" s="230">
        <v>419.58333333333337</v>
      </c>
      <c r="G26" s="230">
        <v>414.41666666666674</v>
      </c>
      <c r="H26" s="230">
        <v>430.7166666666667</v>
      </c>
      <c r="I26" s="230">
        <v>435.88333333333333</v>
      </c>
      <c r="J26" s="230">
        <v>438.86666666666667</v>
      </c>
      <c r="K26" s="229">
        <v>432.9</v>
      </c>
      <c r="L26" s="229">
        <v>424.75</v>
      </c>
      <c r="M26" s="229">
        <v>10.780609999999999</v>
      </c>
      <c r="N26" s="1"/>
      <c r="O26" s="1"/>
    </row>
    <row r="27" spans="1:15" ht="12.75" customHeight="1">
      <c r="A27" s="212">
        <v>18</v>
      </c>
      <c r="B27" s="215" t="s">
        <v>237</v>
      </c>
      <c r="C27" s="229">
        <v>173.95</v>
      </c>
      <c r="D27" s="230">
        <v>173.56666666666669</v>
      </c>
      <c r="E27" s="230">
        <v>171.88333333333338</v>
      </c>
      <c r="F27" s="230">
        <v>169.81666666666669</v>
      </c>
      <c r="G27" s="230">
        <v>168.13333333333338</v>
      </c>
      <c r="H27" s="230">
        <v>175.63333333333338</v>
      </c>
      <c r="I27" s="230">
        <v>177.31666666666672</v>
      </c>
      <c r="J27" s="230">
        <v>179.38333333333338</v>
      </c>
      <c r="K27" s="229">
        <v>175.25</v>
      </c>
      <c r="L27" s="229">
        <v>171.5</v>
      </c>
      <c r="M27" s="229">
        <v>28.526700000000002</v>
      </c>
      <c r="N27" s="1"/>
      <c r="O27" s="1"/>
    </row>
    <row r="28" spans="1:15" ht="12.75" customHeight="1">
      <c r="A28" s="212">
        <v>19</v>
      </c>
      <c r="B28" s="215" t="s">
        <v>41</v>
      </c>
      <c r="C28" s="229">
        <v>199.25</v>
      </c>
      <c r="D28" s="230">
        <v>200.08333333333334</v>
      </c>
      <c r="E28" s="230">
        <v>197.76666666666668</v>
      </c>
      <c r="F28" s="230">
        <v>196.28333333333333</v>
      </c>
      <c r="G28" s="230">
        <v>193.96666666666667</v>
      </c>
      <c r="H28" s="230">
        <v>201.56666666666669</v>
      </c>
      <c r="I28" s="230">
        <v>203.88333333333335</v>
      </c>
      <c r="J28" s="230">
        <v>205.3666666666667</v>
      </c>
      <c r="K28" s="229">
        <v>202.4</v>
      </c>
      <c r="L28" s="229">
        <v>198.6</v>
      </c>
      <c r="M28" s="229">
        <v>14.325369999999999</v>
      </c>
      <c r="N28" s="1"/>
      <c r="O28" s="1"/>
    </row>
    <row r="29" spans="1:15" ht="12.75" customHeight="1">
      <c r="A29" s="212">
        <v>20</v>
      </c>
      <c r="B29" s="215" t="s">
        <v>48</v>
      </c>
      <c r="C29" s="229">
        <v>3414.5</v>
      </c>
      <c r="D29" s="230">
        <v>3420.1833333333329</v>
      </c>
      <c r="E29" s="230">
        <v>3380.3666666666659</v>
      </c>
      <c r="F29" s="230">
        <v>3346.2333333333331</v>
      </c>
      <c r="G29" s="230">
        <v>3306.4166666666661</v>
      </c>
      <c r="H29" s="230">
        <v>3454.3166666666657</v>
      </c>
      <c r="I29" s="230">
        <v>3494.1333333333323</v>
      </c>
      <c r="J29" s="230">
        <v>3528.2666666666655</v>
      </c>
      <c r="K29" s="229">
        <v>3460</v>
      </c>
      <c r="L29" s="229">
        <v>3386.05</v>
      </c>
      <c r="M29" s="229">
        <v>3.6982300000000001</v>
      </c>
      <c r="N29" s="1"/>
      <c r="O29" s="1"/>
    </row>
    <row r="30" spans="1:15" ht="12.75" customHeight="1">
      <c r="A30" s="212">
        <v>21</v>
      </c>
      <c r="B30" s="215" t="s">
        <v>51</v>
      </c>
      <c r="C30" s="229">
        <v>455.7</v>
      </c>
      <c r="D30" s="230">
        <v>454.95</v>
      </c>
      <c r="E30" s="230">
        <v>451.75</v>
      </c>
      <c r="F30" s="230">
        <v>447.8</v>
      </c>
      <c r="G30" s="230">
        <v>444.6</v>
      </c>
      <c r="H30" s="230">
        <v>458.9</v>
      </c>
      <c r="I30" s="230">
        <v>462.09999999999991</v>
      </c>
      <c r="J30" s="230">
        <v>466.04999999999995</v>
      </c>
      <c r="K30" s="229">
        <v>458.15</v>
      </c>
      <c r="L30" s="229">
        <v>451</v>
      </c>
      <c r="M30" s="229">
        <v>43.705889999999997</v>
      </c>
      <c r="N30" s="1"/>
      <c r="O30" s="1"/>
    </row>
    <row r="31" spans="1:15" ht="12.75" customHeight="1">
      <c r="A31" s="212">
        <v>22</v>
      </c>
      <c r="B31" s="215" t="s">
        <v>53</v>
      </c>
      <c r="C31" s="229">
        <v>4926.7</v>
      </c>
      <c r="D31" s="230">
        <v>4933.2</v>
      </c>
      <c r="E31" s="230">
        <v>4900.5499999999993</v>
      </c>
      <c r="F31" s="230">
        <v>4874.3999999999996</v>
      </c>
      <c r="G31" s="230">
        <v>4841.7499999999991</v>
      </c>
      <c r="H31" s="230">
        <v>4959.3499999999995</v>
      </c>
      <c r="I31" s="230">
        <v>4991.9999999999991</v>
      </c>
      <c r="J31" s="230">
        <v>5018.1499999999996</v>
      </c>
      <c r="K31" s="229">
        <v>4965.8500000000004</v>
      </c>
      <c r="L31" s="229">
        <v>4907.05</v>
      </c>
      <c r="M31" s="229">
        <v>2.4940000000000002</v>
      </c>
      <c r="N31" s="1"/>
      <c r="O31" s="1"/>
    </row>
    <row r="32" spans="1:15" ht="12.75" customHeight="1">
      <c r="A32" s="212">
        <v>23</v>
      </c>
      <c r="B32" s="215" t="s">
        <v>55</v>
      </c>
      <c r="C32" s="229">
        <v>152.35</v>
      </c>
      <c r="D32" s="230">
        <v>152.79999999999998</v>
      </c>
      <c r="E32" s="230">
        <v>151.64999999999998</v>
      </c>
      <c r="F32" s="230">
        <v>150.94999999999999</v>
      </c>
      <c r="G32" s="230">
        <v>149.79999999999998</v>
      </c>
      <c r="H32" s="230">
        <v>153.49999999999997</v>
      </c>
      <c r="I32" s="230">
        <v>154.65</v>
      </c>
      <c r="J32" s="230">
        <v>155.34999999999997</v>
      </c>
      <c r="K32" s="229">
        <v>153.94999999999999</v>
      </c>
      <c r="L32" s="229">
        <v>152.1</v>
      </c>
      <c r="M32" s="229">
        <v>37.306719999999999</v>
      </c>
      <c r="N32" s="1"/>
      <c r="O32" s="1"/>
    </row>
    <row r="33" spans="1:15" ht="12.75" customHeight="1">
      <c r="A33" s="212">
        <v>24</v>
      </c>
      <c r="B33" s="215" t="s">
        <v>57</v>
      </c>
      <c r="C33" s="229">
        <v>3180.55</v>
      </c>
      <c r="D33" s="230">
        <v>3196</v>
      </c>
      <c r="E33" s="230">
        <v>3153.1</v>
      </c>
      <c r="F33" s="230">
        <v>3125.65</v>
      </c>
      <c r="G33" s="230">
        <v>3082.75</v>
      </c>
      <c r="H33" s="230">
        <v>3223.45</v>
      </c>
      <c r="I33" s="230">
        <v>3266.3499999999995</v>
      </c>
      <c r="J33" s="230">
        <v>3293.7999999999997</v>
      </c>
      <c r="K33" s="229">
        <v>3238.9</v>
      </c>
      <c r="L33" s="229">
        <v>3168.55</v>
      </c>
      <c r="M33" s="229">
        <v>12.39045</v>
      </c>
      <c r="N33" s="1"/>
      <c r="O33" s="1"/>
    </row>
    <row r="34" spans="1:15" ht="12.75" customHeight="1">
      <c r="A34" s="212">
        <v>25</v>
      </c>
      <c r="B34" s="215" t="s">
        <v>297</v>
      </c>
      <c r="C34" s="229">
        <v>1987.85</v>
      </c>
      <c r="D34" s="230">
        <v>1977.4166666666667</v>
      </c>
      <c r="E34" s="230">
        <v>1958.5833333333335</v>
      </c>
      <c r="F34" s="230">
        <v>1929.3166666666668</v>
      </c>
      <c r="G34" s="230">
        <v>1910.4833333333336</v>
      </c>
      <c r="H34" s="230">
        <v>2006.6833333333334</v>
      </c>
      <c r="I34" s="230">
        <v>2025.5166666666669</v>
      </c>
      <c r="J34" s="230">
        <v>2054.7833333333333</v>
      </c>
      <c r="K34" s="229">
        <v>1996.25</v>
      </c>
      <c r="L34" s="229">
        <v>1948.15</v>
      </c>
      <c r="M34" s="229">
        <v>6.5379399999999999</v>
      </c>
      <c r="N34" s="1"/>
      <c r="O34" s="1"/>
    </row>
    <row r="35" spans="1:15" ht="12.75" customHeight="1">
      <c r="A35" s="212">
        <v>26</v>
      </c>
      <c r="B35" s="215" t="s">
        <v>60</v>
      </c>
      <c r="C35" s="229">
        <v>669.4</v>
      </c>
      <c r="D35" s="230">
        <v>667.19999999999993</v>
      </c>
      <c r="E35" s="230">
        <v>663.94999999999982</v>
      </c>
      <c r="F35" s="230">
        <v>658.49999999999989</v>
      </c>
      <c r="G35" s="230">
        <v>655.24999999999977</v>
      </c>
      <c r="H35" s="230">
        <v>672.64999999999986</v>
      </c>
      <c r="I35" s="230">
        <v>675.90000000000009</v>
      </c>
      <c r="J35" s="230">
        <v>681.34999999999991</v>
      </c>
      <c r="K35" s="229">
        <v>670.45</v>
      </c>
      <c r="L35" s="229">
        <v>661.75</v>
      </c>
      <c r="M35" s="229">
        <v>9.9992300000000007</v>
      </c>
      <c r="N35" s="1"/>
      <c r="O35" s="1"/>
    </row>
    <row r="36" spans="1:15" ht="12.75" customHeight="1">
      <c r="A36" s="212">
        <v>27</v>
      </c>
      <c r="B36" s="215" t="s">
        <v>239</v>
      </c>
      <c r="C36" s="229">
        <v>3632.1</v>
      </c>
      <c r="D36" s="230">
        <v>3616.2166666666672</v>
      </c>
      <c r="E36" s="230">
        <v>3584.4333333333343</v>
      </c>
      <c r="F36" s="230">
        <v>3536.7666666666673</v>
      </c>
      <c r="G36" s="230">
        <v>3504.9833333333345</v>
      </c>
      <c r="H36" s="230">
        <v>3663.8833333333341</v>
      </c>
      <c r="I36" s="230">
        <v>3695.666666666667</v>
      </c>
      <c r="J36" s="230">
        <v>3743.3333333333339</v>
      </c>
      <c r="K36" s="229">
        <v>3648</v>
      </c>
      <c r="L36" s="229">
        <v>3568.55</v>
      </c>
      <c r="M36" s="229">
        <v>6.6135999999999999</v>
      </c>
      <c r="N36" s="1"/>
      <c r="O36" s="1"/>
    </row>
    <row r="37" spans="1:15" ht="12.75" customHeight="1">
      <c r="A37" s="212">
        <v>28</v>
      </c>
      <c r="B37" s="215" t="s">
        <v>61</v>
      </c>
      <c r="C37" s="229">
        <v>974.75</v>
      </c>
      <c r="D37" s="230">
        <v>973.25</v>
      </c>
      <c r="E37" s="230">
        <v>964.8</v>
      </c>
      <c r="F37" s="230">
        <v>954.84999999999991</v>
      </c>
      <c r="G37" s="230">
        <v>946.39999999999986</v>
      </c>
      <c r="H37" s="230">
        <v>983.2</v>
      </c>
      <c r="I37" s="230">
        <v>991.65000000000009</v>
      </c>
      <c r="J37" s="230">
        <v>1001.6000000000001</v>
      </c>
      <c r="K37" s="229">
        <v>981.7</v>
      </c>
      <c r="L37" s="229">
        <v>963.3</v>
      </c>
      <c r="M37" s="229">
        <v>129.47463999999999</v>
      </c>
      <c r="N37" s="1"/>
      <c r="O37" s="1"/>
    </row>
    <row r="38" spans="1:15" ht="12.75" customHeight="1">
      <c r="A38" s="212">
        <v>29</v>
      </c>
      <c r="B38" s="215" t="s">
        <v>62</v>
      </c>
      <c r="C38" s="229">
        <v>4743.3999999999996</v>
      </c>
      <c r="D38" s="230">
        <v>4766.7333333333336</v>
      </c>
      <c r="E38" s="230">
        <v>4711.666666666667</v>
      </c>
      <c r="F38" s="230">
        <v>4679.9333333333334</v>
      </c>
      <c r="G38" s="230">
        <v>4624.8666666666668</v>
      </c>
      <c r="H38" s="230">
        <v>4798.4666666666672</v>
      </c>
      <c r="I38" s="230">
        <v>4853.5333333333328</v>
      </c>
      <c r="J38" s="230">
        <v>4885.2666666666673</v>
      </c>
      <c r="K38" s="229">
        <v>4821.8</v>
      </c>
      <c r="L38" s="229">
        <v>4735</v>
      </c>
      <c r="M38" s="229">
        <v>2.0819700000000001</v>
      </c>
      <c r="N38" s="1"/>
      <c r="O38" s="1"/>
    </row>
    <row r="39" spans="1:15" ht="12.75" customHeight="1">
      <c r="A39" s="212">
        <v>30</v>
      </c>
      <c r="B39" s="215" t="s">
        <v>65</v>
      </c>
      <c r="C39" s="229">
        <v>7037.15</v>
      </c>
      <c r="D39" s="230">
        <v>7043.9000000000005</v>
      </c>
      <c r="E39" s="230">
        <v>7005.3000000000011</v>
      </c>
      <c r="F39" s="230">
        <v>6973.4500000000007</v>
      </c>
      <c r="G39" s="230">
        <v>6934.8500000000013</v>
      </c>
      <c r="H39" s="230">
        <v>7075.7500000000009</v>
      </c>
      <c r="I39" s="230">
        <v>7114.3500000000013</v>
      </c>
      <c r="J39" s="230">
        <v>7146.2000000000007</v>
      </c>
      <c r="K39" s="229">
        <v>7082.5</v>
      </c>
      <c r="L39" s="229">
        <v>7012.05</v>
      </c>
      <c r="M39" s="229">
        <v>4.4736099999999999</v>
      </c>
      <c r="N39" s="1"/>
      <c r="O39" s="1"/>
    </row>
    <row r="40" spans="1:15" ht="12.75" customHeight="1">
      <c r="A40" s="212">
        <v>31</v>
      </c>
      <c r="B40" s="215" t="s">
        <v>64</v>
      </c>
      <c r="C40" s="229">
        <v>1466.5</v>
      </c>
      <c r="D40" s="230">
        <v>1468.0166666666667</v>
      </c>
      <c r="E40" s="230">
        <v>1460.0333333333333</v>
      </c>
      <c r="F40" s="230">
        <v>1453.5666666666666</v>
      </c>
      <c r="G40" s="230">
        <v>1445.5833333333333</v>
      </c>
      <c r="H40" s="230">
        <v>1474.4833333333333</v>
      </c>
      <c r="I40" s="230">
        <v>1482.4666666666665</v>
      </c>
      <c r="J40" s="230">
        <v>1488.9333333333334</v>
      </c>
      <c r="K40" s="229">
        <v>1476</v>
      </c>
      <c r="L40" s="229">
        <v>1461.55</v>
      </c>
      <c r="M40" s="229">
        <v>4.9910399999999999</v>
      </c>
      <c r="N40" s="1"/>
      <c r="O40" s="1"/>
    </row>
    <row r="41" spans="1:15" ht="12.75" customHeight="1">
      <c r="A41" s="212">
        <v>32</v>
      </c>
      <c r="B41" s="215" t="s">
        <v>240</v>
      </c>
      <c r="C41" s="229">
        <v>6752.95</v>
      </c>
      <c r="D41" s="230">
        <v>6787.333333333333</v>
      </c>
      <c r="E41" s="230">
        <v>6699.6666666666661</v>
      </c>
      <c r="F41" s="230">
        <v>6646.3833333333332</v>
      </c>
      <c r="G41" s="230">
        <v>6558.7166666666662</v>
      </c>
      <c r="H41" s="230">
        <v>6840.6166666666659</v>
      </c>
      <c r="I41" s="230">
        <v>6928.2833333333319</v>
      </c>
      <c r="J41" s="230">
        <v>6981.5666666666657</v>
      </c>
      <c r="K41" s="229">
        <v>6875</v>
      </c>
      <c r="L41" s="229">
        <v>6734.05</v>
      </c>
      <c r="M41" s="229">
        <v>0.20968999999999999</v>
      </c>
      <c r="N41" s="1"/>
      <c r="O41" s="1"/>
    </row>
    <row r="42" spans="1:15" ht="12.75" customHeight="1">
      <c r="A42" s="212">
        <v>33</v>
      </c>
      <c r="B42" s="215" t="s">
        <v>66</v>
      </c>
      <c r="C42" s="229">
        <v>2265.1</v>
      </c>
      <c r="D42" s="230">
        <v>2266.0833333333335</v>
      </c>
      <c r="E42" s="230">
        <v>2247.2666666666669</v>
      </c>
      <c r="F42" s="230">
        <v>2229.4333333333334</v>
      </c>
      <c r="G42" s="230">
        <v>2210.6166666666668</v>
      </c>
      <c r="H42" s="230">
        <v>2283.916666666667</v>
      </c>
      <c r="I42" s="230">
        <v>2302.7333333333336</v>
      </c>
      <c r="J42" s="230">
        <v>2320.5666666666671</v>
      </c>
      <c r="K42" s="229">
        <v>2284.9</v>
      </c>
      <c r="L42" s="229">
        <v>2248.25</v>
      </c>
      <c r="M42" s="229">
        <v>1.25145</v>
      </c>
      <c r="N42" s="1"/>
      <c r="O42" s="1"/>
    </row>
    <row r="43" spans="1:15" ht="12.75" customHeight="1">
      <c r="A43" s="212">
        <v>34</v>
      </c>
      <c r="B43" s="215" t="s">
        <v>67</v>
      </c>
      <c r="C43" s="229">
        <v>256.55</v>
      </c>
      <c r="D43" s="230">
        <v>258.93333333333334</v>
      </c>
      <c r="E43" s="230">
        <v>253.41666666666669</v>
      </c>
      <c r="F43" s="230">
        <v>250.28333333333336</v>
      </c>
      <c r="G43" s="230">
        <v>244.76666666666671</v>
      </c>
      <c r="H43" s="230">
        <v>262.06666666666666</v>
      </c>
      <c r="I43" s="230">
        <v>267.58333333333331</v>
      </c>
      <c r="J43" s="230">
        <v>270.71666666666664</v>
      </c>
      <c r="K43" s="229">
        <v>264.45</v>
      </c>
      <c r="L43" s="229">
        <v>255.8</v>
      </c>
      <c r="M43" s="229">
        <v>39.029670000000003</v>
      </c>
      <c r="N43" s="1"/>
      <c r="O43" s="1"/>
    </row>
    <row r="44" spans="1:15" ht="12.75" customHeight="1">
      <c r="A44" s="212">
        <v>35</v>
      </c>
      <c r="B44" s="215" t="s">
        <v>68</v>
      </c>
      <c r="C44" s="229">
        <v>184.85</v>
      </c>
      <c r="D44" s="230">
        <v>185.56666666666669</v>
      </c>
      <c r="E44" s="230">
        <v>183.38333333333338</v>
      </c>
      <c r="F44" s="230">
        <v>181.91666666666669</v>
      </c>
      <c r="G44" s="230">
        <v>179.73333333333338</v>
      </c>
      <c r="H44" s="230">
        <v>187.03333333333339</v>
      </c>
      <c r="I44" s="230">
        <v>189.21666666666673</v>
      </c>
      <c r="J44" s="230">
        <v>190.68333333333339</v>
      </c>
      <c r="K44" s="229">
        <v>187.75</v>
      </c>
      <c r="L44" s="229">
        <v>184.1</v>
      </c>
      <c r="M44" s="229">
        <v>101.97154999999999</v>
      </c>
      <c r="N44" s="1"/>
      <c r="O44" s="1"/>
    </row>
    <row r="45" spans="1:15" ht="12.75" customHeight="1">
      <c r="A45" s="212">
        <v>36</v>
      </c>
      <c r="B45" s="215" t="s">
        <v>241</v>
      </c>
      <c r="C45" s="229">
        <v>72.7</v>
      </c>
      <c r="D45" s="230">
        <v>73.216666666666669</v>
      </c>
      <c r="E45" s="230">
        <v>71.983333333333334</v>
      </c>
      <c r="F45" s="230">
        <v>71.266666666666666</v>
      </c>
      <c r="G45" s="230">
        <v>70.033333333333331</v>
      </c>
      <c r="H45" s="230">
        <v>73.933333333333337</v>
      </c>
      <c r="I45" s="230">
        <v>75.166666666666686</v>
      </c>
      <c r="J45" s="230">
        <v>75.88333333333334</v>
      </c>
      <c r="K45" s="229">
        <v>74.45</v>
      </c>
      <c r="L45" s="229">
        <v>72.5</v>
      </c>
      <c r="M45" s="229">
        <v>49.839829999999999</v>
      </c>
      <c r="N45" s="1"/>
      <c r="O45" s="1"/>
    </row>
    <row r="46" spans="1:15" ht="12.75" customHeight="1">
      <c r="A46" s="212">
        <v>37</v>
      </c>
      <c r="B46" s="215" t="s">
        <v>69</v>
      </c>
      <c r="C46" s="229">
        <v>1575.1</v>
      </c>
      <c r="D46" s="230">
        <v>1576.7833333333335</v>
      </c>
      <c r="E46" s="230">
        <v>1563.5666666666671</v>
      </c>
      <c r="F46" s="230">
        <v>1552.0333333333335</v>
      </c>
      <c r="G46" s="230">
        <v>1538.8166666666671</v>
      </c>
      <c r="H46" s="230">
        <v>1588.3166666666671</v>
      </c>
      <c r="I46" s="230">
        <v>1601.5333333333338</v>
      </c>
      <c r="J46" s="230">
        <v>1613.0666666666671</v>
      </c>
      <c r="K46" s="229">
        <v>1590</v>
      </c>
      <c r="L46" s="229">
        <v>1565.25</v>
      </c>
      <c r="M46" s="229">
        <v>0.96440999999999999</v>
      </c>
      <c r="N46" s="1"/>
      <c r="O46" s="1"/>
    </row>
    <row r="47" spans="1:15" ht="12.75" customHeight="1">
      <c r="A47" s="212">
        <v>38</v>
      </c>
      <c r="B47" s="215" t="s">
        <v>72</v>
      </c>
      <c r="C47" s="229">
        <v>647.70000000000005</v>
      </c>
      <c r="D47" s="230">
        <v>653.63333333333333</v>
      </c>
      <c r="E47" s="230">
        <v>640.56666666666661</v>
      </c>
      <c r="F47" s="230">
        <v>633.43333333333328</v>
      </c>
      <c r="G47" s="230">
        <v>620.36666666666656</v>
      </c>
      <c r="H47" s="230">
        <v>660.76666666666665</v>
      </c>
      <c r="I47" s="230">
        <v>673.83333333333348</v>
      </c>
      <c r="J47" s="230">
        <v>680.9666666666667</v>
      </c>
      <c r="K47" s="229">
        <v>666.7</v>
      </c>
      <c r="L47" s="229">
        <v>646.5</v>
      </c>
      <c r="M47" s="229">
        <v>14.531549999999999</v>
      </c>
      <c r="N47" s="1"/>
      <c r="O47" s="1"/>
    </row>
    <row r="48" spans="1:15" ht="12.75" customHeight="1">
      <c r="A48" s="212">
        <v>39</v>
      </c>
      <c r="B48" s="215" t="s">
        <v>71</v>
      </c>
      <c r="C48" s="229">
        <v>120.35</v>
      </c>
      <c r="D48" s="230">
        <v>119.5</v>
      </c>
      <c r="E48" s="230">
        <v>117.55</v>
      </c>
      <c r="F48" s="230">
        <v>114.75</v>
      </c>
      <c r="G48" s="230">
        <v>112.8</v>
      </c>
      <c r="H48" s="230">
        <v>122.3</v>
      </c>
      <c r="I48" s="230">
        <v>124.24999999999999</v>
      </c>
      <c r="J48" s="230">
        <v>127.05</v>
      </c>
      <c r="K48" s="229">
        <v>121.45</v>
      </c>
      <c r="L48" s="229">
        <v>116.7</v>
      </c>
      <c r="M48" s="229">
        <v>198.73572999999999</v>
      </c>
      <c r="N48" s="1"/>
      <c r="O48" s="1"/>
    </row>
    <row r="49" spans="1:15" ht="12.75" customHeight="1">
      <c r="A49" s="212">
        <v>40</v>
      </c>
      <c r="B49" s="215" t="s">
        <v>73</v>
      </c>
      <c r="C49" s="229">
        <v>815.6</v>
      </c>
      <c r="D49" s="230">
        <v>816.41666666666663</v>
      </c>
      <c r="E49" s="230">
        <v>811.18333333333328</v>
      </c>
      <c r="F49" s="230">
        <v>806.76666666666665</v>
      </c>
      <c r="G49" s="230">
        <v>801.5333333333333</v>
      </c>
      <c r="H49" s="230">
        <v>820.83333333333326</v>
      </c>
      <c r="I49" s="230">
        <v>826.06666666666661</v>
      </c>
      <c r="J49" s="230">
        <v>830.48333333333323</v>
      </c>
      <c r="K49" s="229">
        <v>821.65</v>
      </c>
      <c r="L49" s="229">
        <v>812</v>
      </c>
      <c r="M49" s="229">
        <v>5.7779400000000001</v>
      </c>
      <c r="N49" s="1"/>
      <c r="O49" s="1"/>
    </row>
    <row r="50" spans="1:15" ht="12.75" customHeight="1">
      <c r="A50" s="212">
        <v>41</v>
      </c>
      <c r="B50" s="215" t="s">
        <v>76</v>
      </c>
      <c r="C50" s="229">
        <v>85.8</v>
      </c>
      <c r="D50" s="230">
        <v>85.149999999999991</v>
      </c>
      <c r="E50" s="230">
        <v>83.699999999999989</v>
      </c>
      <c r="F50" s="230">
        <v>81.599999999999994</v>
      </c>
      <c r="G50" s="230">
        <v>80.149999999999991</v>
      </c>
      <c r="H50" s="230">
        <v>87.249999999999986</v>
      </c>
      <c r="I50" s="230">
        <v>88.7</v>
      </c>
      <c r="J50" s="230">
        <v>90.799999999999983</v>
      </c>
      <c r="K50" s="229">
        <v>86.6</v>
      </c>
      <c r="L50" s="229">
        <v>83.05</v>
      </c>
      <c r="M50" s="229">
        <v>275.65303999999998</v>
      </c>
      <c r="N50" s="1"/>
      <c r="O50" s="1"/>
    </row>
    <row r="51" spans="1:15" ht="12.75" customHeight="1">
      <c r="A51" s="212">
        <v>42</v>
      </c>
      <c r="B51" s="215" t="s">
        <v>80</v>
      </c>
      <c r="C51" s="229">
        <v>359.45</v>
      </c>
      <c r="D51" s="230">
        <v>360.75</v>
      </c>
      <c r="E51" s="230">
        <v>357.5</v>
      </c>
      <c r="F51" s="230">
        <v>355.55</v>
      </c>
      <c r="G51" s="230">
        <v>352.3</v>
      </c>
      <c r="H51" s="230">
        <v>362.7</v>
      </c>
      <c r="I51" s="230">
        <v>365.95</v>
      </c>
      <c r="J51" s="230">
        <v>367.9</v>
      </c>
      <c r="K51" s="229">
        <v>364</v>
      </c>
      <c r="L51" s="229">
        <v>358.8</v>
      </c>
      <c r="M51" s="229">
        <v>15.42985</v>
      </c>
      <c r="N51" s="1"/>
      <c r="O51" s="1"/>
    </row>
    <row r="52" spans="1:15" ht="12.75" customHeight="1">
      <c r="A52" s="212">
        <v>43</v>
      </c>
      <c r="B52" s="215" t="s">
        <v>75</v>
      </c>
      <c r="C52" s="229">
        <v>833.5</v>
      </c>
      <c r="D52" s="230">
        <v>834.08333333333337</v>
      </c>
      <c r="E52" s="230">
        <v>828.36666666666679</v>
      </c>
      <c r="F52" s="230">
        <v>823.23333333333346</v>
      </c>
      <c r="G52" s="230">
        <v>817.51666666666688</v>
      </c>
      <c r="H52" s="230">
        <v>839.2166666666667</v>
      </c>
      <c r="I52" s="230">
        <v>844.93333333333317</v>
      </c>
      <c r="J52" s="230">
        <v>850.06666666666661</v>
      </c>
      <c r="K52" s="229">
        <v>839.8</v>
      </c>
      <c r="L52" s="229">
        <v>828.95</v>
      </c>
      <c r="M52" s="229">
        <v>33.324359999999999</v>
      </c>
      <c r="N52" s="1"/>
      <c r="O52" s="1"/>
    </row>
    <row r="53" spans="1:15" ht="12.75" customHeight="1">
      <c r="A53" s="212">
        <v>44</v>
      </c>
      <c r="B53" s="215" t="s">
        <v>77</v>
      </c>
      <c r="C53" s="229">
        <v>241.1</v>
      </c>
      <c r="D53" s="230">
        <v>241.9</v>
      </c>
      <c r="E53" s="230">
        <v>239.3</v>
      </c>
      <c r="F53" s="230">
        <v>237.5</v>
      </c>
      <c r="G53" s="230">
        <v>234.9</v>
      </c>
      <c r="H53" s="230">
        <v>243.70000000000002</v>
      </c>
      <c r="I53" s="230">
        <v>246.29999999999998</v>
      </c>
      <c r="J53" s="230">
        <v>248.10000000000002</v>
      </c>
      <c r="K53" s="229">
        <v>244.5</v>
      </c>
      <c r="L53" s="229">
        <v>240.1</v>
      </c>
      <c r="M53" s="229">
        <v>21.664940000000001</v>
      </c>
      <c r="N53" s="1"/>
      <c r="O53" s="1"/>
    </row>
    <row r="54" spans="1:15" ht="12.75" customHeight="1">
      <c r="A54" s="212">
        <v>45</v>
      </c>
      <c r="B54" s="215" t="s">
        <v>78</v>
      </c>
      <c r="C54" s="229">
        <v>18758.400000000001</v>
      </c>
      <c r="D54" s="230">
        <v>18807.45</v>
      </c>
      <c r="E54" s="230">
        <v>18670.95</v>
      </c>
      <c r="F54" s="230">
        <v>18583.5</v>
      </c>
      <c r="G54" s="230">
        <v>18447</v>
      </c>
      <c r="H54" s="230">
        <v>18894.900000000001</v>
      </c>
      <c r="I54" s="230">
        <v>19031.400000000001</v>
      </c>
      <c r="J54" s="230">
        <v>19118.850000000002</v>
      </c>
      <c r="K54" s="229">
        <v>18943.95</v>
      </c>
      <c r="L54" s="229">
        <v>18720</v>
      </c>
      <c r="M54" s="229">
        <v>6.7430000000000004E-2</v>
      </c>
      <c r="N54" s="1"/>
      <c r="O54" s="1"/>
    </row>
    <row r="55" spans="1:15" ht="12.75" customHeight="1">
      <c r="A55" s="212">
        <v>46</v>
      </c>
      <c r="B55" s="215" t="s">
        <v>81</v>
      </c>
      <c r="C55" s="229">
        <v>4878.75</v>
      </c>
      <c r="D55" s="230">
        <v>4898.2833333333338</v>
      </c>
      <c r="E55" s="230">
        <v>4816.5666666666675</v>
      </c>
      <c r="F55" s="230">
        <v>4754.3833333333341</v>
      </c>
      <c r="G55" s="230">
        <v>4672.6666666666679</v>
      </c>
      <c r="H55" s="230">
        <v>4960.4666666666672</v>
      </c>
      <c r="I55" s="230">
        <v>5042.1833333333325</v>
      </c>
      <c r="J55" s="230">
        <v>5104.3666666666668</v>
      </c>
      <c r="K55" s="229">
        <v>4980</v>
      </c>
      <c r="L55" s="229">
        <v>4836.1000000000004</v>
      </c>
      <c r="M55" s="229">
        <v>8.2037499999999994</v>
      </c>
      <c r="N55" s="1"/>
      <c r="O55" s="1"/>
    </row>
    <row r="56" spans="1:15" ht="12.75" customHeight="1">
      <c r="A56" s="212">
        <v>47</v>
      </c>
      <c r="B56" s="215" t="s">
        <v>82</v>
      </c>
      <c r="C56" s="229">
        <v>311</v>
      </c>
      <c r="D56" s="230">
        <v>311.41666666666669</v>
      </c>
      <c r="E56" s="230">
        <v>309.58333333333337</v>
      </c>
      <c r="F56" s="230">
        <v>308.16666666666669</v>
      </c>
      <c r="G56" s="230">
        <v>306.33333333333337</v>
      </c>
      <c r="H56" s="230">
        <v>312.83333333333337</v>
      </c>
      <c r="I56" s="230">
        <v>314.66666666666674</v>
      </c>
      <c r="J56" s="230">
        <v>316.08333333333337</v>
      </c>
      <c r="K56" s="229">
        <v>313.25</v>
      </c>
      <c r="L56" s="229">
        <v>310</v>
      </c>
      <c r="M56" s="229">
        <v>37.202750000000002</v>
      </c>
      <c r="N56" s="1"/>
      <c r="O56" s="1"/>
    </row>
    <row r="57" spans="1:15" ht="12.75" customHeight="1">
      <c r="A57" s="212">
        <v>48</v>
      </c>
      <c r="B57" s="215" t="s">
        <v>83</v>
      </c>
      <c r="C57" s="229">
        <v>1065.7</v>
      </c>
      <c r="D57" s="230">
        <v>1064.2333333333333</v>
      </c>
      <c r="E57" s="230">
        <v>1057.4666666666667</v>
      </c>
      <c r="F57" s="230">
        <v>1049.2333333333333</v>
      </c>
      <c r="G57" s="230">
        <v>1042.4666666666667</v>
      </c>
      <c r="H57" s="230">
        <v>1072.4666666666667</v>
      </c>
      <c r="I57" s="230">
        <v>1079.2333333333336</v>
      </c>
      <c r="J57" s="230">
        <v>1087.4666666666667</v>
      </c>
      <c r="K57" s="229">
        <v>1071</v>
      </c>
      <c r="L57" s="229">
        <v>1056</v>
      </c>
      <c r="M57" s="229">
        <v>3.9990600000000001</v>
      </c>
      <c r="N57" s="1"/>
      <c r="O57" s="1"/>
    </row>
    <row r="58" spans="1:15" ht="12.75" customHeight="1">
      <c r="A58" s="212">
        <v>49</v>
      </c>
      <c r="B58" s="215" t="s">
        <v>84</v>
      </c>
      <c r="C58" s="229">
        <v>969.25</v>
      </c>
      <c r="D58" s="230">
        <v>966.4666666666667</v>
      </c>
      <c r="E58" s="230">
        <v>961.93333333333339</v>
      </c>
      <c r="F58" s="230">
        <v>954.61666666666667</v>
      </c>
      <c r="G58" s="230">
        <v>950.08333333333337</v>
      </c>
      <c r="H58" s="230">
        <v>973.78333333333342</v>
      </c>
      <c r="I58" s="230">
        <v>978.31666666666672</v>
      </c>
      <c r="J58" s="230">
        <v>985.63333333333344</v>
      </c>
      <c r="K58" s="229">
        <v>971</v>
      </c>
      <c r="L58" s="229">
        <v>959.15</v>
      </c>
      <c r="M58" s="229">
        <v>7.1702399999999997</v>
      </c>
      <c r="N58" s="1"/>
      <c r="O58" s="1"/>
    </row>
    <row r="59" spans="1:15" ht="12.75" customHeight="1">
      <c r="A59" s="212">
        <v>50</v>
      </c>
      <c r="B59" s="215" t="s">
        <v>800</v>
      </c>
      <c r="C59" s="229">
        <v>1377.15</v>
      </c>
      <c r="D59" s="230">
        <v>1385.55</v>
      </c>
      <c r="E59" s="230">
        <v>1357.1</v>
      </c>
      <c r="F59" s="230">
        <v>1337.05</v>
      </c>
      <c r="G59" s="230">
        <v>1308.5999999999999</v>
      </c>
      <c r="H59" s="230">
        <v>1405.6</v>
      </c>
      <c r="I59" s="230">
        <v>1434.0500000000002</v>
      </c>
      <c r="J59" s="230">
        <v>1454.1</v>
      </c>
      <c r="K59" s="229">
        <v>1414</v>
      </c>
      <c r="L59" s="229">
        <v>1365.5</v>
      </c>
      <c r="M59" s="229">
        <v>3.74302</v>
      </c>
      <c r="N59" s="1"/>
      <c r="O59" s="1"/>
    </row>
    <row r="60" spans="1:15" ht="12.75" customHeight="1">
      <c r="A60" s="212">
        <v>51</v>
      </c>
      <c r="B60" s="215" t="s">
        <v>85</v>
      </c>
      <c r="C60" s="229">
        <v>227.65</v>
      </c>
      <c r="D60" s="230">
        <v>228.15</v>
      </c>
      <c r="E60" s="230">
        <v>226.85000000000002</v>
      </c>
      <c r="F60" s="230">
        <v>226.05</v>
      </c>
      <c r="G60" s="230">
        <v>224.75000000000003</v>
      </c>
      <c r="H60" s="230">
        <v>228.95000000000002</v>
      </c>
      <c r="I60" s="230">
        <v>230.25000000000003</v>
      </c>
      <c r="J60" s="230">
        <v>231.05</v>
      </c>
      <c r="K60" s="229">
        <v>229.45</v>
      </c>
      <c r="L60" s="229">
        <v>227.35</v>
      </c>
      <c r="M60" s="229">
        <v>51.379820000000002</v>
      </c>
      <c r="N60" s="1"/>
      <c r="O60" s="1"/>
    </row>
    <row r="61" spans="1:15" ht="12.75" customHeight="1">
      <c r="A61" s="212">
        <v>52</v>
      </c>
      <c r="B61" s="215" t="s">
        <v>87</v>
      </c>
      <c r="C61" s="229">
        <v>4408</v>
      </c>
      <c r="D61" s="230">
        <v>4392.916666666667</v>
      </c>
      <c r="E61" s="230">
        <v>4351.4333333333343</v>
      </c>
      <c r="F61" s="230">
        <v>4294.8666666666677</v>
      </c>
      <c r="G61" s="230">
        <v>4253.383333333335</v>
      </c>
      <c r="H61" s="230">
        <v>4449.4833333333336</v>
      </c>
      <c r="I61" s="230">
        <v>4490.9666666666653</v>
      </c>
      <c r="J61" s="230">
        <v>4547.5333333333328</v>
      </c>
      <c r="K61" s="229">
        <v>4434.3999999999996</v>
      </c>
      <c r="L61" s="229">
        <v>4336.3500000000004</v>
      </c>
      <c r="M61" s="229">
        <v>2.0954899999999999</v>
      </c>
      <c r="N61" s="1"/>
      <c r="O61" s="1"/>
    </row>
    <row r="62" spans="1:15" ht="12.75" customHeight="1">
      <c r="A62" s="212">
        <v>53</v>
      </c>
      <c r="B62" s="215" t="s">
        <v>88</v>
      </c>
      <c r="C62" s="229">
        <v>1596.55</v>
      </c>
      <c r="D62" s="230">
        <v>1607.5166666666664</v>
      </c>
      <c r="E62" s="230">
        <v>1582.3833333333328</v>
      </c>
      <c r="F62" s="230">
        <v>1568.2166666666662</v>
      </c>
      <c r="G62" s="230">
        <v>1543.0833333333326</v>
      </c>
      <c r="H62" s="230">
        <v>1621.6833333333329</v>
      </c>
      <c r="I62" s="230">
        <v>1646.8166666666666</v>
      </c>
      <c r="J62" s="230">
        <v>1660.9833333333331</v>
      </c>
      <c r="K62" s="229">
        <v>1632.65</v>
      </c>
      <c r="L62" s="229">
        <v>1593.35</v>
      </c>
      <c r="M62" s="229">
        <v>3.1295899999999999</v>
      </c>
      <c r="N62" s="1"/>
      <c r="O62" s="1"/>
    </row>
    <row r="63" spans="1:15" ht="12.75" customHeight="1">
      <c r="A63" s="212">
        <v>54</v>
      </c>
      <c r="B63" s="215" t="s">
        <v>89</v>
      </c>
      <c r="C63" s="229">
        <v>673.45</v>
      </c>
      <c r="D63" s="230">
        <v>674.23333333333335</v>
      </c>
      <c r="E63" s="230">
        <v>665.16666666666674</v>
      </c>
      <c r="F63" s="230">
        <v>656.88333333333344</v>
      </c>
      <c r="G63" s="230">
        <v>647.81666666666683</v>
      </c>
      <c r="H63" s="230">
        <v>682.51666666666665</v>
      </c>
      <c r="I63" s="230">
        <v>691.58333333333326</v>
      </c>
      <c r="J63" s="230">
        <v>699.86666666666656</v>
      </c>
      <c r="K63" s="229">
        <v>683.3</v>
      </c>
      <c r="L63" s="229">
        <v>665.95</v>
      </c>
      <c r="M63" s="229">
        <v>6.8212000000000002</v>
      </c>
      <c r="N63" s="1"/>
      <c r="O63" s="1"/>
    </row>
    <row r="64" spans="1:15" ht="12.75" customHeight="1">
      <c r="A64" s="212">
        <v>55</v>
      </c>
      <c r="B64" s="215" t="s">
        <v>90</v>
      </c>
      <c r="C64" s="229">
        <v>931.75</v>
      </c>
      <c r="D64" s="230">
        <v>939.91666666666663</v>
      </c>
      <c r="E64" s="230">
        <v>920.83333333333326</v>
      </c>
      <c r="F64" s="230">
        <v>909.91666666666663</v>
      </c>
      <c r="G64" s="230">
        <v>890.83333333333326</v>
      </c>
      <c r="H64" s="230">
        <v>950.83333333333326</v>
      </c>
      <c r="I64" s="230">
        <v>969.91666666666652</v>
      </c>
      <c r="J64" s="230">
        <v>980.83333333333326</v>
      </c>
      <c r="K64" s="229">
        <v>959</v>
      </c>
      <c r="L64" s="229">
        <v>929</v>
      </c>
      <c r="M64" s="229">
        <v>6.4595700000000003</v>
      </c>
      <c r="N64" s="1"/>
      <c r="O64" s="1"/>
    </row>
    <row r="65" spans="1:15" ht="12.75" customHeight="1">
      <c r="A65" s="212">
        <v>56</v>
      </c>
      <c r="B65" s="215" t="s">
        <v>245</v>
      </c>
      <c r="C65" s="229">
        <v>275.25</v>
      </c>
      <c r="D65" s="230">
        <v>277.45</v>
      </c>
      <c r="E65" s="230">
        <v>272.39999999999998</v>
      </c>
      <c r="F65" s="230">
        <v>269.55</v>
      </c>
      <c r="G65" s="230">
        <v>264.5</v>
      </c>
      <c r="H65" s="230">
        <v>280.29999999999995</v>
      </c>
      <c r="I65" s="230">
        <v>285.35000000000002</v>
      </c>
      <c r="J65" s="230">
        <v>288.19999999999993</v>
      </c>
      <c r="K65" s="229">
        <v>282.5</v>
      </c>
      <c r="L65" s="229">
        <v>274.60000000000002</v>
      </c>
      <c r="M65" s="229">
        <v>13.08343</v>
      </c>
      <c r="N65" s="1"/>
      <c r="O65" s="1"/>
    </row>
    <row r="66" spans="1:15" ht="12.75" customHeight="1">
      <c r="A66" s="212">
        <v>57</v>
      </c>
      <c r="B66" s="215" t="s">
        <v>92</v>
      </c>
      <c r="C66" s="229">
        <v>1782.8</v>
      </c>
      <c r="D66" s="230">
        <v>1779.0833333333333</v>
      </c>
      <c r="E66" s="230">
        <v>1770.2666666666664</v>
      </c>
      <c r="F66" s="230">
        <v>1757.7333333333331</v>
      </c>
      <c r="G66" s="230">
        <v>1748.9166666666663</v>
      </c>
      <c r="H66" s="230">
        <v>1791.6166666666666</v>
      </c>
      <c r="I66" s="230">
        <v>1800.4333333333336</v>
      </c>
      <c r="J66" s="230">
        <v>1812.9666666666667</v>
      </c>
      <c r="K66" s="229">
        <v>1787.9</v>
      </c>
      <c r="L66" s="229">
        <v>1766.55</v>
      </c>
      <c r="M66" s="229">
        <v>4.6020099999999999</v>
      </c>
      <c r="N66" s="1"/>
      <c r="O66" s="1"/>
    </row>
    <row r="67" spans="1:15" ht="12.75" customHeight="1">
      <c r="A67" s="212">
        <v>58</v>
      </c>
      <c r="B67" s="215" t="s">
        <v>97</v>
      </c>
      <c r="C67" s="229">
        <v>485.2</v>
      </c>
      <c r="D67" s="230">
        <v>486.45</v>
      </c>
      <c r="E67" s="230">
        <v>482.4</v>
      </c>
      <c r="F67" s="230">
        <v>479.59999999999997</v>
      </c>
      <c r="G67" s="230">
        <v>475.54999999999995</v>
      </c>
      <c r="H67" s="230">
        <v>489.25</v>
      </c>
      <c r="I67" s="230">
        <v>493.30000000000007</v>
      </c>
      <c r="J67" s="230">
        <v>496.1</v>
      </c>
      <c r="K67" s="229">
        <v>490.5</v>
      </c>
      <c r="L67" s="229">
        <v>483.65</v>
      </c>
      <c r="M67" s="229">
        <v>26.115649999999999</v>
      </c>
      <c r="N67" s="1"/>
      <c r="O67" s="1"/>
    </row>
    <row r="68" spans="1:15" ht="12.75" customHeight="1">
      <c r="A68" s="212">
        <v>59</v>
      </c>
      <c r="B68" s="215" t="s">
        <v>93</v>
      </c>
      <c r="C68" s="229">
        <v>549.95000000000005</v>
      </c>
      <c r="D68" s="230">
        <v>551.01666666666677</v>
      </c>
      <c r="E68" s="230">
        <v>545.53333333333353</v>
      </c>
      <c r="F68" s="230">
        <v>541.11666666666679</v>
      </c>
      <c r="G68" s="230">
        <v>535.63333333333355</v>
      </c>
      <c r="H68" s="230">
        <v>555.43333333333351</v>
      </c>
      <c r="I68" s="230">
        <v>560.91666666666686</v>
      </c>
      <c r="J68" s="230">
        <v>565.33333333333348</v>
      </c>
      <c r="K68" s="229">
        <v>556.5</v>
      </c>
      <c r="L68" s="229">
        <v>546.6</v>
      </c>
      <c r="M68" s="229">
        <v>21.463049999999999</v>
      </c>
      <c r="N68" s="1"/>
      <c r="O68" s="1"/>
    </row>
    <row r="69" spans="1:15" ht="12.75" customHeight="1">
      <c r="A69" s="212">
        <v>60</v>
      </c>
      <c r="B69" s="215" t="s">
        <v>246</v>
      </c>
      <c r="C69" s="229">
        <v>2095.75</v>
      </c>
      <c r="D69" s="230">
        <v>2111.4166666666665</v>
      </c>
      <c r="E69" s="230">
        <v>2067.4333333333329</v>
      </c>
      <c r="F69" s="230">
        <v>2039.1166666666663</v>
      </c>
      <c r="G69" s="230">
        <v>1995.1333333333328</v>
      </c>
      <c r="H69" s="230">
        <v>2139.7333333333331</v>
      </c>
      <c r="I69" s="230">
        <v>2183.7166666666667</v>
      </c>
      <c r="J69" s="230">
        <v>2212.0333333333333</v>
      </c>
      <c r="K69" s="229">
        <v>2155.4</v>
      </c>
      <c r="L69" s="229">
        <v>2083.1</v>
      </c>
      <c r="M69" s="229">
        <v>2.95966</v>
      </c>
      <c r="N69" s="1"/>
      <c r="O69" s="1"/>
    </row>
    <row r="70" spans="1:15" ht="12.75" customHeight="1">
      <c r="A70" s="212">
        <v>61</v>
      </c>
      <c r="B70" s="215" t="s">
        <v>94</v>
      </c>
      <c r="C70" s="229">
        <v>2019.9</v>
      </c>
      <c r="D70" s="230">
        <v>2043.0666666666666</v>
      </c>
      <c r="E70" s="230">
        <v>1988.1333333333332</v>
      </c>
      <c r="F70" s="230">
        <v>1956.3666666666666</v>
      </c>
      <c r="G70" s="230">
        <v>1901.4333333333332</v>
      </c>
      <c r="H70" s="230">
        <v>2074.833333333333</v>
      </c>
      <c r="I70" s="230">
        <v>2129.7666666666664</v>
      </c>
      <c r="J70" s="230">
        <v>2161.5333333333333</v>
      </c>
      <c r="K70" s="229">
        <v>2098</v>
      </c>
      <c r="L70" s="229">
        <v>2011.3</v>
      </c>
      <c r="M70" s="229">
        <v>5.6961899999999996</v>
      </c>
      <c r="N70" s="1"/>
      <c r="O70" s="1"/>
    </row>
    <row r="71" spans="1:15" ht="12.75" customHeight="1">
      <c r="A71" s="212">
        <v>62</v>
      </c>
      <c r="B71" s="215" t="s">
        <v>841</v>
      </c>
      <c r="C71" s="229">
        <v>349.75</v>
      </c>
      <c r="D71" s="230">
        <v>350.8</v>
      </c>
      <c r="E71" s="230">
        <v>344.1</v>
      </c>
      <c r="F71" s="230">
        <v>338.45</v>
      </c>
      <c r="G71" s="230">
        <v>331.75</v>
      </c>
      <c r="H71" s="230">
        <v>356.45000000000005</v>
      </c>
      <c r="I71" s="230">
        <v>363.15</v>
      </c>
      <c r="J71" s="230">
        <v>368.80000000000007</v>
      </c>
      <c r="K71" s="229">
        <v>357.5</v>
      </c>
      <c r="L71" s="229">
        <v>345.15</v>
      </c>
      <c r="M71" s="229">
        <v>3.7327400000000002</v>
      </c>
      <c r="N71" s="1"/>
      <c r="O71" s="1"/>
    </row>
    <row r="72" spans="1:15" ht="12.75" customHeight="1">
      <c r="A72" s="212">
        <v>63</v>
      </c>
      <c r="B72" s="215" t="s">
        <v>95</v>
      </c>
      <c r="C72" s="229">
        <v>3428.75</v>
      </c>
      <c r="D72" s="230">
        <v>3449.2333333333336</v>
      </c>
      <c r="E72" s="230">
        <v>3399.5166666666673</v>
      </c>
      <c r="F72" s="230">
        <v>3370.2833333333338</v>
      </c>
      <c r="G72" s="230">
        <v>3320.5666666666675</v>
      </c>
      <c r="H72" s="230">
        <v>3478.4666666666672</v>
      </c>
      <c r="I72" s="230">
        <v>3528.1833333333334</v>
      </c>
      <c r="J72" s="230">
        <v>3557.416666666667</v>
      </c>
      <c r="K72" s="229">
        <v>3498.95</v>
      </c>
      <c r="L72" s="229">
        <v>3420</v>
      </c>
      <c r="M72" s="229">
        <v>3.2570100000000002</v>
      </c>
      <c r="N72" s="1"/>
      <c r="O72" s="1"/>
    </row>
    <row r="73" spans="1:15" ht="12.75" customHeight="1">
      <c r="A73" s="212">
        <v>64</v>
      </c>
      <c r="B73" s="215" t="s">
        <v>248</v>
      </c>
      <c r="C73" s="229">
        <v>4074.4</v>
      </c>
      <c r="D73" s="230">
        <v>4087.5499999999997</v>
      </c>
      <c r="E73" s="230">
        <v>4043.0999999999995</v>
      </c>
      <c r="F73" s="230">
        <v>4011.7999999999997</v>
      </c>
      <c r="G73" s="230">
        <v>3967.3499999999995</v>
      </c>
      <c r="H73" s="230">
        <v>4118.8499999999995</v>
      </c>
      <c r="I73" s="230">
        <v>4163.2999999999993</v>
      </c>
      <c r="J73" s="230">
        <v>4194.5999999999995</v>
      </c>
      <c r="K73" s="229">
        <v>4132</v>
      </c>
      <c r="L73" s="229">
        <v>4056.25</v>
      </c>
      <c r="M73" s="229">
        <v>6.0407999999999999</v>
      </c>
      <c r="N73" s="1"/>
      <c r="O73" s="1"/>
    </row>
    <row r="74" spans="1:15" ht="12.75" customHeight="1">
      <c r="A74" s="212">
        <v>65</v>
      </c>
      <c r="B74" s="215" t="s">
        <v>143</v>
      </c>
      <c r="C74" s="229">
        <v>1955.65</v>
      </c>
      <c r="D74" s="230">
        <v>1973.8833333333332</v>
      </c>
      <c r="E74" s="230">
        <v>1931.7666666666664</v>
      </c>
      <c r="F74" s="230">
        <v>1907.8833333333332</v>
      </c>
      <c r="G74" s="230">
        <v>1865.7666666666664</v>
      </c>
      <c r="H74" s="230">
        <v>1997.7666666666664</v>
      </c>
      <c r="I74" s="230">
        <v>2039.8833333333332</v>
      </c>
      <c r="J74" s="230">
        <v>2063.7666666666664</v>
      </c>
      <c r="K74" s="229">
        <v>2016</v>
      </c>
      <c r="L74" s="229">
        <v>1950</v>
      </c>
      <c r="M74" s="229">
        <v>2.0786600000000002</v>
      </c>
      <c r="N74" s="1"/>
      <c r="O74" s="1"/>
    </row>
    <row r="75" spans="1:15" ht="12.75" customHeight="1">
      <c r="A75" s="212">
        <v>66</v>
      </c>
      <c r="B75" s="215" t="s">
        <v>98</v>
      </c>
      <c r="C75" s="229">
        <v>4666.8</v>
      </c>
      <c r="D75" s="230">
        <v>4672.4666666666662</v>
      </c>
      <c r="E75" s="230">
        <v>4639.9333333333325</v>
      </c>
      <c r="F75" s="230">
        <v>4613.0666666666666</v>
      </c>
      <c r="G75" s="230">
        <v>4580.5333333333328</v>
      </c>
      <c r="H75" s="230">
        <v>4699.3333333333321</v>
      </c>
      <c r="I75" s="230">
        <v>4731.8666666666668</v>
      </c>
      <c r="J75" s="230">
        <v>4758.7333333333318</v>
      </c>
      <c r="K75" s="229">
        <v>4705</v>
      </c>
      <c r="L75" s="229">
        <v>4645.6000000000004</v>
      </c>
      <c r="M75" s="229">
        <v>2.1694</v>
      </c>
      <c r="N75" s="1"/>
      <c r="O75" s="1"/>
    </row>
    <row r="76" spans="1:15" ht="12.75" customHeight="1">
      <c r="A76" s="212">
        <v>67</v>
      </c>
      <c r="B76" s="215" t="s">
        <v>99</v>
      </c>
      <c r="C76" s="229">
        <v>3581.3</v>
      </c>
      <c r="D76" s="230">
        <v>3608.2000000000003</v>
      </c>
      <c r="E76" s="230">
        <v>3549.2000000000007</v>
      </c>
      <c r="F76" s="230">
        <v>3517.1000000000004</v>
      </c>
      <c r="G76" s="230">
        <v>3458.1000000000008</v>
      </c>
      <c r="H76" s="230">
        <v>3640.3000000000006</v>
      </c>
      <c r="I76" s="230">
        <v>3699.2999999999997</v>
      </c>
      <c r="J76" s="230">
        <v>3731.4000000000005</v>
      </c>
      <c r="K76" s="229">
        <v>3667.2</v>
      </c>
      <c r="L76" s="229">
        <v>3576.1</v>
      </c>
      <c r="M76" s="229">
        <v>4.4734999999999996</v>
      </c>
      <c r="N76" s="1"/>
      <c r="O76" s="1"/>
    </row>
    <row r="77" spans="1:15" ht="12.75" customHeight="1">
      <c r="A77" s="212">
        <v>68</v>
      </c>
      <c r="B77" s="215" t="s">
        <v>249</v>
      </c>
      <c r="C77" s="229">
        <v>382.75</v>
      </c>
      <c r="D77" s="230">
        <v>385.01666666666665</v>
      </c>
      <c r="E77" s="230">
        <v>377.93333333333328</v>
      </c>
      <c r="F77" s="230">
        <v>373.11666666666662</v>
      </c>
      <c r="G77" s="230">
        <v>366.03333333333325</v>
      </c>
      <c r="H77" s="230">
        <v>389.83333333333331</v>
      </c>
      <c r="I77" s="230">
        <v>396.91666666666669</v>
      </c>
      <c r="J77" s="230">
        <v>401.73333333333335</v>
      </c>
      <c r="K77" s="229">
        <v>392.1</v>
      </c>
      <c r="L77" s="229">
        <v>380.2</v>
      </c>
      <c r="M77" s="229">
        <v>4.2094699999999996</v>
      </c>
      <c r="N77" s="1"/>
      <c r="O77" s="1"/>
    </row>
    <row r="78" spans="1:15" ht="12.75" customHeight="1">
      <c r="A78" s="212">
        <v>69</v>
      </c>
      <c r="B78" s="215" t="s">
        <v>100</v>
      </c>
      <c r="C78" s="229">
        <v>2135.6999999999998</v>
      </c>
      <c r="D78" s="230">
        <v>2149.9833333333331</v>
      </c>
      <c r="E78" s="230">
        <v>2116.0166666666664</v>
      </c>
      <c r="F78" s="230">
        <v>2096.3333333333335</v>
      </c>
      <c r="G78" s="230">
        <v>2062.3666666666668</v>
      </c>
      <c r="H78" s="230">
        <v>2169.6666666666661</v>
      </c>
      <c r="I78" s="230">
        <v>2203.6333333333323</v>
      </c>
      <c r="J78" s="230">
        <v>2223.3166666666657</v>
      </c>
      <c r="K78" s="229">
        <v>2183.9499999999998</v>
      </c>
      <c r="L78" s="229">
        <v>2130.3000000000002</v>
      </c>
      <c r="M78" s="229">
        <v>1.50576</v>
      </c>
      <c r="N78" s="1"/>
      <c r="O78" s="1"/>
    </row>
    <row r="79" spans="1:15" ht="12.75" customHeight="1">
      <c r="A79" s="212">
        <v>70</v>
      </c>
      <c r="B79" s="215" t="s">
        <v>801</v>
      </c>
      <c r="C79" s="229">
        <v>138.75</v>
      </c>
      <c r="D79" s="230">
        <v>138</v>
      </c>
      <c r="E79" s="230">
        <v>136.35</v>
      </c>
      <c r="F79" s="230">
        <v>133.94999999999999</v>
      </c>
      <c r="G79" s="230">
        <v>132.29999999999998</v>
      </c>
      <c r="H79" s="230">
        <v>140.4</v>
      </c>
      <c r="I79" s="230">
        <v>142.04999999999998</v>
      </c>
      <c r="J79" s="230">
        <v>144.45000000000002</v>
      </c>
      <c r="K79" s="229">
        <v>139.65</v>
      </c>
      <c r="L79" s="229">
        <v>135.6</v>
      </c>
      <c r="M79" s="229">
        <v>78.724029999999999</v>
      </c>
      <c r="N79" s="1"/>
      <c r="O79" s="1"/>
    </row>
    <row r="80" spans="1:15" ht="12.75" customHeight="1">
      <c r="A80" s="212">
        <v>71</v>
      </c>
      <c r="B80" s="215" t="s">
        <v>102</v>
      </c>
      <c r="C80" s="229">
        <v>125.1</v>
      </c>
      <c r="D80" s="230">
        <v>125.41666666666667</v>
      </c>
      <c r="E80" s="230">
        <v>124.53333333333335</v>
      </c>
      <c r="F80" s="230">
        <v>123.96666666666667</v>
      </c>
      <c r="G80" s="230">
        <v>123.08333333333334</v>
      </c>
      <c r="H80" s="230">
        <v>125.98333333333335</v>
      </c>
      <c r="I80" s="230">
        <v>126.86666666666667</v>
      </c>
      <c r="J80" s="230">
        <v>127.43333333333335</v>
      </c>
      <c r="K80" s="229">
        <v>126.3</v>
      </c>
      <c r="L80" s="229">
        <v>124.85</v>
      </c>
      <c r="M80" s="229">
        <v>64.458489999999998</v>
      </c>
      <c r="N80" s="1"/>
      <c r="O80" s="1"/>
    </row>
    <row r="81" spans="1:15" ht="12.75" customHeight="1">
      <c r="A81" s="212">
        <v>72</v>
      </c>
      <c r="B81" s="215" t="s">
        <v>251</v>
      </c>
      <c r="C81" s="229">
        <v>284.05</v>
      </c>
      <c r="D81" s="230">
        <v>283.05</v>
      </c>
      <c r="E81" s="230">
        <v>281.25</v>
      </c>
      <c r="F81" s="230">
        <v>278.45</v>
      </c>
      <c r="G81" s="230">
        <v>276.64999999999998</v>
      </c>
      <c r="H81" s="230">
        <v>285.85000000000002</v>
      </c>
      <c r="I81" s="230">
        <v>287.65000000000009</v>
      </c>
      <c r="J81" s="230">
        <v>290.45000000000005</v>
      </c>
      <c r="K81" s="229">
        <v>284.85000000000002</v>
      </c>
      <c r="L81" s="229">
        <v>280.25</v>
      </c>
      <c r="M81" s="229">
        <v>15.96862</v>
      </c>
      <c r="N81" s="1"/>
      <c r="O81" s="1"/>
    </row>
    <row r="82" spans="1:15" ht="12.75" customHeight="1">
      <c r="A82" s="212">
        <v>73</v>
      </c>
      <c r="B82" s="215" t="s">
        <v>103</v>
      </c>
      <c r="C82" s="229">
        <v>104.9</v>
      </c>
      <c r="D82" s="230">
        <v>105.05</v>
      </c>
      <c r="E82" s="230">
        <v>104.1</v>
      </c>
      <c r="F82" s="230">
        <v>103.3</v>
      </c>
      <c r="G82" s="230">
        <v>102.35</v>
      </c>
      <c r="H82" s="230">
        <v>105.85</v>
      </c>
      <c r="I82" s="230">
        <v>106.80000000000001</v>
      </c>
      <c r="J82" s="230">
        <v>107.6</v>
      </c>
      <c r="K82" s="229">
        <v>106</v>
      </c>
      <c r="L82" s="229">
        <v>104.25</v>
      </c>
      <c r="M82" s="229">
        <v>54.515000000000001</v>
      </c>
      <c r="N82" s="1"/>
      <c r="O82" s="1"/>
    </row>
    <row r="83" spans="1:15" ht="12.75" customHeight="1">
      <c r="A83" s="212">
        <v>74</v>
      </c>
      <c r="B83" s="215" t="s">
        <v>252</v>
      </c>
      <c r="C83" s="229">
        <v>959.55</v>
      </c>
      <c r="D83" s="230">
        <v>966.18333333333339</v>
      </c>
      <c r="E83" s="230">
        <v>943.36666666666679</v>
      </c>
      <c r="F83" s="230">
        <v>927.18333333333339</v>
      </c>
      <c r="G83" s="230">
        <v>904.36666666666679</v>
      </c>
      <c r="H83" s="230">
        <v>982.36666666666679</v>
      </c>
      <c r="I83" s="230">
        <v>1005.1833333333334</v>
      </c>
      <c r="J83" s="230">
        <v>1021.3666666666668</v>
      </c>
      <c r="K83" s="229">
        <v>989</v>
      </c>
      <c r="L83" s="229">
        <v>950</v>
      </c>
      <c r="M83" s="229">
        <v>15.265549999999999</v>
      </c>
      <c r="N83" s="1"/>
      <c r="O83" s="1"/>
    </row>
    <row r="84" spans="1:15" ht="12.75" customHeight="1">
      <c r="A84" s="212">
        <v>75</v>
      </c>
      <c r="B84" s="215" t="s">
        <v>107</v>
      </c>
      <c r="C84" s="229">
        <v>1035.3499999999999</v>
      </c>
      <c r="D84" s="230">
        <v>1040.3166666666666</v>
      </c>
      <c r="E84" s="230">
        <v>1022.1333333333332</v>
      </c>
      <c r="F84" s="230">
        <v>1008.9166666666665</v>
      </c>
      <c r="G84" s="230">
        <v>990.73333333333312</v>
      </c>
      <c r="H84" s="230">
        <v>1053.5333333333333</v>
      </c>
      <c r="I84" s="230">
        <v>1071.7166666666667</v>
      </c>
      <c r="J84" s="230">
        <v>1084.9333333333334</v>
      </c>
      <c r="K84" s="229">
        <v>1058.5</v>
      </c>
      <c r="L84" s="229">
        <v>1027.0999999999999</v>
      </c>
      <c r="M84" s="229">
        <v>5.5361599999999997</v>
      </c>
      <c r="N84" s="1"/>
      <c r="O84" s="1"/>
    </row>
    <row r="85" spans="1:15" ht="12.75" customHeight="1">
      <c r="A85" s="212">
        <v>76</v>
      </c>
      <c r="B85" s="215" t="s">
        <v>108</v>
      </c>
      <c r="C85" s="229">
        <v>1429.9</v>
      </c>
      <c r="D85" s="230">
        <v>1434.4666666666669</v>
      </c>
      <c r="E85" s="230">
        <v>1418.9833333333338</v>
      </c>
      <c r="F85" s="230">
        <v>1408.0666666666668</v>
      </c>
      <c r="G85" s="230">
        <v>1392.5833333333337</v>
      </c>
      <c r="H85" s="230">
        <v>1445.3833333333339</v>
      </c>
      <c r="I85" s="230">
        <v>1460.866666666667</v>
      </c>
      <c r="J85" s="230">
        <v>1471.783333333334</v>
      </c>
      <c r="K85" s="229">
        <v>1449.95</v>
      </c>
      <c r="L85" s="229">
        <v>1423.55</v>
      </c>
      <c r="M85" s="229">
        <v>3.6587100000000001</v>
      </c>
      <c r="N85" s="1"/>
      <c r="O85" s="1"/>
    </row>
    <row r="86" spans="1:15" ht="12.75" customHeight="1">
      <c r="A86" s="212">
        <v>77</v>
      </c>
      <c r="B86" s="215" t="s">
        <v>110</v>
      </c>
      <c r="C86" s="229">
        <v>1715.75</v>
      </c>
      <c r="D86" s="230">
        <v>1721.2833333333335</v>
      </c>
      <c r="E86" s="230">
        <v>1704.7666666666671</v>
      </c>
      <c r="F86" s="230">
        <v>1693.7833333333335</v>
      </c>
      <c r="G86" s="230">
        <v>1677.2666666666671</v>
      </c>
      <c r="H86" s="230">
        <v>1732.2666666666671</v>
      </c>
      <c r="I86" s="230">
        <v>1748.7833333333335</v>
      </c>
      <c r="J86" s="230">
        <v>1759.7666666666671</v>
      </c>
      <c r="K86" s="229">
        <v>1737.8</v>
      </c>
      <c r="L86" s="229">
        <v>1710.3</v>
      </c>
      <c r="M86" s="229">
        <v>4.8689400000000003</v>
      </c>
      <c r="N86" s="1"/>
      <c r="O86" s="1"/>
    </row>
    <row r="87" spans="1:15" ht="12.75" customHeight="1">
      <c r="A87" s="212">
        <v>78</v>
      </c>
      <c r="B87" s="215" t="s">
        <v>111</v>
      </c>
      <c r="C87" s="229">
        <v>479.5</v>
      </c>
      <c r="D87" s="230">
        <v>479.85000000000008</v>
      </c>
      <c r="E87" s="230">
        <v>475.00000000000017</v>
      </c>
      <c r="F87" s="230">
        <v>470.50000000000011</v>
      </c>
      <c r="G87" s="230">
        <v>465.6500000000002</v>
      </c>
      <c r="H87" s="230">
        <v>484.35000000000014</v>
      </c>
      <c r="I87" s="230">
        <v>489.20000000000005</v>
      </c>
      <c r="J87" s="230">
        <v>493.7000000000001</v>
      </c>
      <c r="K87" s="229">
        <v>484.7</v>
      </c>
      <c r="L87" s="229">
        <v>475.35</v>
      </c>
      <c r="M87" s="229">
        <v>7.0525900000000004</v>
      </c>
      <c r="N87" s="1"/>
      <c r="O87" s="1"/>
    </row>
    <row r="88" spans="1:15" ht="12.75" customHeight="1">
      <c r="A88" s="212">
        <v>79</v>
      </c>
      <c r="B88" s="215" t="s">
        <v>255</v>
      </c>
      <c r="C88" s="229">
        <v>294.39999999999998</v>
      </c>
      <c r="D88" s="230">
        <v>294.11666666666662</v>
      </c>
      <c r="E88" s="230">
        <v>292.48333333333323</v>
      </c>
      <c r="F88" s="230">
        <v>290.56666666666661</v>
      </c>
      <c r="G88" s="230">
        <v>288.93333333333322</v>
      </c>
      <c r="H88" s="230">
        <v>296.03333333333325</v>
      </c>
      <c r="I88" s="230">
        <v>297.66666666666657</v>
      </c>
      <c r="J88" s="230">
        <v>299.58333333333326</v>
      </c>
      <c r="K88" s="229">
        <v>295.75</v>
      </c>
      <c r="L88" s="229">
        <v>292.2</v>
      </c>
      <c r="M88" s="229">
        <v>4.6011100000000003</v>
      </c>
      <c r="N88" s="1"/>
      <c r="O88" s="1"/>
    </row>
    <row r="89" spans="1:15" ht="12.75" customHeight="1">
      <c r="A89" s="212">
        <v>80</v>
      </c>
      <c r="B89" s="215" t="s">
        <v>113</v>
      </c>
      <c r="C89" s="229">
        <v>1109.75</v>
      </c>
      <c r="D89" s="230">
        <v>1115.5666666666666</v>
      </c>
      <c r="E89" s="230">
        <v>1100.1333333333332</v>
      </c>
      <c r="F89" s="230">
        <v>1090.5166666666667</v>
      </c>
      <c r="G89" s="230">
        <v>1075.0833333333333</v>
      </c>
      <c r="H89" s="230">
        <v>1125.1833333333332</v>
      </c>
      <c r="I89" s="230">
        <v>1140.6166666666666</v>
      </c>
      <c r="J89" s="230">
        <v>1150.2333333333331</v>
      </c>
      <c r="K89" s="229">
        <v>1131</v>
      </c>
      <c r="L89" s="229">
        <v>1105.95</v>
      </c>
      <c r="M89" s="229">
        <v>18.242180000000001</v>
      </c>
      <c r="N89" s="1"/>
      <c r="O89" s="1"/>
    </row>
    <row r="90" spans="1:15" ht="12.75" customHeight="1">
      <c r="A90" s="212">
        <v>81</v>
      </c>
      <c r="B90" s="215" t="s">
        <v>115</v>
      </c>
      <c r="C90" s="229">
        <v>1934.25</v>
      </c>
      <c r="D90" s="230">
        <v>1928.6499999999999</v>
      </c>
      <c r="E90" s="230">
        <v>1912.3499999999997</v>
      </c>
      <c r="F90" s="230">
        <v>1890.4499999999998</v>
      </c>
      <c r="G90" s="230">
        <v>1874.1499999999996</v>
      </c>
      <c r="H90" s="230">
        <v>1950.5499999999997</v>
      </c>
      <c r="I90" s="230">
        <v>1966.85</v>
      </c>
      <c r="J90" s="230">
        <v>1988.7499999999998</v>
      </c>
      <c r="K90" s="229">
        <v>1944.95</v>
      </c>
      <c r="L90" s="229">
        <v>1906.75</v>
      </c>
      <c r="M90" s="229">
        <v>4.6488800000000001</v>
      </c>
      <c r="N90" s="1"/>
      <c r="O90" s="1"/>
    </row>
    <row r="91" spans="1:15" ht="12.75" customHeight="1">
      <c r="A91" s="212">
        <v>82</v>
      </c>
      <c r="B91" s="215" t="s">
        <v>116</v>
      </c>
      <c r="C91" s="229">
        <v>1610.6</v>
      </c>
      <c r="D91" s="230">
        <v>1612.0333333333335</v>
      </c>
      <c r="E91" s="230">
        <v>1605.5666666666671</v>
      </c>
      <c r="F91" s="230">
        <v>1600.5333333333335</v>
      </c>
      <c r="G91" s="230">
        <v>1594.0666666666671</v>
      </c>
      <c r="H91" s="230">
        <v>1617.0666666666671</v>
      </c>
      <c r="I91" s="230">
        <v>1623.5333333333338</v>
      </c>
      <c r="J91" s="230">
        <v>1628.5666666666671</v>
      </c>
      <c r="K91" s="229">
        <v>1618.5</v>
      </c>
      <c r="L91" s="229">
        <v>1607</v>
      </c>
      <c r="M91" s="229">
        <v>91.062889999999996</v>
      </c>
      <c r="N91" s="1"/>
      <c r="O91" s="1"/>
    </row>
    <row r="92" spans="1:15" ht="12.75" customHeight="1">
      <c r="A92" s="212">
        <v>83</v>
      </c>
      <c r="B92" s="215" t="s">
        <v>117</v>
      </c>
      <c r="C92" s="229">
        <v>581.70000000000005</v>
      </c>
      <c r="D92" s="230">
        <v>584.05000000000007</v>
      </c>
      <c r="E92" s="230">
        <v>574.40000000000009</v>
      </c>
      <c r="F92" s="230">
        <v>567.1</v>
      </c>
      <c r="G92" s="230">
        <v>557.45000000000005</v>
      </c>
      <c r="H92" s="230">
        <v>591.35000000000014</v>
      </c>
      <c r="I92" s="230">
        <v>601</v>
      </c>
      <c r="J92" s="230">
        <v>608.30000000000018</v>
      </c>
      <c r="K92" s="229">
        <v>593.70000000000005</v>
      </c>
      <c r="L92" s="229">
        <v>576.75</v>
      </c>
      <c r="M92" s="229">
        <v>30.235790000000001</v>
      </c>
      <c r="N92" s="1"/>
      <c r="O92" s="1"/>
    </row>
    <row r="93" spans="1:15" ht="12.75" customHeight="1">
      <c r="A93" s="212">
        <v>84</v>
      </c>
      <c r="B93" s="215" t="s">
        <v>112</v>
      </c>
      <c r="C93" s="229">
        <v>1345.85</v>
      </c>
      <c r="D93" s="230">
        <v>1351.35</v>
      </c>
      <c r="E93" s="230">
        <v>1337.8999999999999</v>
      </c>
      <c r="F93" s="230">
        <v>1329.95</v>
      </c>
      <c r="G93" s="230">
        <v>1316.5</v>
      </c>
      <c r="H93" s="230">
        <v>1359.2999999999997</v>
      </c>
      <c r="I93" s="230">
        <v>1372.7499999999995</v>
      </c>
      <c r="J93" s="230">
        <v>1380.6999999999996</v>
      </c>
      <c r="K93" s="229">
        <v>1364.8</v>
      </c>
      <c r="L93" s="229">
        <v>1343.4</v>
      </c>
      <c r="M93" s="229">
        <v>6.5986200000000004</v>
      </c>
      <c r="N93" s="1"/>
      <c r="O93" s="1"/>
    </row>
    <row r="94" spans="1:15" ht="12.75" customHeight="1">
      <c r="A94" s="212">
        <v>85</v>
      </c>
      <c r="B94" s="215" t="s">
        <v>118</v>
      </c>
      <c r="C94" s="229">
        <v>2899.3</v>
      </c>
      <c r="D94" s="230">
        <v>2937.2000000000003</v>
      </c>
      <c r="E94" s="230">
        <v>2849.4000000000005</v>
      </c>
      <c r="F94" s="230">
        <v>2799.5000000000005</v>
      </c>
      <c r="G94" s="230">
        <v>2711.7000000000007</v>
      </c>
      <c r="H94" s="230">
        <v>2987.1000000000004</v>
      </c>
      <c r="I94" s="230">
        <v>3074.9000000000005</v>
      </c>
      <c r="J94" s="230">
        <v>3124.8</v>
      </c>
      <c r="K94" s="229">
        <v>3025</v>
      </c>
      <c r="L94" s="229">
        <v>2887.3</v>
      </c>
      <c r="M94" s="229">
        <v>8.2640399999999996</v>
      </c>
      <c r="N94" s="1"/>
      <c r="O94" s="1"/>
    </row>
    <row r="95" spans="1:15" ht="12.75" customHeight="1">
      <c r="A95" s="212">
        <v>86</v>
      </c>
      <c r="B95" s="215" t="s">
        <v>120</v>
      </c>
      <c r="C95" s="229">
        <v>415.05</v>
      </c>
      <c r="D95" s="230">
        <v>417.13333333333338</v>
      </c>
      <c r="E95" s="230">
        <v>412.41666666666674</v>
      </c>
      <c r="F95" s="230">
        <v>409.78333333333336</v>
      </c>
      <c r="G95" s="230">
        <v>405.06666666666672</v>
      </c>
      <c r="H95" s="230">
        <v>419.76666666666677</v>
      </c>
      <c r="I95" s="230">
        <v>424.48333333333335</v>
      </c>
      <c r="J95" s="230">
        <v>427.11666666666679</v>
      </c>
      <c r="K95" s="229">
        <v>421.85</v>
      </c>
      <c r="L95" s="229">
        <v>414.5</v>
      </c>
      <c r="M95" s="229">
        <v>35.18826</v>
      </c>
      <c r="N95" s="1"/>
      <c r="O95" s="1"/>
    </row>
    <row r="96" spans="1:15" ht="12.75" customHeight="1">
      <c r="A96" s="212">
        <v>87</v>
      </c>
      <c r="B96" s="215" t="s">
        <v>256</v>
      </c>
      <c r="C96" s="229">
        <v>3732.9</v>
      </c>
      <c r="D96" s="230">
        <v>3682.7166666666667</v>
      </c>
      <c r="E96" s="230">
        <v>3580.4333333333334</v>
      </c>
      <c r="F96" s="230">
        <v>3427.9666666666667</v>
      </c>
      <c r="G96" s="230">
        <v>3325.6833333333334</v>
      </c>
      <c r="H96" s="230">
        <v>3835.1833333333334</v>
      </c>
      <c r="I96" s="230">
        <v>3937.4666666666672</v>
      </c>
      <c r="J96" s="230">
        <v>4089.9333333333334</v>
      </c>
      <c r="K96" s="229">
        <v>3785</v>
      </c>
      <c r="L96" s="229">
        <v>3530.25</v>
      </c>
      <c r="M96" s="229">
        <v>58.923369999999998</v>
      </c>
      <c r="N96" s="1"/>
      <c r="O96" s="1"/>
    </row>
    <row r="97" spans="1:15" ht="12.75" customHeight="1">
      <c r="A97" s="212">
        <v>88</v>
      </c>
      <c r="B97" s="215" t="s">
        <v>121</v>
      </c>
      <c r="C97" s="229">
        <v>262.2</v>
      </c>
      <c r="D97" s="230">
        <v>264.18333333333334</v>
      </c>
      <c r="E97" s="230">
        <v>259.56666666666666</v>
      </c>
      <c r="F97" s="230">
        <v>256.93333333333334</v>
      </c>
      <c r="G97" s="230">
        <v>252.31666666666666</v>
      </c>
      <c r="H97" s="230">
        <v>266.81666666666666</v>
      </c>
      <c r="I97" s="230">
        <v>271.43333333333334</v>
      </c>
      <c r="J97" s="230">
        <v>274.06666666666666</v>
      </c>
      <c r="K97" s="229">
        <v>268.8</v>
      </c>
      <c r="L97" s="229">
        <v>261.55</v>
      </c>
      <c r="M97" s="229">
        <v>20.904330000000002</v>
      </c>
      <c r="N97" s="1"/>
      <c r="O97" s="1"/>
    </row>
    <row r="98" spans="1:15" ht="12.75" customHeight="1">
      <c r="A98" s="212">
        <v>89</v>
      </c>
      <c r="B98" s="215" t="s">
        <v>122</v>
      </c>
      <c r="C98" s="229">
        <v>2636.2</v>
      </c>
      <c r="D98" s="230">
        <v>2648.4166666666665</v>
      </c>
      <c r="E98" s="230">
        <v>2607.8833333333332</v>
      </c>
      <c r="F98" s="230">
        <v>2579.5666666666666</v>
      </c>
      <c r="G98" s="230">
        <v>2539.0333333333333</v>
      </c>
      <c r="H98" s="230">
        <v>2676.7333333333331</v>
      </c>
      <c r="I98" s="230">
        <v>2717.2666666666669</v>
      </c>
      <c r="J98" s="230">
        <v>2745.583333333333</v>
      </c>
      <c r="K98" s="229">
        <v>2688.95</v>
      </c>
      <c r="L98" s="229">
        <v>2620.1</v>
      </c>
      <c r="M98" s="229">
        <v>14.13808</v>
      </c>
      <c r="N98" s="1"/>
      <c r="O98" s="1"/>
    </row>
    <row r="99" spans="1:15" ht="12.75" customHeight="1">
      <c r="A99" s="212">
        <v>90</v>
      </c>
      <c r="B99" s="215" t="s">
        <v>257</v>
      </c>
      <c r="C99" s="229">
        <v>300.55</v>
      </c>
      <c r="D99" s="230">
        <v>301.83333333333331</v>
      </c>
      <c r="E99" s="230">
        <v>297.71666666666664</v>
      </c>
      <c r="F99" s="230">
        <v>294.88333333333333</v>
      </c>
      <c r="G99" s="230">
        <v>290.76666666666665</v>
      </c>
      <c r="H99" s="230">
        <v>304.66666666666663</v>
      </c>
      <c r="I99" s="230">
        <v>308.7833333333333</v>
      </c>
      <c r="J99" s="230">
        <v>311.61666666666662</v>
      </c>
      <c r="K99" s="229">
        <v>305.95</v>
      </c>
      <c r="L99" s="229">
        <v>299</v>
      </c>
      <c r="M99" s="229">
        <v>8.5411800000000007</v>
      </c>
      <c r="N99" s="1"/>
      <c r="O99" s="1"/>
    </row>
    <row r="100" spans="1:15" ht="12.75" customHeight="1">
      <c r="A100" s="212">
        <v>91</v>
      </c>
      <c r="B100" s="215" t="s">
        <v>372</v>
      </c>
      <c r="C100" s="229">
        <v>40844</v>
      </c>
      <c r="D100" s="230">
        <v>40931.333333333336</v>
      </c>
      <c r="E100" s="230">
        <v>40612.666666666672</v>
      </c>
      <c r="F100" s="230">
        <v>40381.333333333336</v>
      </c>
      <c r="G100" s="230">
        <v>40062.666666666672</v>
      </c>
      <c r="H100" s="230">
        <v>41162.666666666672</v>
      </c>
      <c r="I100" s="230">
        <v>41481.333333333343</v>
      </c>
      <c r="J100" s="230">
        <v>41712.666666666672</v>
      </c>
      <c r="K100" s="229">
        <v>41250</v>
      </c>
      <c r="L100" s="229">
        <v>40700</v>
      </c>
      <c r="M100" s="229">
        <v>1.651E-2</v>
      </c>
      <c r="N100" s="1"/>
      <c r="O100" s="1"/>
    </row>
    <row r="101" spans="1:15" ht="12.75" customHeight="1">
      <c r="A101" s="212">
        <v>92</v>
      </c>
      <c r="B101" s="215" t="s">
        <v>114</v>
      </c>
      <c r="C101" s="229">
        <v>2652.9</v>
      </c>
      <c r="D101" s="230">
        <v>2655.8833333333332</v>
      </c>
      <c r="E101" s="230">
        <v>2643.8666666666663</v>
      </c>
      <c r="F101" s="230">
        <v>2634.833333333333</v>
      </c>
      <c r="G101" s="230">
        <v>2622.8166666666662</v>
      </c>
      <c r="H101" s="230">
        <v>2664.9166666666665</v>
      </c>
      <c r="I101" s="230">
        <v>2676.9333333333329</v>
      </c>
      <c r="J101" s="230">
        <v>2685.9666666666667</v>
      </c>
      <c r="K101" s="229">
        <v>2667.9</v>
      </c>
      <c r="L101" s="229">
        <v>2646.85</v>
      </c>
      <c r="M101" s="229">
        <v>43.482810000000001</v>
      </c>
      <c r="N101" s="1"/>
      <c r="O101" s="1"/>
    </row>
    <row r="102" spans="1:15" ht="12.75" customHeight="1">
      <c r="A102" s="212">
        <v>93</v>
      </c>
      <c r="B102" s="215" t="s">
        <v>124</v>
      </c>
      <c r="C102" s="229">
        <v>938.05</v>
      </c>
      <c r="D102" s="230">
        <v>939.41666666666663</v>
      </c>
      <c r="E102" s="230">
        <v>934.83333333333326</v>
      </c>
      <c r="F102" s="230">
        <v>931.61666666666667</v>
      </c>
      <c r="G102" s="230">
        <v>927.0333333333333</v>
      </c>
      <c r="H102" s="230">
        <v>942.63333333333321</v>
      </c>
      <c r="I102" s="230">
        <v>947.21666666666647</v>
      </c>
      <c r="J102" s="230">
        <v>950.43333333333317</v>
      </c>
      <c r="K102" s="229">
        <v>944</v>
      </c>
      <c r="L102" s="229">
        <v>936.2</v>
      </c>
      <c r="M102" s="229">
        <v>122.53128</v>
      </c>
      <c r="N102" s="1"/>
      <c r="O102" s="1"/>
    </row>
    <row r="103" spans="1:15" ht="12.75" customHeight="1">
      <c r="A103" s="212">
        <v>94</v>
      </c>
      <c r="B103" s="215" t="s">
        <v>125</v>
      </c>
      <c r="C103" s="229">
        <v>1215.5</v>
      </c>
      <c r="D103" s="230">
        <v>1228.8833333333332</v>
      </c>
      <c r="E103" s="230">
        <v>1199.6666666666665</v>
      </c>
      <c r="F103" s="230">
        <v>1183.8333333333333</v>
      </c>
      <c r="G103" s="230">
        <v>1154.6166666666666</v>
      </c>
      <c r="H103" s="230">
        <v>1244.7166666666665</v>
      </c>
      <c r="I103" s="230">
        <v>1273.9333333333332</v>
      </c>
      <c r="J103" s="230">
        <v>1289.7666666666664</v>
      </c>
      <c r="K103" s="229">
        <v>1258.0999999999999</v>
      </c>
      <c r="L103" s="229">
        <v>1213.05</v>
      </c>
      <c r="M103" s="229">
        <v>6.3542100000000001</v>
      </c>
      <c r="N103" s="1"/>
      <c r="O103" s="1"/>
    </row>
    <row r="104" spans="1:15" ht="12.75" customHeight="1">
      <c r="A104" s="212">
        <v>95</v>
      </c>
      <c r="B104" s="215" t="s">
        <v>126</v>
      </c>
      <c r="C104" s="229">
        <v>495.05</v>
      </c>
      <c r="D104" s="230">
        <v>500.13333333333338</v>
      </c>
      <c r="E104" s="230">
        <v>488.66666666666674</v>
      </c>
      <c r="F104" s="230">
        <v>482.28333333333336</v>
      </c>
      <c r="G104" s="230">
        <v>470.81666666666672</v>
      </c>
      <c r="H104" s="230">
        <v>506.51666666666677</v>
      </c>
      <c r="I104" s="230">
        <v>517.98333333333335</v>
      </c>
      <c r="J104" s="230">
        <v>524.36666666666679</v>
      </c>
      <c r="K104" s="229">
        <v>511.6</v>
      </c>
      <c r="L104" s="229">
        <v>493.75</v>
      </c>
      <c r="M104" s="229">
        <v>22.994630000000001</v>
      </c>
      <c r="N104" s="1"/>
      <c r="O104" s="1"/>
    </row>
    <row r="105" spans="1:15" ht="12.75" customHeight="1">
      <c r="A105" s="212">
        <v>96</v>
      </c>
      <c r="B105" s="215" t="s">
        <v>258</v>
      </c>
      <c r="C105" s="229">
        <v>524.5</v>
      </c>
      <c r="D105" s="230">
        <v>524.81666666666672</v>
      </c>
      <c r="E105" s="230">
        <v>520.68333333333339</v>
      </c>
      <c r="F105" s="230">
        <v>516.86666666666667</v>
      </c>
      <c r="G105" s="230">
        <v>512.73333333333335</v>
      </c>
      <c r="H105" s="230">
        <v>528.63333333333344</v>
      </c>
      <c r="I105" s="230">
        <v>532.76666666666688</v>
      </c>
      <c r="J105" s="230">
        <v>536.58333333333348</v>
      </c>
      <c r="K105" s="229">
        <v>528.95000000000005</v>
      </c>
      <c r="L105" s="229">
        <v>521</v>
      </c>
      <c r="M105" s="229">
        <v>1.2481899999999999</v>
      </c>
      <c r="N105" s="1"/>
      <c r="O105" s="1"/>
    </row>
    <row r="106" spans="1:15" ht="12.75" customHeight="1">
      <c r="A106" s="212">
        <v>97</v>
      </c>
      <c r="B106" s="215" t="s">
        <v>128</v>
      </c>
      <c r="C106" s="229">
        <v>71.7</v>
      </c>
      <c r="D106" s="230">
        <v>72.016666666666666</v>
      </c>
      <c r="E106" s="230">
        <v>71.133333333333326</v>
      </c>
      <c r="F106" s="230">
        <v>70.566666666666663</v>
      </c>
      <c r="G106" s="230">
        <v>69.683333333333323</v>
      </c>
      <c r="H106" s="230">
        <v>72.583333333333329</v>
      </c>
      <c r="I106" s="230">
        <v>73.466666666666683</v>
      </c>
      <c r="J106" s="230">
        <v>74.033333333333331</v>
      </c>
      <c r="K106" s="229">
        <v>72.900000000000006</v>
      </c>
      <c r="L106" s="229">
        <v>71.45</v>
      </c>
      <c r="M106" s="229">
        <v>177.42518000000001</v>
      </c>
      <c r="N106" s="1"/>
      <c r="O106" s="1"/>
    </row>
    <row r="107" spans="1:15" ht="12.75" customHeight="1">
      <c r="A107" s="212">
        <v>98</v>
      </c>
      <c r="B107" s="215" t="s">
        <v>137</v>
      </c>
      <c r="C107" s="229">
        <v>438.45</v>
      </c>
      <c r="D107" s="230">
        <v>439.43333333333334</v>
      </c>
      <c r="E107" s="230">
        <v>434.16666666666669</v>
      </c>
      <c r="F107" s="230">
        <v>429.88333333333333</v>
      </c>
      <c r="G107" s="230">
        <v>424.61666666666667</v>
      </c>
      <c r="H107" s="230">
        <v>443.7166666666667</v>
      </c>
      <c r="I107" s="230">
        <v>448.98333333333335</v>
      </c>
      <c r="J107" s="230">
        <v>453.26666666666671</v>
      </c>
      <c r="K107" s="229">
        <v>444.7</v>
      </c>
      <c r="L107" s="229">
        <v>435.15</v>
      </c>
      <c r="M107" s="229">
        <v>70.578429999999997</v>
      </c>
      <c r="N107" s="1"/>
      <c r="O107" s="1"/>
    </row>
    <row r="108" spans="1:15" ht="12.75" customHeight="1">
      <c r="A108" s="212">
        <v>99</v>
      </c>
      <c r="B108" s="215" t="s">
        <v>259</v>
      </c>
      <c r="C108" s="229">
        <v>5587.95</v>
      </c>
      <c r="D108" s="230">
        <v>5592.9666666666672</v>
      </c>
      <c r="E108" s="230">
        <v>5515.9833333333345</v>
      </c>
      <c r="F108" s="230">
        <v>5444.0166666666673</v>
      </c>
      <c r="G108" s="230">
        <v>5367.0333333333347</v>
      </c>
      <c r="H108" s="230">
        <v>5664.9333333333343</v>
      </c>
      <c r="I108" s="230">
        <v>5741.9166666666679</v>
      </c>
      <c r="J108" s="230">
        <v>5813.8833333333341</v>
      </c>
      <c r="K108" s="229">
        <v>5669.95</v>
      </c>
      <c r="L108" s="229">
        <v>5521</v>
      </c>
      <c r="M108" s="229">
        <v>0.77837999999999996</v>
      </c>
      <c r="N108" s="1"/>
      <c r="O108" s="1"/>
    </row>
    <row r="109" spans="1:15" ht="12.75" customHeight="1">
      <c r="A109" s="212">
        <v>100</v>
      </c>
      <c r="B109" s="215" t="s">
        <v>384</v>
      </c>
      <c r="C109" s="229">
        <v>285.3</v>
      </c>
      <c r="D109" s="230">
        <v>284.75</v>
      </c>
      <c r="E109" s="230">
        <v>282.8</v>
      </c>
      <c r="F109" s="230">
        <v>280.3</v>
      </c>
      <c r="G109" s="230">
        <v>278.35000000000002</v>
      </c>
      <c r="H109" s="230">
        <v>287.25</v>
      </c>
      <c r="I109" s="230">
        <v>289.20000000000005</v>
      </c>
      <c r="J109" s="230">
        <v>291.7</v>
      </c>
      <c r="K109" s="229">
        <v>286.7</v>
      </c>
      <c r="L109" s="229">
        <v>282.25</v>
      </c>
      <c r="M109" s="229">
        <v>14.6816</v>
      </c>
      <c r="N109" s="1"/>
      <c r="O109" s="1"/>
    </row>
    <row r="110" spans="1:15" ht="12.75" customHeight="1">
      <c r="A110" s="212">
        <v>101</v>
      </c>
      <c r="B110" s="215" t="s">
        <v>385</v>
      </c>
      <c r="C110" s="229">
        <v>122.6</v>
      </c>
      <c r="D110" s="230">
        <v>122.86666666666667</v>
      </c>
      <c r="E110" s="230">
        <v>115.73333333333335</v>
      </c>
      <c r="F110" s="230">
        <v>108.86666666666667</v>
      </c>
      <c r="G110" s="230">
        <v>101.73333333333335</v>
      </c>
      <c r="H110" s="230">
        <v>129.73333333333335</v>
      </c>
      <c r="I110" s="230">
        <v>136.86666666666667</v>
      </c>
      <c r="J110" s="230">
        <v>143.73333333333335</v>
      </c>
      <c r="K110" s="229">
        <v>130</v>
      </c>
      <c r="L110" s="229">
        <v>116</v>
      </c>
      <c r="M110" s="229">
        <v>1461.5981400000001</v>
      </c>
      <c r="N110" s="1"/>
      <c r="O110" s="1"/>
    </row>
    <row r="111" spans="1:15" ht="12.75" customHeight="1">
      <c r="A111" s="212">
        <v>102</v>
      </c>
      <c r="B111" s="215" t="s">
        <v>130</v>
      </c>
      <c r="C111" s="229">
        <v>381.95</v>
      </c>
      <c r="D111" s="230">
        <v>383</v>
      </c>
      <c r="E111" s="230">
        <v>379.95</v>
      </c>
      <c r="F111" s="230">
        <v>377.95</v>
      </c>
      <c r="G111" s="230">
        <v>374.9</v>
      </c>
      <c r="H111" s="230">
        <v>385</v>
      </c>
      <c r="I111" s="230">
        <v>388.04999999999995</v>
      </c>
      <c r="J111" s="230">
        <v>390.05</v>
      </c>
      <c r="K111" s="229">
        <v>386.05</v>
      </c>
      <c r="L111" s="229">
        <v>381</v>
      </c>
      <c r="M111" s="229">
        <v>42.127899999999997</v>
      </c>
      <c r="N111" s="1"/>
      <c r="O111" s="1"/>
    </row>
    <row r="112" spans="1:15" ht="12.75" customHeight="1">
      <c r="A112" s="212">
        <v>103</v>
      </c>
      <c r="B112" s="215" t="s">
        <v>135</v>
      </c>
      <c r="C112" s="229">
        <v>90.3</v>
      </c>
      <c r="D112" s="230">
        <v>90.7</v>
      </c>
      <c r="E112" s="230">
        <v>89.75</v>
      </c>
      <c r="F112" s="230">
        <v>89.2</v>
      </c>
      <c r="G112" s="230">
        <v>88.25</v>
      </c>
      <c r="H112" s="230">
        <v>91.25</v>
      </c>
      <c r="I112" s="230">
        <v>92.200000000000017</v>
      </c>
      <c r="J112" s="230">
        <v>92.75</v>
      </c>
      <c r="K112" s="229">
        <v>91.65</v>
      </c>
      <c r="L112" s="229">
        <v>90.15</v>
      </c>
      <c r="M112" s="229">
        <v>99.218230000000005</v>
      </c>
      <c r="N112" s="1"/>
      <c r="O112" s="1"/>
    </row>
    <row r="113" spans="1:15" ht="12.75" customHeight="1">
      <c r="A113" s="212">
        <v>104</v>
      </c>
      <c r="B113" s="215" t="s">
        <v>136</v>
      </c>
      <c r="C113" s="229">
        <v>640.15</v>
      </c>
      <c r="D113" s="230">
        <v>642</v>
      </c>
      <c r="E113" s="230">
        <v>637.04999999999995</v>
      </c>
      <c r="F113" s="230">
        <v>633.94999999999993</v>
      </c>
      <c r="G113" s="230">
        <v>628.99999999999989</v>
      </c>
      <c r="H113" s="230">
        <v>645.1</v>
      </c>
      <c r="I113" s="230">
        <v>650.05000000000007</v>
      </c>
      <c r="J113" s="230">
        <v>653.15000000000009</v>
      </c>
      <c r="K113" s="229">
        <v>646.95000000000005</v>
      </c>
      <c r="L113" s="229">
        <v>638.9</v>
      </c>
      <c r="M113" s="229">
        <v>7.4562799999999996</v>
      </c>
      <c r="N113" s="1"/>
      <c r="O113" s="1"/>
    </row>
    <row r="114" spans="1:15" ht="12.75" customHeight="1">
      <c r="A114" s="212">
        <v>105</v>
      </c>
      <c r="B114" s="215" t="s">
        <v>129</v>
      </c>
      <c r="C114" s="229">
        <v>463.05</v>
      </c>
      <c r="D114" s="230">
        <v>463.7833333333333</v>
      </c>
      <c r="E114" s="230">
        <v>461.06666666666661</v>
      </c>
      <c r="F114" s="230">
        <v>459.08333333333331</v>
      </c>
      <c r="G114" s="230">
        <v>456.36666666666662</v>
      </c>
      <c r="H114" s="230">
        <v>465.76666666666659</v>
      </c>
      <c r="I114" s="230">
        <v>468.48333333333329</v>
      </c>
      <c r="J114" s="230">
        <v>470.46666666666658</v>
      </c>
      <c r="K114" s="229">
        <v>466.5</v>
      </c>
      <c r="L114" s="229">
        <v>461.8</v>
      </c>
      <c r="M114" s="229">
        <v>5.4477799999999998</v>
      </c>
      <c r="N114" s="1"/>
      <c r="O114" s="1"/>
    </row>
    <row r="115" spans="1:15" ht="12.75" customHeight="1">
      <c r="A115" s="212">
        <v>106</v>
      </c>
      <c r="B115" s="215" t="s">
        <v>133</v>
      </c>
      <c r="C115" s="229">
        <v>157.25</v>
      </c>
      <c r="D115" s="230">
        <v>158.03333333333333</v>
      </c>
      <c r="E115" s="230">
        <v>154.86666666666667</v>
      </c>
      <c r="F115" s="230">
        <v>152.48333333333335</v>
      </c>
      <c r="G115" s="230">
        <v>149.31666666666669</v>
      </c>
      <c r="H115" s="230">
        <v>160.41666666666666</v>
      </c>
      <c r="I115" s="230">
        <v>163.58333333333334</v>
      </c>
      <c r="J115" s="230">
        <v>165.96666666666664</v>
      </c>
      <c r="K115" s="229">
        <v>161.19999999999999</v>
      </c>
      <c r="L115" s="229">
        <v>155.65</v>
      </c>
      <c r="M115" s="229">
        <v>87.831699999999998</v>
      </c>
      <c r="N115" s="1"/>
      <c r="O115" s="1"/>
    </row>
    <row r="116" spans="1:15" ht="12.75" customHeight="1">
      <c r="A116" s="212">
        <v>107</v>
      </c>
      <c r="B116" s="215" t="s">
        <v>132</v>
      </c>
      <c r="C116" s="229">
        <v>1331.05</v>
      </c>
      <c r="D116" s="230">
        <v>1321.95</v>
      </c>
      <c r="E116" s="230">
        <v>1307.5</v>
      </c>
      <c r="F116" s="230">
        <v>1283.95</v>
      </c>
      <c r="G116" s="230">
        <v>1269.5</v>
      </c>
      <c r="H116" s="230">
        <v>1345.5</v>
      </c>
      <c r="I116" s="230">
        <v>1359.9500000000003</v>
      </c>
      <c r="J116" s="230">
        <v>1383.5</v>
      </c>
      <c r="K116" s="229">
        <v>1336.4</v>
      </c>
      <c r="L116" s="229">
        <v>1298.4000000000001</v>
      </c>
      <c r="M116" s="229">
        <v>42.336509999999997</v>
      </c>
      <c r="N116" s="1"/>
      <c r="O116" s="1"/>
    </row>
    <row r="117" spans="1:15" ht="12.75" customHeight="1">
      <c r="A117" s="212">
        <v>108</v>
      </c>
      <c r="B117" s="215" t="s">
        <v>162</v>
      </c>
      <c r="C117" s="229">
        <v>4143.1000000000004</v>
      </c>
      <c r="D117" s="230">
        <v>4150.333333333333</v>
      </c>
      <c r="E117" s="230">
        <v>4075.6666666666661</v>
      </c>
      <c r="F117" s="230">
        <v>4008.2333333333331</v>
      </c>
      <c r="G117" s="230">
        <v>3933.5666666666662</v>
      </c>
      <c r="H117" s="230">
        <v>4217.7666666666664</v>
      </c>
      <c r="I117" s="230">
        <v>4292.4333333333325</v>
      </c>
      <c r="J117" s="230">
        <v>4359.8666666666659</v>
      </c>
      <c r="K117" s="229">
        <v>4225</v>
      </c>
      <c r="L117" s="229">
        <v>4082.9</v>
      </c>
      <c r="M117" s="229">
        <v>4.5610099999999996</v>
      </c>
      <c r="N117" s="1"/>
      <c r="O117" s="1"/>
    </row>
    <row r="118" spans="1:15" ht="12.75" customHeight="1">
      <c r="A118" s="212">
        <v>109</v>
      </c>
      <c r="B118" s="215" t="s">
        <v>134</v>
      </c>
      <c r="C118" s="229">
        <v>1265.95</v>
      </c>
      <c r="D118" s="230">
        <v>1270.8166666666666</v>
      </c>
      <c r="E118" s="230">
        <v>1259.1333333333332</v>
      </c>
      <c r="F118" s="230">
        <v>1252.3166666666666</v>
      </c>
      <c r="G118" s="230">
        <v>1240.6333333333332</v>
      </c>
      <c r="H118" s="230">
        <v>1277.6333333333332</v>
      </c>
      <c r="I118" s="230">
        <v>1289.3166666666666</v>
      </c>
      <c r="J118" s="230">
        <v>1296.1333333333332</v>
      </c>
      <c r="K118" s="229">
        <v>1282.5</v>
      </c>
      <c r="L118" s="229">
        <v>1264</v>
      </c>
      <c r="M118" s="229">
        <v>53.390729999999998</v>
      </c>
      <c r="N118" s="1"/>
      <c r="O118" s="1"/>
    </row>
    <row r="119" spans="1:15" ht="12.75" customHeight="1">
      <c r="A119" s="212">
        <v>110</v>
      </c>
      <c r="B119" s="215" t="s">
        <v>131</v>
      </c>
      <c r="C119" s="229">
        <v>2462.75</v>
      </c>
      <c r="D119" s="230">
        <v>2463.5499999999997</v>
      </c>
      <c r="E119" s="230">
        <v>2439.0999999999995</v>
      </c>
      <c r="F119" s="230">
        <v>2415.4499999999998</v>
      </c>
      <c r="G119" s="230">
        <v>2390.9999999999995</v>
      </c>
      <c r="H119" s="230">
        <v>2487.1999999999994</v>
      </c>
      <c r="I119" s="230">
        <v>2511.6499999999992</v>
      </c>
      <c r="J119" s="230">
        <v>2535.2999999999993</v>
      </c>
      <c r="K119" s="229">
        <v>2488</v>
      </c>
      <c r="L119" s="229">
        <v>2439.9</v>
      </c>
      <c r="M119" s="229">
        <v>5.1203599999999998</v>
      </c>
      <c r="N119" s="1"/>
      <c r="O119" s="1"/>
    </row>
    <row r="120" spans="1:15" ht="12.75" customHeight="1">
      <c r="A120" s="212">
        <v>111</v>
      </c>
      <c r="B120" s="215" t="s">
        <v>260</v>
      </c>
      <c r="C120" s="229">
        <v>727.95</v>
      </c>
      <c r="D120" s="230">
        <v>730.86666666666679</v>
      </c>
      <c r="E120" s="230">
        <v>723.13333333333355</v>
      </c>
      <c r="F120" s="230">
        <v>718.31666666666672</v>
      </c>
      <c r="G120" s="230">
        <v>710.58333333333348</v>
      </c>
      <c r="H120" s="230">
        <v>735.68333333333362</v>
      </c>
      <c r="I120" s="230">
        <v>743.41666666666674</v>
      </c>
      <c r="J120" s="230">
        <v>748.23333333333369</v>
      </c>
      <c r="K120" s="229">
        <v>738.6</v>
      </c>
      <c r="L120" s="229">
        <v>726.05</v>
      </c>
      <c r="M120" s="229">
        <v>9.2446800000000007</v>
      </c>
      <c r="N120" s="1"/>
      <c r="O120" s="1"/>
    </row>
    <row r="121" spans="1:15" ht="12.75" customHeight="1">
      <c r="A121" s="212">
        <v>112</v>
      </c>
      <c r="B121" s="215" t="s">
        <v>261</v>
      </c>
      <c r="C121" s="229">
        <v>261.39999999999998</v>
      </c>
      <c r="D121" s="230">
        <v>262.81666666666666</v>
      </c>
      <c r="E121" s="230">
        <v>258.63333333333333</v>
      </c>
      <c r="F121" s="230">
        <v>255.86666666666667</v>
      </c>
      <c r="G121" s="230">
        <v>251.68333333333334</v>
      </c>
      <c r="H121" s="230">
        <v>265.58333333333331</v>
      </c>
      <c r="I121" s="230">
        <v>269.76666666666659</v>
      </c>
      <c r="J121" s="230">
        <v>272.5333333333333</v>
      </c>
      <c r="K121" s="229">
        <v>267</v>
      </c>
      <c r="L121" s="229">
        <v>260.05</v>
      </c>
      <c r="M121" s="229">
        <v>9.6762700000000006</v>
      </c>
      <c r="N121" s="1"/>
      <c r="O121" s="1"/>
    </row>
    <row r="122" spans="1:15" ht="12.75" customHeight="1">
      <c r="A122" s="212">
        <v>113</v>
      </c>
      <c r="B122" s="215" t="s">
        <v>139</v>
      </c>
      <c r="C122" s="229">
        <v>748.5</v>
      </c>
      <c r="D122" s="230">
        <v>748.98333333333323</v>
      </c>
      <c r="E122" s="230">
        <v>741.01666666666642</v>
      </c>
      <c r="F122" s="230">
        <v>733.53333333333319</v>
      </c>
      <c r="G122" s="230">
        <v>725.56666666666638</v>
      </c>
      <c r="H122" s="230">
        <v>756.46666666666647</v>
      </c>
      <c r="I122" s="230">
        <v>764.43333333333339</v>
      </c>
      <c r="J122" s="230">
        <v>771.91666666666652</v>
      </c>
      <c r="K122" s="229">
        <v>756.95</v>
      </c>
      <c r="L122" s="229">
        <v>741.5</v>
      </c>
      <c r="M122" s="229">
        <v>24.087340000000001</v>
      </c>
      <c r="N122" s="1"/>
      <c r="O122" s="1"/>
    </row>
    <row r="123" spans="1:15" ht="12.75" customHeight="1">
      <c r="A123" s="212">
        <v>114</v>
      </c>
      <c r="B123" s="215" t="s">
        <v>138</v>
      </c>
      <c r="C123" s="229">
        <v>523.95000000000005</v>
      </c>
      <c r="D123" s="230">
        <v>525.81666666666672</v>
      </c>
      <c r="E123" s="230">
        <v>518.63333333333344</v>
      </c>
      <c r="F123" s="230">
        <v>513.31666666666672</v>
      </c>
      <c r="G123" s="230">
        <v>506.13333333333344</v>
      </c>
      <c r="H123" s="230">
        <v>531.13333333333344</v>
      </c>
      <c r="I123" s="230">
        <v>538.31666666666661</v>
      </c>
      <c r="J123" s="230">
        <v>543.63333333333344</v>
      </c>
      <c r="K123" s="229">
        <v>533</v>
      </c>
      <c r="L123" s="229">
        <v>520.5</v>
      </c>
      <c r="M123" s="229">
        <v>29.29898</v>
      </c>
      <c r="N123" s="1"/>
      <c r="O123" s="1"/>
    </row>
    <row r="124" spans="1:15" ht="12.75" customHeight="1">
      <c r="A124" s="212">
        <v>115</v>
      </c>
      <c r="B124" s="215" t="s">
        <v>140</v>
      </c>
      <c r="C124" s="229">
        <v>479.55</v>
      </c>
      <c r="D124" s="230">
        <v>482.01666666666665</v>
      </c>
      <c r="E124" s="230">
        <v>474.5333333333333</v>
      </c>
      <c r="F124" s="230">
        <v>469.51666666666665</v>
      </c>
      <c r="G124" s="230">
        <v>462.0333333333333</v>
      </c>
      <c r="H124" s="230">
        <v>487.0333333333333</v>
      </c>
      <c r="I124" s="230">
        <v>494.51666666666665</v>
      </c>
      <c r="J124" s="230">
        <v>499.5333333333333</v>
      </c>
      <c r="K124" s="229">
        <v>489.5</v>
      </c>
      <c r="L124" s="229">
        <v>477</v>
      </c>
      <c r="M124" s="229">
        <v>9.6555199999999992</v>
      </c>
      <c r="N124" s="1"/>
      <c r="O124" s="1"/>
    </row>
    <row r="125" spans="1:15" ht="12.75" customHeight="1">
      <c r="A125" s="212">
        <v>116</v>
      </c>
      <c r="B125" s="215" t="s">
        <v>141</v>
      </c>
      <c r="C125" s="229">
        <v>1872</v>
      </c>
      <c r="D125" s="230">
        <v>1876.8</v>
      </c>
      <c r="E125" s="230">
        <v>1855.8999999999999</v>
      </c>
      <c r="F125" s="230">
        <v>1839.8</v>
      </c>
      <c r="G125" s="230">
        <v>1818.8999999999999</v>
      </c>
      <c r="H125" s="230">
        <v>1892.8999999999999</v>
      </c>
      <c r="I125" s="230">
        <v>1913.8</v>
      </c>
      <c r="J125" s="230">
        <v>1929.8999999999999</v>
      </c>
      <c r="K125" s="229">
        <v>1897.7</v>
      </c>
      <c r="L125" s="229">
        <v>1860.7</v>
      </c>
      <c r="M125" s="229">
        <v>141.96924000000001</v>
      </c>
      <c r="N125" s="1"/>
      <c r="O125" s="1"/>
    </row>
    <row r="126" spans="1:15" ht="12.75" customHeight="1">
      <c r="A126" s="212">
        <v>117</v>
      </c>
      <c r="B126" s="215" t="s">
        <v>142</v>
      </c>
      <c r="C126" s="229">
        <v>105.15</v>
      </c>
      <c r="D126" s="230">
        <v>105.46666666666665</v>
      </c>
      <c r="E126" s="230">
        <v>104.33333333333331</v>
      </c>
      <c r="F126" s="230">
        <v>103.51666666666667</v>
      </c>
      <c r="G126" s="230">
        <v>102.38333333333333</v>
      </c>
      <c r="H126" s="230">
        <v>106.2833333333333</v>
      </c>
      <c r="I126" s="230">
        <v>107.41666666666666</v>
      </c>
      <c r="J126" s="230">
        <v>108.23333333333329</v>
      </c>
      <c r="K126" s="229">
        <v>106.6</v>
      </c>
      <c r="L126" s="229">
        <v>104.65</v>
      </c>
      <c r="M126" s="229">
        <v>47.080880000000001</v>
      </c>
      <c r="N126" s="1"/>
      <c r="O126" s="1"/>
    </row>
    <row r="127" spans="1:15" ht="12.75" customHeight="1">
      <c r="A127" s="212">
        <v>118</v>
      </c>
      <c r="B127" s="215" t="s">
        <v>146</v>
      </c>
      <c r="C127" s="229">
        <v>3808.45</v>
      </c>
      <c r="D127" s="230">
        <v>3814.8666666666663</v>
      </c>
      <c r="E127" s="230">
        <v>3776.8833333333328</v>
      </c>
      <c r="F127" s="230">
        <v>3745.3166666666666</v>
      </c>
      <c r="G127" s="230">
        <v>3707.333333333333</v>
      </c>
      <c r="H127" s="230">
        <v>3846.4333333333325</v>
      </c>
      <c r="I127" s="230">
        <v>3884.4166666666661</v>
      </c>
      <c r="J127" s="230">
        <v>3915.9833333333322</v>
      </c>
      <c r="K127" s="229">
        <v>3852.85</v>
      </c>
      <c r="L127" s="229">
        <v>3783.3</v>
      </c>
      <c r="M127" s="229">
        <v>1.1528799999999999</v>
      </c>
      <c r="N127" s="1"/>
      <c r="O127" s="1"/>
    </row>
    <row r="128" spans="1:15" ht="12.75" customHeight="1">
      <c r="A128" s="212">
        <v>119</v>
      </c>
      <c r="B128" s="215" t="s">
        <v>144</v>
      </c>
      <c r="C128" s="229">
        <v>364</v>
      </c>
      <c r="D128" s="230">
        <v>367.0333333333333</v>
      </c>
      <c r="E128" s="230">
        <v>359.71666666666658</v>
      </c>
      <c r="F128" s="230">
        <v>355.43333333333328</v>
      </c>
      <c r="G128" s="230">
        <v>348.11666666666656</v>
      </c>
      <c r="H128" s="230">
        <v>371.31666666666661</v>
      </c>
      <c r="I128" s="230">
        <v>378.63333333333333</v>
      </c>
      <c r="J128" s="230">
        <v>382.91666666666663</v>
      </c>
      <c r="K128" s="229">
        <v>374.35</v>
      </c>
      <c r="L128" s="229">
        <v>362.75</v>
      </c>
      <c r="M128" s="229">
        <v>35.751080000000002</v>
      </c>
      <c r="N128" s="1"/>
      <c r="O128" s="1"/>
    </row>
    <row r="129" spans="1:15" ht="12.75" customHeight="1">
      <c r="A129" s="212">
        <v>120</v>
      </c>
      <c r="B129" s="215" t="s">
        <v>862</v>
      </c>
      <c r="C129" s="229">
        <v>4823.05</v>
      </c>
      <c r="D129" s="230">
        <v>4811.8</v>
      </c>
      <c r="E129" s="230">
        <v>4787.3500000000004</v>
      </c>
      <c r="F129" s="230">
        <v>4751.6500000000005</v>
      </c>
      <c r="G129" s="230">
        <v>4727.2000000000007</v>
      </c>
      <c r="H129" s="230">
        <v>4847.5</v>
      </c>
      <c r="I129" s="230">
        <v>4871.9499999999989</v>
      </c>
      <c r="J129" s="230">
        <v>4907.6499999999996</v>
      </c>
      <c r="K129" s="229">
        <v>4836.25</v>
      </c>
      <c r="L129" s="229">
        <v>4776.1000000000004</v>
      </c>
      <c r="M129" s="229">
        <v>2.74316</v>
      </c>
      <c r="N129" s="1"/>
      <c r="O129" s="1"/>
    </row>
    <row r="130" spans="1:15" ht="12.75" customHeight="1">
      <c r="A130" s="212">
        <v>121</v>
      </c>
      <c r="B130" s="215" t="s">
        <v>145</v>
      </c>
      <c r="C130" s="229">
        <v>2363</v>
      </c>
      <c r="D130" s="230">
        <v>2356.7000000000003</v>
      </c>
      <c r="E130" s="230">
        <v>2344.5500000000006</v>
      </c>
      <c r="F130" s="230">
        <v>2326.1000000000004</v>
      </c>
      <c r="G130" s="230">
        <v>2313.9500000000007</v>
      </c>
      <c r="H130" s="230">
        <v>2375.1500000000005</v>
      </c>
      <c r="I130" s="230">
        <v>2387.3000000000002</v>
      </c>
      <c r="J130" s="230">
        <v>2405.7500000000005</v>
      </c>
      <c r="K130" s="229">
        <v>2368.85</v>
      </c>
      <c r="L130" s="229">
        <v>2338.25</v>
      </c>
      <c r="M130" s="229">
        <v>25.017199999999999</v>
      </c>
      <c r="N130" s="1"/>
      <c r="O130" s="1"/>
    </row>
    <row r="131" spans="1:15" ht="12.75" customHeight="1">
      <c r="A131" s="212">
        <v>122</v>
      </c>
      <c r="B131" s="215" t="s">
        <v>262</v>
      </c>
      <c r="C131" s="229">
        <v>340.5</v>
      </c>
      <c r="D131" s="230">
        <v>343.38333333333338</v>
      </c>
      <c r="E131" s="230">
        <v>335.86666666666679</v>
      </c>
      <c r="F131" s="230">
        <v>331.23333333333341</v>
      </c>
      <c r="G131" s="230">
        <v>323.71666666666681</v>
      </c>
      <c r="H131" s="230">
        <v>348.01666666666677</v>
      </c>
      <c r="I131" s="230">
        <v>355.5333333333333</v>
      </c>
      <c r="J131" s="230">
        <v>360.16666666666674</v>
      </c>
      <c r="K131" s="229">
        <v>350.9</v>
      </c>
      <c r="L131" s="229">
        <v>338.75</v>
      </c>
      <c r="M131" s="229">
        <v>14.877079999999999</v>
      </c>
      <c r="N131" s="1"/>
      <c r="O131" s="1"/>
    </row>
    <row r="132" spans="1:15" ht="12.75" customHeight="1">
      <c r="A132" s="212">
        <v>123</v>
      </c>
      <c r="B132" s="215" t="s">
        <v>842</v>
      </c>
      <c r="C132" s="229">
        <v>601.95000000000005</v>
      </c>
      <c r="D132" s="230">
        <v>603.1</v>
      </c>
      <c r="E132" s="230">
        <v>599.20000000000005</v>
      </c>
      <c r="F132" s="230">
        <v>596.45000000000005</v>
      </c>
      <c r="G132" s="230">
        <v>592.55000000000007</v>
      </c>
      <c r="H132" s="230">
        <v>605.85</v>
      </c>
      <c r="I132" s="230">
        <v>609.74999999999989</v>
      </c>
      <c r="J132" s="230">
        <v>612.5</v>
      </c>
      <c r="K132" s="229">
        <v>607</v>
      </c>
      <c r="L132" s="229">
        <v>600.35</v>
      </c>
      <c r="M132" s="229">
        <v>6.6092500000000003</v>
      </c>
      <c r="N132" s="1"/>
      <c r="O132" s="1"/>
    </row>
    <row r="133" spans="1:15" ht="12.75" customHeight="1">
      <c r="A133" s="212">
        <v>124</v>
      </c>
      <c r="B133" s="215" t="s">
        <v>410</v>
      </c>
      <c r="C133" s="229">
        <v>3988.75</v>
      </c>
      <c r="D133" s="230">
        <v>3982.15</v>
      </c>
      <c r="E133" s="230">
        <v>3964.3</v>
      </c>
      <c r="F133" s="230">
        <v>3939.85</v>
      </c>
      <c r="G133" s="230">
        <v>3922</v>
      </c>
      <c r="H133" s="230">
        <v>4006.6000000000004</v>
      </c>
      <c r="I133" s="230">
        <v>4024.45</v>
      </c>
      <c r="J133" s="230">
        <v>4048.9000000000005</v>
      </c>
      <c r="K133" s="229">
        <v>4000</v>
      </c>
      <c r="L133" s="229">
        <v>3957.7</v>
      </c>
      <c r="M133" s="229">
        <v>0.13120999999999999</v>
      </c>
      <c r="N133" s="1"/>
      <c r="O133" s="1"/>
    </row>
    <row r="134" spans="1:15" ht="12.75" customHeight="1">
      <c r="A134" s="212">
        <v>125</v>
      </c>
      <c r="B134" s="215" t="s">
        <v>147</v>
      </c>
      <c r="C134" s="229">
        <v>806.4</v>
      </c>
      <c r="D134" s="230">
        <v>808.7833333333333</v>
      </c>
      <c r="E134" s="230">
        <v>802.41666666666663</v>
      </c>
      <c r="F134" s="230">
        <v>798.43333333333328</v>
      </c>
      <c r="G134" s="230">
        <v>792.06666666666661</v>
      </c>
      <c r="H134" s="230">
        <v>812.76666666666665</v>
      </c>
      <c r="I134" s="230">
        <v>819.13333333333344</v>
      </c>
      <c r="J134" s="230">
        <v>823.11666666666667</v>
      </c>
      <c r="K134" s="229">
        <v>815.15</v>
      </c>
      <c r="L134" s="229">
        <v>804.8</v>
      </c>
      <c r="M134" s="229">
        <v>5.4896799999999999</v>
      </c>
      <c r="N134" s="1"/>
      <c r="O134" s="1"/>
    </row>
    <row r="135" spans="1:15" ht="12.75" customHeight="1">
      <c r="A135" s="212">
        <v>126</v>
      </c>
      <c r="B135" s="215" t="s">
        <v>158</v>
      </c>
      <c r="C135" s="229">
        <v>98390.95</v>
      </c>
      <c r="D135" s="230">
        <v>98046.283333333326</v>
      </c>
      <c r="E135" s="230">
        <v>97494.666666666657</v>
      </c>
      <c r="F135" s="230">
        <v>96598.383333333331</v>
      </c>
      <c r="G135" s="230">
        <v>96046.766666666663</v>
      </c>
      <c r="H135" s="230">
        <v>98942.566666666651</v>
      </c>
      <c r="I135" s="230">
        <v>99494.18333333332</v>
      </c>
      <c r="J135" s="230">
        <v>100390.46666666665</v>
      </c>
      <c r="K135" s="229">
        <v>98597.9</v>
      </c>
      <c r="L135" s="229">
        <v>97150</v>
      </c>
      <c r="M135" s="229">
        <v>8.6040000000000005E-2</v>
      </c>
      <c r="N135" s="1"/>
      <c r="O135" s="1"/>
    </row>
    <row r="136" spans="1:15" ht="12.75" customHeight="1">
      <c r="A136" s="212">
        <v>127</v>
      </c>
      <c r="B136" s="215" t="s">
        <v>149</v>
      </c>
      <c r="C136" s="229">
        <v>283.39999999999998</v>
      </c>
      <c r="D136" s="230">
        <v>282.8</v>
      </c>
      <c r="E136" s="230">
        <v>279.3</v>
      </c>
      <c r="F136" s="230">
        <v>275.2</v>
      </c>
      <c r="G136" s="230">
        <v>271.7</v>
      </c>
      <c r="H136" s="230">
        <v>286.90000000000003</v>
      </c>
      <c r="I136" s="230">
        <v>290.40000000000003</v>
      </c>
      <c r="J136" s="230">
        <v>294.50000000000006</v>
      </c>
      <c r="K136" s="229">
        <v>286.3</v>
      </c>
      <c r="L136" s="229">
        <v>278.7</v>
      </c>
      <c r="M136" s="229">
        <v>47.10042</v>
      </c>
      <c r="N136" s="1"/>
      <c r="O136" s="1"/>
    </row>
    <row r="137" spans="1:15" ht="12.75" customHeight="1">
      <c r="A137" s="212">
        <v>128</v>
      </c>
      <c r="B137" s="215" t="s">
        <v>148</v>
      </c>
      <c r="C137" s="229">
        <v>1370.65</v>
      </c>
      <c r="D137" s="230">
        <v>1373.55</v>
      </c>
      <c r="E137" s="230">
        <v>1360.1</v>
      </c>
      <c r="F137" s="230">
        <v>1349.55</v>
      </c>
      <c r="G137" s="230">
        <v>1336.1</v>
      </c>
      <c r="H137" s="230">
        <v>1384.1</v>
      </c>
      <c r="I137" s="230">
        <v>1397.5500000000002</v>
      </c>
      <c r="J137" s="230">
        <v>1408.1</v>
      </c>
      <c r="K137" s="229">
        <v>1387</v>
      </c>
      <c r="L137" s="229">
        <v>1363</v>
      </c>
      <c r="M137" s="229">
        <v>18.813289999999999</v>
      </c>
      <c r="N137" s="1"/>
      <c r="O137" s="1"/>
    </row>
    <row r="138" spans="1:15" ht="12.75" customHeight="1">
      <c r="A138" s="212">
        <v>129</v>
      </c>
      <c r="B138" s="215" t="s">
        <v>151</v>
      </c>
      <c r="C138" s="229">
        <v>533.20000000000005</v>
      </c>
      <c r="D138" s="230">
        <v>539.81666666666672</v>
      </c>
      <c r="E138" s="230">
        <v>525.68333333333339</v>
      </c>
      <c r="F138" s="230">
        <v>518.16666666666663</v>
      </c>
      <c r="G138" s="230">
        <v>504.0333333333333</v>
      </c>
      <c r="H138" s="230">
        <v>547.33333333333348</v>
      </c>
      <c r="I138" s="230">
        <v>561.46666666666692</v>
      </c>
      <c r="J138" s="230">
        <v>568.98333333333358</v>
      </c>
      <c r="K138" s="229">
        <v>553.95000000000005</v>
      </c>
      <c r="L138" s="229">
        <v>532.29999999999995</v>
      </c>
      <c r="M138" s="229">
        <v>11.105219999999999</v>
      </c>
      <c r="N138" s="1"/>
      <c r="O138" s="1"/>
    </row>
    <row r="139" spans="1:15" ht="12.75" customHeight="1">
      <c r="A139" s="212">
        <v>130</v>
      </c>
      <c r="B139" s="215" t="s">
        <v>152</v>
      </c>
      <c r="C139" s="229">
        <v>9627.7999999999993</v>
      </c>
      <c r="D139" s="230">
        <v>9650.9333333333325</v>
      </c>
      <c r="E139" s="230">
        <v>9587.9666666666653</v>
      </c>
      <c r="F139" s="230">
        <v>9548.1333333333332</v>
      </c>
      <c r="G139" s="230">
        <v>9485.1666666666661</v>
      </c>
      <c r="H139" s="230">
        <v>9690.7666666666646</v>
      </c>
      <c r="I139" s="230">
        <v>9753.7333333333318</v>
      </c>
      <c r="J139" s="230">
        <v>9793.5666666666639</v>
      </c>
      <c r="K139" s="229">
        <v>9713.9</v>
      </c>
      <c r="L139" s="229">
        <v>9611.1</v>
      </c>
      <c r="M139" s="229">
        <v>1.61389</v>
      </c>
      <c r="N139" s="1"/>
      <c r="O139" s="1"/>
    </row>
    <row r="140" spans="1:15" ht="12.75" customHeight="1">
      <c r="A140" s="212">
        <v>131</v>
      </c>
      <c r="B140" s="215" t="s">
        <v>155</v>
      </c>
      <c r="C140" s="229">
        <v>686.2</v>
      </c>
      <c r="D140" s="230">
        <v>693.2833333333333</v>
      </c>
      <c r="E140" s="230">
        <v>677.31666666666661</v>
      </c>
      <c r="F140" s="230">
        <v>668.43333333333328</v>
      </c>
      <c r="G140" s="230">
        <v>652.46666666666658</v>
      </c>
      <c r="H140" s="230">
        <v>702.16666666666663</v>
      </c>
      <c r="I140" s="230">
        <v>718.13333333333333</v>
      </c>
      <c r="J140" s="230">
        <v>727.01666666666665</v>
      </c>
      <c r="K140" s="229">
        <v>709.25</v>
      </c>
      <c r="L140" s="229">
        <v>684.4</v>
      </c>
      <c r="M140" s="229">
        <v>4.5849200000000003</v>
      </c>
      <c r="N140" s="1"/>
      <c r="O140" s="1"/>
    </row>
    <row r="141" spans="1:15" ht="12.75" customHeight="1">
      <c r="A141" s="212">
        <v>132</v>
      </c>
      <c r="B141" s="215" t="s">
        <v>418</v>
      </c>
      <c r="C141" s="229">
        <v>569.70000000000005</v>
      </c>
      <c r="D141" s="230">
        <v>568.19999999999993</v>
      </c>
      <c r="E141" s="230">
        <v>558.99999999999989</v>
      </c>
      <c r="F141" s="230">
        <v>548.29999999999995</v>
      </c>
      <c r="G141" s="230">
        <v>539.09999999999991</v>
      </c>
      <c r="H141" s="230">
        <v>578.89999999999986</v>
      </c>
      <c r="I141" s="230">
        <v>588.09999999999991</v>
      </c>
      <c r="J141" s="230">
        <v>598.79999999999984</v>
      </c>
      <c r="K141" s="229">
        <v>577.4</v>
      </c>
      <c r="L141" s="229">
        <v>557.5</v>
      </c>
      <c r="M141" s="229">
        <v>45.180689999999998</v>
      </c>
      <c r="N141" s="1"/>
      <c r="O141" s="1"/>
    </row>
    <row r="142" spans="1:15" ht="12.75" customHeight="1">
      <c r="A142" s="212">
        <v>133</v>
      </c>
      <c r="B142" s="215" t="s">
        <v>843</v>
      </c>
      <c r="C142" s="229">
        <v>58.2</v>
      </c>
      <c r="D142" s="230">
        <v>58</v>
      </c>
      <c r="E142" s="230">
        <v>57.5</v>
      </c>
      <c r="F142" s="230">
        <v>56.8</v>
      </c>
      <c r="G142" s="230">
        <v>56.3</v>
      </c>
      <c r="H142" s="230">
        <v>58.7</v>
      </c>
      <c r="I142" s="230">
        <v>59.2</v>
      </c>
      <c r="J142" s="230">
        <v>59.900000000000006</v>
      </c>
      <c r="K142" s="229">
        <v>58.5</v>
      </c>
      <c r="L142" s="229">
        <v>57.3</v>
      </c>
      <c r="M142" s="229">
        <v>51.540439999999997</v>
      </c>
      <c r="N142" s="1"/>
      <c r="O142" s="1"/>
    </row>
    <row r="143" spans="1:15" ht="12.75" customHeight="1">
      <c r="A143" s="212">
        <v>134</v>
      </c>
      <c r="B143" s="215" t="s">
        <v>157</v>
      </c>
      <c r="C143" s="229">
        <v>1853.25</v>
      </c>
      <c r="D143" s="230">
        <v>1857.0333333333335</v>
      </c>
      <c r="E143" s="230">
        <v>1839.2166666666672</v>
      </c>
      <c r="F143" s="230">
        <v>1825.1833333333336</v>
      </c>
      <c r="G143" s="230">
        <v>1807.3666666666672</v>
      </c>
      <c r="H143" s="230">
        <v>1871.0666666666671</v>
      </c>
      <c r="I143" s="230">
        <v>1888.8833333333332</v>
      </c>
      <c r="J143" s="230">
        <v>1902.916666666667</v>
      </c>
      <c r="K143" s="229">
        <v>1874.85</v>
      </c>
      <c r="L143" s="229">
        <v>1843</v>
      </c>
      <c r="M143" s="229">
        <v>3.7478600000000002</v>
      </c>
      <c r="N143" s="1"/>
      <c r="O143" s="1"/>
    </row>
    <row r="144" spans="1:15" ht="12.75" customHeight="1">
      <c r="A144" s="212">
        <v>135</v>
      </c>
      <c r="B144" s="215" t="s">
        <v>159</v>
      </c>
      <c r="C144" s="229">
        <v>1116.8</v>
      </c>
      <c r="D144" s="230">
        <v>1118.9333333333334</v>
      </c>
      <c r="E144" s="230">
        <v>1106.8666666666668</v>
      </c>
      <c r="F144" s="230">
        <v>1096.9333333333334</v>
      </c>
      <c r="G144" s="230">
        <v>1084.8666666666668</v>
      </c>
      <c r="H144" s="230">
        <v>1128.8666666666668</v>
      </c>
      <c r="I144" s="230">
        <v>1140.9333333333334</v>
      </c>
      <c r="J144" s="230">
        <v>1150.8666666666668</v>
      </c>
      <c r="K144" s="229">
        <v>1131</v>
      </c>
      <c r="L144" s="229">
        <v>1109</v>
      </c>
      <c r="M144" s="229">
        <v>3.1465800000000002</v>
      </c>
      <c r="N144" s="1"/>
      <c r="O144" s="1"/>
    </row>
    <row r="145" spans="1:15" ht="12.75" customHeight="1">
      <c r="A145" s="212">
        <v>136</v>
      </c>
      <c r="B145" s="215" t="s">
        <v>167</v>
      </c>
      <c r="C145" s="229">
        <v>182.8</v>
      </c>
      <c r="D145" s="230">
        <v>182.53333333333333</v>
      </c>
      <c r="E145" s="230">
        <v>180.81666666666666</v>
      </c>
      <c r="F145" s="230">
        <v>178.83333333333334</v>
      </c>
      <c r="G145" s="230">
        <v>177.11666666666667</v>
      </c>
      <c r="H145" s="230">
        <v>184.51666666666665</v>
      </c>
      <c r="I145" s="230">
        <v>186.23333333333329</v>
      </c>
      <c r="J145" s="230">
        <v>188.21666666666664</v>
      </c>
      <c r="K145" s="229">
        <v>184.25</v>
      </c>
      <c r="L145" s="229">
        <v>180.55</v>
      </c>
      <c r="M145" s="229">
        <v>102.35269</v>
      </c>
      <c r="N145" s="1"/>
      <c r="O145" s="1"/>
    </row>
    <row r="146" spans="1:15" ht="12.75" customHeight="1">
      <c r="A146" s="212">
        <v>137</v>
      </c>
      <c r="B146" s="215" t="s">
        <v>161</v>
      </c>
      <c r="C146" s="229">
        <v>84.3</v>
      </c>
      <c r="D146" s="230">
        <v>84.38333333333334</v>
      </c>
      <c r="E146" s="230">
        <v>83.566666666666677</v>
      </c>
      <c r="F146" s="230">
        <v>82.833333333333343</v>
      </c>
      <c r="G146" s="230">
        <v>82.01666666666668</v>
      </c>
      <c r="H146" s="230">
        <v>85.116666666666674</v>
      </c>
      <c r="I146" s="230">
        <v>85.933333333333337</v>
      </c>
      <c r="J146" s="230">
        <v>86.666666666666671</v>
      </c>
      <c r="K146" s="229">
        <v>85.2</v>
      </c>
      <c r="L146" s="229">
        <v>83.65</v>
      </c>
      <c r="M146" s="229">
        <v>69.971779999999995</v>
      </c>
      <c r="N146" s="1"/>
      <c r="O146" s="1"/>
    </row>
    <row r="147" spans="1:15" ht="12.75" customHeight="1">
      <c r="A147" s="212">
        <v>138</v>
      </c>
      <c r="B147" s="215" t="s">
        <v>163</v>
      </c>
      <c r="C147" s="229">
        <v>4458.8</v>
      </c>
      <c r="D147" s="230">
        <v>4504.5166666666673</v>
      </c>
      <c r="E147" s="230">
        <v>4398.6833333333343</v>
      </c>
      <c r="F147" s="230">
        <v>4338.5666666666666</v>
      </c>
      <c r="G147" s="230">
        <v>4232.7333333333336</v>
      </c>
      <c r="H147" s="230">
        <v>4564.633333333335</v>
      </c>
      <c r="I147" s="230">
        <v>4670.466666666669</v>
      </c>
      <c r="J147" s="230">
        <v>4730.5833333333358</v>
      </c>
      <c r="K147" s="229">
        <v>4610.3500000000004</v>
      </c>
      <c r="L147" s="229">
        <v>4444.3999999999996</v>
      </c>
      <c r="M147" s="229">
        <v>1.5739000000000001</v>
      </c>
      <c r="N147" s="1"/>
      <c r="O147" s="1"/>
    </row>
    <row r="148" spans="1:15" ht="12.75" customHeight="1">
      <c r="A148" s="212">
        <v>139</v>
      </c>
      <c r="B148" s="215" t="s">
        <v>164</v>
      </c>
      <c r="C148" s="229">
        <v>22073.45</v>
      </c>
      <c r="D148" s="230">
        <v>22131.45</v>
      </c>
      <c r="E148" s="230">
        <v>21982.9</v>
      </c>
      <c r="F148" s="230">
        <v>21892.350000000002</v>
      </c>
      <c r="G148" s="230">
        <v>21743.800000000003</v>
      </c>
      <c r="H148" s="230">
        <v>22222</v>
      </c>
      <c r="I148" s="230">
        <v>22370.549999999996</v>
      </c>
      <c r="J148" s="230">
        <v>22461.1</v>
      </c>
      <c r="K148" s="229">
        <v>22280</v>
      </c>
      <c r="L148" s="229">
        <v>22040.9</v>
      </c>
      <c r="M148" s="229">
        <v>0.70914999999999995</v>
      </c>
      <c r="N148" s="1"/>
      <c r="O148" s="1"/>
    </row>
    <row r="149" spans="1:15" ht="12.75" customHeight="1">
      <c r="A149" s="212">
        <v>140</v>
      </c>
      <c r="B149" s="215" t="s">
        <v>160</v>
      </c>
      <c r="C149" s="229">
        <v>244.85</v>
      </c>
      <c r="D149" s="230">
        <v>246.83333333333334</v>
      </c>
      <c r="E149" s="230">
        <v>242.4666666666667</v>
      </c>
      <c r="F149" s="230">
        <v>240.08333333333334</v>
      </c>
      <c r="G149" s="230">
        <v>235.7166666666667</v>
      </c>
      <c r="H149" s="230">
        <v>249.2166666666667</v>
      </c>
      <c r="I149" s="230">
        <v>253.58333333333331</v>
      </c>
      <c r="J149" s="230">
        <v>255.9666666666667</v>
      </c>
      <c r="K149" s="229">
        <v>251.2</v>
      </c>
      <c r="L149" s="229">
        <v>244.45</v>
      </c>
      <c r="M149" s="229">
        <v>3.4232200000000002</v>
      </c>
      <c r="N149" s="1"/>
      <c r="O149" s="1"/>
    </row>
    <row r="150" spans="1:15" ht="12.75" customHeight="1">
      <c r="A150" s="212">
        <v>141</v>
      </c>
      <c r="B150" s="215" t="s">
        <v>264</v>
      </c>
      <c r="C150" s="229">
        <v>965.85</v>
      </c>
      <c r="D150" s="230">
        <v>970.13333333333321</v>
      </c>
      <c r="E150" s="230">
        <v>958.26666666666642</v>
      </c>
      <c r="F150" s="230">
        <v>950.68333333333317</v>
      </c>
      <c r="G150" s="230">
        <v>938.81666666666638</v>
      </c>
      <c r="H150" s="230">
        <v>977.71666666666647</v>
      </c>
      <c r="I150" s="230">
        <v>989.58333333333326</v>
      </c>
      <c r="J150" s="230">
        <v>997.16666666666652</v>
      </c>
      <c r="K150" s="229">
        <v>982</v>
      </c>
      <c r="L150" s="229">
        <v>962.55</v>
      </c>
      <c r="M150" s="229">
        <v>3.17442</v>
      </c>
      <c r="N150" s="1"/>
      <c r="O150" s="1"/>
    </row>
    <row r="151" spans="1:15" ht="12.75" customHeight="1">
      <c r="A151" s="212">
        <v>142</v>
      </c>
      <c r="B151" s="215" t="s">
        <v>168</v>
      </c>
      <c r="C151" s="229">
        <v>154.25</v>
      </c>
      <c r="D151" s="230">
        <v>154.98333333333332</v>
      </c>
      <c r="E151" s="230">
        <v>153.06666666666663</v>
      </c>
      <c r="F151" s="230">
        <v>151.88333333333333</v>
      </c>
      <c r="G151" s="230">
        <v>149.96666666666664</v>
      </c>
      <c r="H151" s="230">
        <v>156.16666666666663</v>
      </c>
      <c r="I151" s="230">
        <v>158.08333333333331</v>
      </c>
      <c r="J151" s="230">
        <v>159.26666666666662</v>
      </c>
      <c r="K151" s="229">
        <v>156.9</v>
      </c>
      <c r="L151" s="229">
        <v>153.80000000000001</v>
      </c>
      <c r="M151" s="229">
        <v>117.64248000000001</v>
      </c>
      <c r="N151" s="1"/>
      <c r="O151" s="1"/>
    </row>
    <row r="152" spans="1:15" ht="12.75" customHeight="1">
      <c r="A152" s="212">
        <v>143</v>
      </c>
      <c r="B152" s="215" t="s">
        <v>265</v>
      </c>
      <c r="C152" s="229">
        <v>255.95</v>
      </c>
      <c r="D152" s="230">
        <v>254.71666666666667</v>
      </c>
      <c r="E152" s="230">
        <v>252.83333333333331</v>
      </c>
      <c r="F152" s="230">
        <v>249.71666666666664</v>
      </c>
      <c r="G152" s="230">
        <v>247.83333333333329</v>
      </c>
      <c r="H152" s="230">
        <v>257.83333333333337</v>
      </c>
      <c r="I152" s="230">
        <v>259.7166666666667</v>
      </c>
      <c r="J152" s="230">
        <v>262.83333333333337</v>
      </c>
      <c r="K152" s="229">
        <v>256.60000000000002</v>
      </c>
      <c r="L152" s="229">
        <v>251.6</v>
      </c>
      <c r="M152" s="229">
        <v>9.7114700000000003</v>
      </c>
      <c r="N152" s="1"/>
      <c r="O152" s="1"/>
    </row>
    <row r="153" spans="1:15" ht="12.75" customHeight="1">
      <c r="A153" s="212">
        <v>144</v>
      </c>
      <c r="B153" s="215" t="s">
        <v>802</v>
      </c>
      <c r="C153" s="229">
        <v>814.3</v>
      </c>
      <c r="D153" s="230">
        <v>803.94999999999993</v>
      </c>
      <c r="E153" s="230">
        <v>785.89999999999986</v>
      </c>
      <c r="F153" s="230">
        <v>757.49999999999989</v>
      </c>
      <c r="G153" s="230">
        <v>739.44999999999982</v>
      </c>
      <c r="H153" s="230">
        <v>832.34999999999991</v>
      </c>
      <c r="I153" s="230">
        <v>850.39999999999986</v>
      </c>
      <c r="J153" s="230">
        <v>878.8</v>
      </c>
      <c r="K153" s="229">
        <v>822</v>
      </c>
      <c r="L153" s="229">
        <v>775.55</v>
      </c>
      <c r="M153" s="229">
        <v>160.69470000000001</v>
      </c>
      <c r="N153" s="1"/>
      <c r="O153" s="1"/>
    </row>
    <row r="154" spans="1:15" ht="12.75" customHeight="1">
      <c r="A154" s="212">
        <v>145</v>
      </c>
      <c r="B154" s="215" t="s">
        <v>430</v>
      </c>
      <c r="C154" s="229">
        <v>3540.95</v>
      </c>
      <c r="D154" s="230">
        <v>3544.3666666666668</v>
      </c>
      <c r="E154" s="230">
        <v>3515.8333333333335</v>
      </c>
      <c r="F154" s="230">
        <v>3490.7166666666667</v>
      </c>
      <c r="G154" s="230">
        <v>3462.1833333333334</v>
      </c>
      <c r="H154" s="230">
        <v>3569.4833333333336</v>
      </c>
      <c r="I154" s="230">
        <v>3598.0166666666664</v>
      </c>
      <c r="J154" s="230">
        <v>3623.1333333333337</v>
      </c>
      <c r="K154" s="229">
        <v>3572.9</v>
      </c>
      <c r="L154" s="229">
        <v>3519.25</v>
      </c>
      <c r="M154" s="229">
        <v>0.43798999999999999</v>
      </c>
      <c r="N154" s="1"/>
      <c r="O154" s="1"/>
    </row>
    <row r="155" spans="1:15" ht="12.75" customHeight="1">
      <c r="A155" s="212">
        <v>146</v>
      </c>
      <c r="B155" s="215" t="s">
        <v>803</v>
      </c>
      <c r="C155" s="229">
        <v>616.20000000000005</v>
      </c>
      <c r="D155" s="230">
        <v>618.4</v>
      </c>
      <c r="E155" s="230">
        <v>606.79999999999995</v>
      </c>
      <c r="F155" s="230">
        <v>597.4</v>
      </c>
      <c r="G155" s="230">
        <v>585.79999999999995</v>
      </c>
      <c r="H155" s="230">
        <v>627.79999999999995</v>
      </c>
      <c r="I155" s="230">
        <v>639.40000000000009</v>
      </c>
      <c r="J155" s="230">
        <v>648.79999999999995</v>
      </c>
      <c r="K155" s="229">
        <v>630</v>
      </c>
      <c r="L155" s="229">
        <v>609</v>
      </c>
      <c r="M155" s="229">
        <v>16.700859999999999</v>
      </c>
      <c r="N155" s="1"/>
      <c r="O155" s="1"/>
    </row>
    <row r="156" spans="1:15" ht="12.75" customHeight="1">
      <c r="A156" s="212">
        <v>147</v>
      </c>
      <c r="B156" s="215" t="s">
        <v>175</v>
      </c>
      <c r="C156" s="229">
        <v>3619.9</v>
      </c>
      <c r="D156" s="230">
        <v>3613.3166666666671</v>
      </c>
      <c r="E156" s="230">
        <v>3559.1333333333341</v>
      </c>
      <c r="F156" s="230">
        <v>3498.3666666666672</v>
      </c>
      <c r="G156" s="230">
        <v>3444.1833333333343</v>
      </c>
      <c r="H156" s="230">
        <v>3674.0833333333339</v>
      </c>
      <c r="I156" s="230">
        <v>3728.2666666666673</v>
      </c>
      <c r="J156" s="230">
        <v>3789.0333333333338</v>
      </c>
      <c r="K156" s="229">
        <v>3667.5</v>
      </c>
      <c r="L156" s="229">
        <v>3552.55</v>
      </c>
      <c r="M156" s="229">
        <v>3.3675700000000002</v>
      </c>
      <c r="N156" s="1"/>
      <c r="O156" s="1"/>
    </row>
    <row r="157" spans="1:15" ht="12.75" customHeight="1">
      <c r="A157" s="212">
        <v>148</v>
      </c>
      <c r="B157" s="215" t="s">
        <v>169</v>
      </c>
      <c r="C157" s="229">
        <v>38363.199999999997</v>
      </c>
      <c r="D157" s="230">
        <v>38610.633333333339</v>
      </c>
      <c r="E157" s="230">
        <v>38011.866666666676</v>
      </c>
      <c r="F157" s="230">
        <v>37660.53333333334</v>
      </c>
      <c r="G157" s="230">
        <v>37061.766666666677</v>
      </c>
      <c r="H157" s="230">
        <v>38961.966666666674</v>
      </c>
      <c r="I157" s="230">
        <v>39560.733333333337</v>
      </c>
      <c r="J157" s="230">
        <v>39912.066666666673</v>
      </c>
      <c r="K157" s="229">
        <v>39209.4</v>
      </c>
      <c r="L157" s="229">
        <v>38259.300000000003</v>
      </c>
      <c r="M157" s="229">
        <v>0.19005</v>
      </c>
      <c r="N157" s="1"/>
      <c r="O157" s="1"/>
    </row>
    <row r="158" spans="1:15" ht="12.75" customHeight="1">
      <c r="A158" s="212">
        <v>149</v>
      </c>
      <c r="B158" s="215" t="s">
        <v>844</v>
      </c>
      <c r="C158" s="229">
        <v>1024.05</v>
      </c>
      <c r="D158" s="230">
        <v>1024.2833333333333</v>
      </c>
      <c r="E158" s="230">
        <v>1013.7666666666667</v>
      </c>
      <c r="F158" s="230">
        <v>1003.4833333333333</v>
      </c>
      <c r="G158" s="230">
        <v>992.9666666666667</v>
      </c>
      <c r="H158" s="230">
        <v>1034.5666666666666</v>
      </c>
      <c r="I158" s="230">
        <v>1045.083333333333</v>
      </c>
      <c r="J158" s="230">
        <v>1055.3666666666666</v>
      </c>
      <c r="K158" s="229">
        <v>1034.8</v>
      </c>
      <c r="L158" s="229">
        <v>1014</v>
      </c>
      <c r="M158" s="229">
        <v>1.0264899999999999</v>
      </c>
      <c r="N158" s="1"/>
      <c r="O158" s="1"/>
    </row>
    <row r="159" spans="1:15" ht="12.75" customHeight="1">
      <c r="A159" s="212">
        <v>150</v>
      </c>
      <c r="B159" s="215" t="s">
        <v>435</v>
      </c>
      <c r="C159" s="229">
        <v>4886.75</v>
      </c>
      <c r="D159" s="230">
        <v>4884.25</v>
      </c>
      <c r="E159" s="230">
        <v>4822.5</v>
      </c>
      <c r="F159" s="230">
        <v>4758.25</v>
      </c>
      <c r="G159" s="230">
        <v>4696.5</v>
      </c>
      <c r="H159" s="230">
        <v>4948.5</v>
      </c>
      <c r="I159" s="230">
        <v>5010.25</v>
      </c>
      <c r="J159" s="230">
        <v>5074.5</v>
      </c>
      <c r="K159" s="229">
        <v>4946</v>
      </c>
      <c r="L159" s="229">
        <v>4820</v>
      </c>
      <c r="M159" s="229">
        <v>3.7436199999999999</v>
      </c>
      <c r="N159" s="1"/>
      <c r="O159" s="1"/>
    </row>
    <row r="160" spans="1:15" ht="12.75" customHeight="1">
      <c r="A160" s="212">
        <v>151</v>
      </c>
      <c r="B160" s="215" t="s">
        <v>171</v>
      </c>
      <c r="C160" s="229">
        <v>222.8</v>
      </c>
      <c r="D160" s="230">
        <v>222.31666666666669</v>
      </c>
      <c r="E160" s="230">
        <v>221.53333333333339</v>
      </c>
      <c r="F160" s="230">
        <v>220.26666666666671</v>
      </c>
      <c r="G160" s="230">
        <v>219.48333333333341</v>
      </c>
      <c r="H160" s="230">
        <v>223.58333333333337</v>
      </c>
      <c r="I160" s="230">
        <v>224.36666666666667</v>
      </c>
      <c r="J160" s="230">
        <v>225.63333333333335</v>
      </c>
      <c r="K160" s="229">
        <v>223.1</v>
      </c>
      <c r="L160" s="229">
        <v>221.05</v>
      </c>
      <c r="M160" s="229">
        <v>14.57734</v>
      </c>
      <c r="N160" s="1"/>
      <c r="O160" s="1"/>
    </row>
    <row r="161" spans="1:15" ht="12.75" customHeight="1">
      <c r="A161" s="212">
        <v>152</v>
      </c>
      <c r="B161" s="215" t="s">
        <v>174</v>
      </c>
      <c r="C161" s="229">
        <v>2614.9499999999998</v>
      </c>
      <c r="D161" s="230">
        <v>2626.1333333333332</v>
      </c>
      <c r="E161" s="230">
        <v>2599.3166666666666</v>
      </c>
      <c r="F161" s="230">
        <v>2583.6833333333334</v>
      </c>
      <c r="G161" s="230">
        <v>2556.8666666666668</v>
      </c>
      <c r="H161" s="230">
        <v>2641.7666666666664</v>
      </c>
      <c r="I161" s="230">
        <v>2668.583333333333</v>
      </c>
      <c r="J161" s="230">
        <v>2684.2166666666662</v>
      </c>
      <c r="K161" s="229">
        <v>2652.95</v>
      </c>
      <c r="L161" s="229">
        <v>2610.5</v>
      </c>
      <c r="M161" s="229">
        <v>1.0061800000000001</v>
      </c>
      <c r="N161" s="1"/>
      <c r="O161" s="1"/>
    </row>
    <row r="162" spans="1:15" ht="12.75" customHeight="1">
      <c r="A162" s="212">
        <v>153</v>
      </c>
      <c r="B162" s="215" t="s">
        <v>266</v>
      </c>
      <c r="C162" s="229">
        <v>3547.5</v>
      </c>
      <c r="D162" s="230">
        <v>3540.25</v>
      </c>
      <c r="E162" s="230">
        <v>3519.3</v>
      </c>
      <c r="F162" s="230">
        <v>3491.1000000000004</v>
      </c>
      <c r="G162" s="230">
        <v>3470.1500000000005</v>
      </c>
      <c r="H162" s="230">
        <v>3568.45</v>
      </c>
      <c r="I162" s="230">
        <v>3589.3999999999996</v>
      </c>
      <c r="J162" s="230">
        <v>3617.5999999999995</v>
      </c>
      <c r="K162" s="229">
        <v>3561.2</v>
      </c>
      <c r="L162" s="229">
        <v>3512.05</v>
      </c>
      <c r="M162" s="229">
        <v>1.8723000000000001</v>
      </c>
      <c r="N162" s="1"/>
      <c r="O162" s="1"/>
    </row>
    <row r="163" spans="1:15" ht="12.75" customHeight="1">
      <c r="A163" s="212">
        <v>154</v>
      </c>
      <c r="B163" s="215" t="s">
        <v>781</v>
      </c>
      <c r="C163" s="229">
        <v>345.35</v>
      </c>
      <c r="D163" s="230">
        <v>348.25</v>
      </c>
      <c r="E163" s="230">
        <v>340.7</v>
      </c>
      <c r="F163" s="230">
        <v>336.05</v>
      </c>
      <c r="G163" s="230">
        <v>328.5</v>
      </c>
      <c r="H163" s="230">
        <v>352.9</v>
      </c>
      <c r="I163" s="230">
        <v>360.44999999999993</v>
      </c>
      <c r="J163" s="230">
        <v>365.09999999999997</v>
      </c>
      <c r="K163" s="229">
        <v>355.8</v>
      </c>
      <c r="L163" s="229">
        <v>343.6</v>
      </c>
      <c r="M163" s="229">
        <v>14.21593</v>
      </c>
      <c r="N163" s="1"/>
      <c r="O163" s="1"/>
    </row>
    <row r="164" spans="1:15" ht="12.75" customHeight="1">
      <c r="A164" s="212">
        <v>155</v>
      </c>
      <c r="B164" s="215" t="s">
        <v>172</v>
      </c>
      <c r="C164" s="229">
        <v>198.7</v>
      </c>
      <c r="D164" s="230">
        <v>197.95000000000002</v>
      </c>
      <c r="E164" s="230">
        <v>196.40000000000003</v>
      </c>
      <c r="F164" s="230">
        <v>194.10000000000002</v>
      </c>
      <c r="G164" s="230">
        <v>192.55000000000004</v>
      </c>
      <c r="H164" s="230">
        <v>200.25000000000003</v>
      </c>
      <c r="I164" s="230">
        <v>201.80000000000004</v>
      </c>
      <c r="J164" s="230">
        <v>204.10000000000002</v>
      </c>
      <c r="K164" s="229">
        <v>199.5</v>
      </c>
      <c r="L164" s="229">
        <v>195.65</v>
      </c>
      <c r="M164" s="229">
        <v>63.23263</v>
      </c>
      <c r="N164" s="1"/>
      <c r="O164" s="1"/>
    </row>
    <row r="165" spans="1:15" ht="12.75" customHeight="1">
      <c r="A165" s="212">
        <v>156</v>
      </c>
      <c r="B165" s="215" t="s">
        <v>177</v>
      </c>
      <c r="C165" s="229">
        <v>244.9</v>
      </c>
      <c r="D165" s="230">
        <v>244.06666666666669</v>
      </c>
      <c r="E165" s="230">
        <v>242.63333333333338</v>
      </c>
      <c r="F165" s="230">
        <v>240.3666666666667</v>
      </c>
      <c r="G165" s="230">
        <v>238.93333333333339</v>
      </c>
      <c r="H165" s="230">
        <v>246.33333333333337</v>
      </c>
      <c r="I165" s="230">
        <v>247.76666666666671</v>
      </c>
      <c r="J165" s="230">
        <v>250.03333333333336</v>
      </c>
      <c r="K165" s="229">
        <v>245.5</v>
      </c>
      <c r="L165" s="229">
        <v>241.8</v>
      </c>
      <c r="M165" s="229">
        <v>82.778559999999999</v>
      </c>
      <c r="N165" s="1"/>
      <c r="O165" s="1"/>
    </row>
    <row r="166" spans="1:15" ht="12.75" customHeight="1">
      <c r="A166" s="212">
        <v>157</v>
      </c>
      <c r="B166" s="215" t="s">
        <v>267</v>
      </c>
      <c r="C166" s="229">
        <v>536.75</v>
      </c>
      <c r="D166" s="230">
        <v>533.19999999999993</v>
      </c>
      <c r="E166" s="230">
        <v>527.54999999999984</v>
      </c>
      <c r="F166" s="230">
        <v>518.34999999999991</v>
      </c>
      <c r="G166" s="230">
        <v>512.69999999999982</v>
      </c>
      <c r="H166" s="230">
        <v>542.39999999999986</v>
      </c>
      <c r="I166" s="230">
        <v>548.04999999999995</v>
      </c>
      <c r="J166" s="230">
        <v>557.24999999999989</v>
      </c>
      <c r="K166" s="229">
        <v>538.85</v>
      </c>
      <c r="L166" s="229">
        <v>524</v>
      </c>
      <c r="M166" s="229">
        <v>5.6692200000000001</v>
      </c>
      <c r="N166" s="1"/>
      <c r="O166" s="1"/>
    </row>
    <row r="167" spans="1:15" ht="12.75" customHeight="1">
      <c r="A167" s="212">
        <v>158</v>
      </c>
      <c r="B167" s="215" t="s">
        <v>268</v>
      </c>
      <c r="C167" s="229">
        <v>13850.6</v>
      </c>
      <c r="D167" s="230">
        <v>13813.516666666668</v>
      </c>
      <c r="E167" s="230">
        <v>13747.083333333336</v>
      </c>
      <c r="F167" s="230">
        <v>13643.566666666668</v>
      </c>
      <c r="G167" s="230">
        <v>13577.133333333335</v>
      </c>
      <c r="H167" s="230">
        <v>13917.033333333336</v>
      </c>
      <c r="I167" s="230">
        <v>13983.466666666667</v>
      </c>
      <c r="J167" s="230">
        <v>14086.983333333337</v>
      </c>
      <c r="K167" s="229">
        <v>13879.95</v>
      </c>
      <c r="L167" s="229">
        <v>13710</v>
      </c>
      <c r="M167" s="229">
        <v>3.4529999999999998E-2</v>
      </c>
      <c r="N167" s="1"/>
      <c r="O167" s="1"/>
    </row>
    <row r="168" spans="1:15" ht="12.75" customHeight="1">
      <c r="A168" s="212">
        <v>159</v>
      </c>
      <c r="B168" s="215" t="s">
        <v>176</v>
      </c>
      <c r="C168" s="229">
        <v>51.35</v>
      </c>
      <c r="D168" s="230">
        <v>51.583333333333336</v>
      </c>
      <c r="E168" s="230">
        <v>50.966666666666669</v>
      </c>
      <c r="F168" s="230">
        <v>50.583333333333336</v>
      </c>
      <c r="G168" s="230">
        <v>49.966666666666669</v>
      </c>
      <c r="H168" s="230">
        <v>51.966666666666669</v>
      </c>
      <c r="I168" s="230">
        <v>52.583333333333329</v>
      </c>
      <c r="J168" s="230">
        <v>52.966666666666669</v>
      </c>
      <c r="K168" s="229">
        <v>52.2</v>
      </c>
      <c r="L168" s="229">
        <v>51.2</v>
      </c>
      <c r="M168" s="229">
        <v>209.64121</v>
      </c>
      <c r="N168" s="1"/>
      <c r="O168" s="1"/>
    </row>
    <row r="169" spans="1:15" ht="12.75" customHeight="1">
      <c r="A169" s="212">
        <v>160</v>
      </c>
      <c r="B169" s="215" t="s">
        <v>181</v>
      </c>
      <c r="C169" s="229">
        <v>149.05000000000001</v>
      </c>
      <c r="D169" s="230">
        <v>147.9</v>
      </c>
      <c r="E169" s="230">
        <v>146.35000000000002</v>
      </c>
      <c r="F169" s="230">
        <v>143.65</v>
      </c>
      <c r="G169" s="230">
        <v>142.10000000000002</v>
      </c>
      <c r="H169" s="230">
        <v>150.60000000000002</v>
      </c>
      <c r="I169" s="230">
        <v>152.15000000000003</v>
      </c>
      <c r="J169" s="230">
        <v>154.85000000000002</v>
      </c>
      <c r="K169" s="229">
        <v>149.44999999999999</v>
      </c>
      <c r="L169" s="229">
        <v>145.19999999999999</v>
      </c>
      <c r="M169" s="229">
        <v>82.70232</v>
      </c>
      <c r="N169" s="1"/>
      <c r="O169" s="1"/>
    </row>
    <row r="170" spans="1:15" ht="12.75" customHeight="1">
      <c r="A170" s="212">
        <v>161</v>
      </c>
      <c r="B170" s="215" t="s">
        <v>182</v>
      </c>
      <c r="C170" s="229">
        <v>2481.9499999999998</v>
      </c>
      <c r="D170" s="230">
        <v>2489.5</v>
      </c>
      <c r="E170" s="230">
        <v>2470.4499999999998</v>
      </c>
      <c r="F170" s="230">
        <v>2458.9499999999998</v>
      </c>
      <c r="G170" s="230">
        <v>2439.8999999999996</v>
      </c>
      <c r="H170" s="230">
        <v>2501</v>
      </c>
      <c r="I170" s="230">
        <v>2520.0500000000002</v>
      </c>
      <c r="J170" s="230">
        <v>2531.5500000000002</v>
      </c>
      <c r="K170" s="229">
        <v>2508.5500000000002</v>
      </c>
      <c r="L170" s="229">
        <v>2478</v>
      </c>
      <c r="M170" s="229">
        <v>27.122430000000001</v>
      </c>
      <c r="N170" s="1"/>
      <c r="O170" s="1"/>
    </row>
    <row r="171" spans="1:15" ht="12.75" customHeight="1">
      <c r="A171" s="212">
        <v>162</v>
      </c>
      <c r="B171" s="215" t="s">
        <v>269</v>
      </c>
      <c r="C171" s="229">
        <v>925.8</v>
      </c>
      <c r="D171" s="230">
        <v>922.41666666666663</v>
      </c>
      <c r="E171" s="230">
        <v>916.43333333333328</v>
      </c>
      <c r="F171" s="230">
        <v>907.06666666666661</v>
      </c>
      <c r="G171" s="230">
        <v>901.08333333333326</v>
      </c>
      <c r="H171" s="230">
        <v>931.7833333333333</v>
      </c>
      <c r="I171" s="230">
        <v>937.76666666666665</v>
      </c>
      <c r="J171" s="230">
        <v>947.13333333333333</v>
      </c>
      <c r="K171" s="229">
        <v>928.4</v>
      </c>
      <c r="L171" s="229">
        <v>913.05</v>
      </c>
      <c r="M171" s="229">
        <v>6.9221700000000004</v>
      </c>
      <c r="N171" s="1"/>
      <c r="O171" s="1"/>
    </row>
    <row r="172" spans="1:15" ht="12.75" customHeight="1">
      <c r="A172" s="212">
        <v>163</v>
      </c>
      <c r="B172" s="215" t="s">
        <v>184</v>
      </c>
      <c r="C172" s="229">
        <v>1232.4000000000001</v>
      </c>
      <c r="D172" s="230">
        <v>1237.8333333333333</v>
      </c>
      <c r="E172" s="230">
        <v>1222.0666666666666</v>
      </c>
      <c r="F172" s="230">
        <v>1211.7333333333333</v>
      </c>
      <c r="G172" s="230">
        <v>1195.9666666666667</v>
      </c>
      <c r="H172" s="230">
        <v>1248.1666666666665</v>
      </c>
      <c r="I172" s="230">
        <v>1263.9333333333334</v>
      </c>
      <c r="J172" s="230">
        <v>1274.2666666666664</v>
      </c>
      <c r="K172" s="229">
        <v>1253.5999999999999</v>
      </c>
      <c r="L172" s="229">
        <v>1227.5</v>
      </c>
      <c r="M172" s="229">
        <v>19.04738</v>
      </c>
      <c r="N172" s="1"/>
      <c r="O172" s="1"/>
    </row>
    <row r="173" spans="1:15" ht="12.75" customHeight="1">
      <c r="A173" s="212">
        <v>164</v>
      </c>
      <c r="B173" s="215" t="s">
        <v>188</v>
      </c>
      <c r="C173" s="229">
        <v>2429.6999999999998</v>
      </c>
      <c r="D173" s="230">
        <v>2458.9833333333331</v>
      </c>
      <c r="E173" s="230">
        <v>2387.9666666666662</v>
      </c>
      <c r="F173" s="230">
        <v>2346.2333333333331</v>
      </c>
      <c r="G173" s="230">
        <v>2275.2166666666662</v>
      </c>
      <c r="H173" s="230">
        <v>2500.7166666666662</v>
      </c>
      <c r="I173" s="230">
        <v>2571.7333333333336</v>
      </c>
      <c r="J173" s="230">
        <v>2613.4666666666662</v>
      </c>
      <c r="K173" s="229">
        <v>2530</v>
      </c>
      <c r="L173" s="229">
        <v>2417.25</v>
      </c>
      <c r="M173" s="229">
        <v>6.64621</v>
      </c>
      <c r="N173" s="1"/>
      <c r="O173" s="1"/>
    </row>
    <row r="174" spans="1:15" ht="12.75" customHeight="1">
      <c r="A174" s="212">
        <v>165</v>
      </c>
      <c r="B174" s="215" t="s">
        <v>799</v>
      </c>
      <c r="C174" s="229">
        <v>81.75</v>
      </c>
      <c r="D174" s="230">
        <v>81.516666666666666</v>
      </c>
      <c r="E174" s="230">
        <v>80.833333333333329</v>
      </c>
      <c r="F174" s="230">
        <v>79.916666666666657</v>
      </c>
      <c r="G174" s="230">
        <v>79.23333333333332</v>
      </c>
      <c r="H174" s="230">
        <v>82.433333333333337</v>
      </c>
      <c r="I174" s="230">
        <v>83.116666666666674</v>
      </c>
      <c r="J174" s="230">
        <v>84.033333333333346</v>
      </c>
      <c r="K174" s="229">
        <v>82.2</v>
      </c>
      <c r="L174" s="229">
        <v>80.599999999999994</v>
      </c>
      <c r="M174" s="229">
        <v>122.51758</v>
      </c>
      <c r="N174" s="1"/>
      <c r="O174" s="1"/>
    </row>
    <row r="175" spans="1:15" ht="12.75" customHeight="1">
      <c r="A175" s="212">
        <v>166</v>
      </c>
      <c r="B175" s="215" t="s">
        <v>186</v>
      </c>
      <c r="C175" s="229">
        <v>25447.8</v>
      </c>
      <c r="D175" s="230">
        <v>25588.816666666669</v>
      </c>
      <c r="E175" s="230">
        <v>25229.633333333339</v>
      </c>
      <c r="F175" s="230">
        <v>25011.466666666671</v>
      </c>
      <c r="G175" s="230">
        <v>24652.28333333334</v>
      </c>
      <c r="H175" s="230">
        <v>25806.983333333337</v>
      </c>
      <c r="I175" s="230">
        <v>26166.166666666664</v>
      </c>
      <c r="J175" s="230">
        <v>26384.333333333336</v>
      </c>
      <c r="K175" s="229">
        <v>25948</v>
      </c>
      <c r="L175" s="229">
        <v>25370.65</v>
      </c>
      <c r="M175" s="229">
        <v>0.21412999999999999</v>
      </c>
      <c r="N175" s="1"/>
      <c r="O175" s="1"/>
    </row>
    <row r="176" spans="1:15" ht="12.75" customHeight="1">
      <c r="A176" s="212">
        <v>167</v>
      </c>
      <c r="B176" t="s">
        <v>863</v>
      </c>
      <c r="C176" s="265">
        <v>1417.2</v>
      </c>
      <c r="D176" s="266">
        <v>1421.6666666666667</v>
      </c>
      <c r="E176" s="266">
        <v>1404.5333333333335</v>
      </c>
      <c r="F176" s="266">
        <v>1391.8666666666668</v>
      </c>
      <c r="G176" s="266">
        <v>1374.7333333333336</v>
      </c>
      <c r="H176" s="266">
        <v>1434.3333333333335</v>
      </c>
      <c r="I176" s="266">
        <v>1451.4666666666667</v>
      </c>
      <c r="J176" s="266">
        <v>1464.1333333333334</v>
      </c>
      <c r="K176" s="265">
        <v>1438.8</v>
      </c>
      <c r="L176" s="265">
        <v>1409</v>
      </c>
      <c r="M176" s="265">
        <v>4.8717600000000001</v>
      </c>
      <c r="N176" s="1"/>
      <c r="O176" s="1"/>
    </row>
    <row r="177" spans="1:15" ht="12.75" customHeight="1">
      <c r="A177" s="212">
        <v>168</v>
      </c>
      <c r="B177" s="215" t="s">
        <v>187</v>
      </c>
      <c r="C177" s="229">
        <v>3658.55</v>
      </c>
      <c r="D177" s="230">
        <v>3661.6833333333329</v>
      </c>
      <c r="E177" s="230">
        <v>3627.9166666666661</v>
      </c>
      <c r="F177" s="230">
        <v>3597.2833333333333</v>
      </c>
      <c r="G177" s="230">
        <v>3563.5166666666664</v>
      </c>
      <c r="H177" s="230">
        <v>3692.3166666666657</v>
      </c>
      <c r="I177" s="230">
        <v>3726.083333333333</v>
      </c>
      <c r="J177" s="230">
        <v>3756.7166666666653</v>
      </c>
      <c r="K177" s="229">
        <v>3695.45</v>
      </c>
      <c r="L177" s="229">
        <v>3631.05</v>
      </c>
      <c r="M177" s="229">
        <v>2.7326000000000001</v>
      </c>
      <c r="N177" s="1"/>
      <c r="O177" s="1"/>
    </row>
    <row r="178" spans="1:15" ht="12.75" customHeight="1">
      <c r="A178" s="212">
        <v>169</v>
      </c>
      <c r="B178" s="215" t="s">
        <v>795</v>
      </c>
      <c r="C178" s="229">
        <v>535.35</v>
      </c>
      <c r="D178" s="230">
        <v>534.81666666666661</v>
      </c>
      <c r="E178" s="230">
        <v>529.63333333333321</v>
      </c>
      <c r="F178" s="230">
        <v>523.91666666666663</v>
      </c>
      <c r="G178" s="230">
        <v>518.73333333333323</v>
      </c>
      <c r="H178" s="230">
        <v>540.53333333333319</v>
      </c>
      <c r="I178" s="230">
        <v>545.71666666666658</v>
      </c>
      <c r="J178" s="230">
        <v>551.43333333333317</v>
      </c>
      <c r="K178" s="229">
        <v>540</v>
      </c>
      <c r="L178" s="229">
        <v>529.1</v>
      </c>
      <c r="M178" s="229">
        <v>38.726439999999997</v>
      </c>
      <c r="N178" s="1"/>
      <c r="O178" s="1"/>
    </row>
    <row r="179" spans="1:15" ht="12.75" customHeight="1">
      <c r="A179" s="212">
        <v>170</v>
      </c>
      <c r="B179" s="215" t="s">
        <v>185</v>
      </c>
      <c r="C179" s="229">
        <v>578.70000000000005</v>
      </c>
      <c r="D179" s="230">
        <v>581.51666666666677</v>
      </c>
      <c r="E179" s="230">
        <v>573.93333333333351</v>
      </c>
      <c r="F179" s="230">
        <v>569.16666666666674</v>
      </c>
      <c r="G179" s="230">
        <v>561.58333333333348</v>
      </c>
      <c r="H179" s="230">
        <v>586.28333333333353</v>
      </c>
      <c r="I179" s="230">
        <v>593.86666666666679</v>
      </c>
      <c r="J179" s="230">
        <v>598.63333333333355</v>
      </c>
      <c r="K179" s="229">
        <v>589.1</v>
      </c>
      <c r="L179" s="229">
        <v>576.75</v>
      </c>
      <c r="M179" s="229">
        <v>188.70272</v>
      </c>
      <c r="N179" s="1"/>
      <c r="O179" s="1"/>
    </row>
    <row r="180" spans="1:15" ht="12.75" customHeight="1">
      <c r="A180" s="212">
        <v>171</v>
      </c>
      <c r="B180" s="215" t="s">
        <v>183</v>
      </c>
      <c r="C180" s="229">
        <v>82.9</v>
      </c>
      <c r="D180" s="230">
        <v>83.166666666666671</v>
      </c>
      <c r="E180" s="230">
        <v>82.13333333333334</v>
      </c>
      <c r="F180" s="230">
        <v>81.366666666666674</v>
      </c>
      <c r="G180" s="230">
        <v>80.333333333333343</v>
      </c>
      <c r="H180" s="230">
        <v>83.933333333333337</v>
      </c>
      <c r="I180" s="230">
        <v>84.966666666666669</v>
      </c>
      <c r="J180" s="230">
        <v>85.733333333333334</v>
      </c>
      <c r="K180" s="229">
        <v>84.2</v>
      </c>
      <c r="L180" s="229">
        <v>82.4</v>
      </c>
      <c r="M180" s="229">
        <v>154.8261</v>
      </c>
      <c r="N180" s="1"/>
      <c r="O180" s="1"/>
    </row>
    <row r="181" spans="1:15" ht="12.75" customHeight="1">
      <c r="A181" s="212">
        <v>172</v>
      </c>
      <c r="B181" s="215" t="s">
        <v>189</v>
      </c>
      <c r="C181" s="229">
        <v>983.95</v>
      </c>
      <c r="D181" s="230">
        <v>985.2166666666667</v>
      </c>
      <c r="E181" s="230">
        <v>979.73333333333335</v>
      </c>
      <c r="F181" s="230">
        <v>975.51666666666665</v>
      </c>
      <c r="G181" s="230">
        <v>970.0333333333333</v>
      </c>
      <c r="H181" s="230">
        <v>989.43333333333339</v>
      </c>
      <c r="I181" s="230">
        <v>994.91666666666674</v>
      </c>
      <c r="J181" s="230">
        <v>999.13333333333344</v>
      </c>
      <c r="K181" s="229">
        <v>990.7</v>
      </c>
      <c r="L181" s="229">
        <v>981</v>
      </c>
      <c r="M181" s="229">
        <v>23.062059999999999</v>
      </c>
      <c r="N181" s="1"/>
      <c r="O181" s="1"/>
    </row>
    <row r="182" spans="1:15" ht="12.75" customHeight="1">
      <c r="A182" s="212">
        <v>173</v>
      </c>
      <c r="B182" s="215" t="s">
        <v>190</v>
      </c>
      <c r="C182" s="229">
        <v>443.55</v>
      </c>
      <c r="D182" s="230">
        <v>445.93333333333339</v>
      </c>
      <c r="E182" s="230">
        <v>439.96666666666681</v>
      </c>
      <c r="F182" s="230">
        <v>436.38333333333344</v>
      </c>
      <c r="G182" s="230">
        <v>430.41666666666686</v>
      </c>
      <c r="H182" s="230">
        <v>449.51666666666677</v>
      </c>
      <c r="I182" s="230">
        <v>455.48333333333335</v>
      </c>
      <c r="J182" s="230">
        <v>459.06666666666672</v>
      </c>
      <c r="K182" s="229">
        <v>451.9</v>
      </c>
      <c r="L182" s="229">
        <v>442.35</v>
      </c>
      <c r="M182" s="229">
        <v>5.7367800000000004</v>
      </c>
      <c r="N182" s="1"/>
      <c r="O182" s="1"/>
    </row>
    <row r="183" spans="1:15" ht="12.75" customHeight="1">
      <c r="A183" s="212">
        <v>174</v>
      </c>
      <c r="B183" s="215" t="s">
        <v>271</v>
      </c>
      <c r="C183" s="229">
        <v>728.05</v>
      </c>
      <c r="D183" s="230">
        <v>728.61666666666667</v>
      </c>
      <c r="E183" s="230">
        <v>720.43333333333339</v>
      </c>
      <c r="F183" s="230">
        <v>712.81666666666672</v>
      </c>
      <c r="G183" s="230">
        <v>704.63333333333344</v>
      </c>
      <c r="H183" s="230">
        <v>736.23333333333335</v>
      </c>
      <c r="I183" s="230">
        <v>744.41666666666652</v>
      </c>
      <c r="J183" s="230">
        <v>752.0333333333333</v>
      </c>
      <c r="K183" s="229">
        <v>736.8</v>
      </c>
      <c r="L183" s="229">
        <v>721</v>
      </c>
      <c r="M183" s="229">
        <v>2.98909</v>
      </c>
      <c r="N183" s="1"/>
      <c r="O183" s="1"/>
    </row>
    <row r="184" spans="1:15" ht="12.75" customHeight="1">
      <c r="A184" s="212">
        <v>175</v>
      </c>
      <c r="B184" s="215" t="s">
        <v>202</v>
      </c>
      <c r="C184" s="229">
        <v>1336</v>
      </c>
      <c r="D184" s="230">
        <v>1339.3666666666666</v>
      </c>
      <c r="E184" s="230">
        <v>1327.6333333333332</v>
      </c>
      <c r="F184" s="230">
        <v>1319.2666666666667</v>
      </c>
      <c r="G184" s="230">
        <v>1307.5333333333333</v>
      </c>
      <c r="H184" s="230">
        <v>1347.7333333333331</v>
      </c>
      <c r="I184" s="230">
        <v>1359.4666666666662</v>
      </c>
      <c r="J184" s="230">
        <v>1367.833333333333</v>
      </c>
      <c r="K184" s="229">
        <v>1351.1</v>
      </c>
      <c r="L184" s="229">
        <v>1331</v>
      </c>
      <c r="M184" s="229">
        <v>8.0532299999999992</v>
      </c>
      <c r="N184" s="1"/>
      <c r="O184" s="1"/>
    </row>
    <row r="185" spans="1:15" ht="12.75" customHeight="1">
      <c r="A185" s="212">
        <v>176</v>
      </c>
      <c r="B185" s="215" t="s">
        <v>191</v>
      </c>
      <c r="C185" s="229">
        <v>985.95</v>
      </c>
      <c r="D185" s="230">
        <v>991.73333333333346</v>
      </c>
      <c r="E185" s="230">
        <v>975.3666666666669</v>
      </c>
      <c r="F185" s="230">
        <v>964.78333333333342</v>
      </c>
      <c r="G185" s="230">
        <v>948.41666666666686</v>
      </c>
      <c r="H185" s="230">
        <v>1002.3166666666669</v>
      </c>
      <c r="I185" s="230">
        <v>1018.6833333333335</v>
      </c>
      <c r="J185" s="230">
        <v>1029.2666666666669</v>
      </c>
      <c r="K185" s="229">
        <v>1008.1</v>
      </c>
      <c r="L185" s="229">
        <v>981.15</v>
      </c>
      <c r="M185" s="229">
        <v>9.5907900000000001</v>
      </c>
      <c r="N185" s="1"/>
      <c r="O185" s="1"/>
    </row>
    <row r="186" spans="1:15" ht="12.75" customHeight="1">
      <c r="A186" s="212">
        <v>177</v>
      </c>
      <c r="B186" s="215" t="s">
        <v>484</v>
      </c>
      <c r="C186" s="229">
        <v>1469.75</v>
      </c>
      <c r="D186" s="230">
        <v>1451.8333333333333</v>
      </c>
      <c r="E186" s="230">
        <v>1428.7166666666665</v>
      </c>
      <c r="F186" s="230">
        <v>1387.6833333333332</v>
      </c>
      <c r="G186" s="230">
        <v>1364.5666666666664</v>
      </c>
      <c r="H186" s="230">
        <v>1492.8666666666666</v>
      </c>
      <c r="I186" s="230">
        <v>1515.9833333333333</v>
      </c>
      <c r="J186" s="230">
        <v>1557.0166666666667</v>
      </c>
      <c r="K186" s="229">
        <v>1474.95</v>
      </c>
      <c r="L186" s="229">
        <v>1410.8</v>
      </c>
      <c r="M186" s="229">
        <v>14.64086</v>
      </c>
      <c r="N186" s="1"/>
      <c r="O186" s="1"/>
    </row>
    <row r="187" spans="1:15" ht="12.75" customHeight="1">
      <c r="A187" s="212">
        <v>178</v>
      </c>
      <c r="B187" s="215" t="s">
        <v>196</v>
      </c>
      <c r="C187" s="229">
        <v>3209.3</v>
      </c>
      <c r="D187" s="230">
        <v>3221.5499999999997</v>
      </c>
      <c r="E187" s="230">
        <v>3193.0999999999995</v>
      </c>
      <c r="F187" s="230">
        <v>3176.8999999999996</v>
      </c>
      <c r="G187" s="230">
        <v>3148.4499999999994</v>
      </c>
      <c r="H187" s="230">
        <v>3237.7499999999995</v>
      </c>
      <c r="I187" s="230">
        <v>3266.1999999999994</v>
      </c>
      <c r="J187" s="230">
        <v>3282.3999999999996</v>
      </c>
      <c r="K187" s="229">
        <v>3250</v>
      </c>
      <c r="L187" s="229">
        <v>3205.35</v>
      </c>
      <c r="M187" s="229">
        <v>17.756889999999999</v>
      </c>
      <c r="N187" s="1"/>
      <c r="O187" s="1"/>
    </row>
    <row r="188" spans="1:15" ht="12.75" customHeight="1">
      <c r="A188" s="212">
        <v>179</v>
      </c>
      <c r="B188" s="215" t="s">
        <v>192</v>
      </c>
      <c r="C188" s="229">
        <v>801</v>
      </c>
      <c r="D188" s="230">
        <v>803.94999999999993</v>
      </c>
      <c r="E188" s="230">
        <v>796.04999999999984</v>
      </c>
      <c r="F188" s="230">
        <v>791.09999999999991</v>
      </c>
      <c r="G188" s="230">
        <v>783.19999999999982</v>
      </c>
      <c r="H188" s="230">
        <v>808.89999999999986</v>
      </c>
      <c r="I188" s="230">
        <v>816.8</v>
      </c>
      <c r="J188" s="230">
        <v>821.74999999999989</v>
      </c>
      <c r="K188" s="229">
        <v>811.85</v>
      </c>
      <c r="L188" s="229">
        <v>799</v>
      </c>
      <c r="M188" s="229">
        <v>8.3514499999999998</v>
      </c>
      <c r="N188" s="1"/>
      <c r="O188" s="1"/>
    </row>
    <row r="189" spans="1:15" ht="12.75" customHeight="1">
      <c r="A189" s="212">
        <v>180</v>
      </c>
      <c r="B189" s="215" t="s">
        <v>272</v>
      </c>
      <c r="C189" s="229">
        <v>7817.6</v>
      </c>
      <c r="D189" s="230">
        <v>7843.3833333333341</v>
      </c>
      <c r="E189" s="230">
        <v>7765.3166666666684</v>
      </c>
      <c r="F189" s="230">
        <v>7713.0333333333347</v>
      </c>
      <c r="G189" s="230">
        <v>7634.966666666669</v>
      </c>
      <c r="H189" s="230">
        <v>7895.6666666666679</v>
      </c>
      <c r="I189" s="230">
        <v>7973.7333333333336</v>
      </c>
      <c r="J189" s="230">
        <v>8026.0166666666673</v>
      </c>
      <c r="K189" s="229">
        <v>7921.45</v>
      </c>
      <c r="L189" s="229">
        <v>7791.1</v>
      </c>
      <c r="M189" s="229">
        <v>1.4299299999999999</v>
      </c>
      <c r="N189" s="1"/>
      <c r="O189" s="1"/>
    </row>
    <row r="190" spans="1:15" ht="12.75" customHeight="1">
      <c r="A190" s="212">
        <v>181</v>
      </c>
      <c r="B190" s="215" t="s">
        <v>193</v>
      </c>
      <c r="C190" s="229">
        <v>562.29999999999995</v>
      </c>
      <c r="D190" s="230">
        <v>562.68333333333328</v>
      </c>
      <c r="E190" s="230">
        <v>558.91666666666652</v>
      </c>
      <c r="F190" s="230">
        <v>555.53333333333319</v>
      </c>
      <c r="G190" s="230">
        <v>551.76666666666642</v>
      </c>
      <c r="H190" s="230">
        <v>566.06666666666661</v>
      </c>
      <c r="I190" s="230">
        <v>569.83333333333326</v>
      </c>
      <c r="J190" s="230">
        <v>573.2166666666667</v>
      </c>
      <c r="K190" s="229">
        <v>566.45000000000005</v>
      </c>
      <c r="L190" s="229">
        <v>559.29999999999995</v>
      </c>
      <c r="M190" s="229">
        <v>93.61533</v>
      </c>
      <c r="N190" s="1"/>
      <c r="O190" s="1"/>
    </row>
    <row r="191" spans="1:15" ht="12.75" customHeight="1">
      <c r="A191" s="212">
        <v>182</v>
      </c>
      <c r="B191" s="215" t="s">
        <v>194</v>
      </c>
      <c r="C191" s="229">
        <v>221.2</v>
      </c>
      <c r="D191" s="230">
        <v>222</v>
      </c>
      <c r="E191" s="230">
        <v>219.4</v>
      </c>
      <c r="F191" s="230">
        <v>217.6</v>
      </c>
      <c r="G191" s="230">
        <v>215</v>
      </c>
      <c r="H191" s="230">
        <v>223.8</v>
      </c>
      <c r="I191" s="230">
        <v>226.40000000000003</v>
      </c>
      <c r="J191" s="230">
        <v>228.20000000000002</v>
      </c>
      <c r="K191" s="229">
        <v>224.6</v>
      </c>
      <c r="L191" s="229">
        <v>220.2</v>
      </c>
      <c r="M191" s="229">
        <v>110.45068999999999</v>
      </c>
      <c r="N191" s="1"/>
      <c r="O191" s="1"/>
    </row>
    <row r="192" spans="1:15" ht="12.75" customHeight="1">
      <c r="A192" s="212">
        <v>183</v>
      </c>
      <c r="B192" s="215" t="s">
        <v>195</v>
      </c>
      <c r="C192" s="229">
        <v>108.9</v>
      </c>
      <c r="D192" s="230">
        <v>109.73333333333335</v>
      </c>
      <c r="E192" s="230">
        <v>107.81666666666669</v>
      </c>
      <c r="F192" s="230">
        <v>106.73333333333335</v>
      </c>
      <c r="G192" s="230">
        <v>104.81666666666669</v>
      </c>
      <c r="H192" s="230">
        <v>110.81666666666669</v>
      </c>
      <c r="I192" s="230">
        <v>112.73333333333335</v>
      </c>
      <c r="J192" s="230">
        <v>113.81666666666669</v>
      </c>
      <c r="K192" s="229">
        <v>111.65</v>
      </c>
      <c r="L192" s="229">
        <v>108.65</v>
      </c>
      <c r="M192" s="229">
        <v>363.92617000000001</v>
      </c>
      <c r="N192" s="1"/>
      <c r="O192" s="1"/>
    </row>
    <row r="193" spans="1:15" ht="12.75" customHeight="1">
      <c r="A193" s="212">
        <v>184</v>
      </c>
      <c r="B193" s="215" t="s">
        <v>784</v>
      </c>
      <c r="C193" s="229">
        <v>79.3</v>
      </c>
      <c r="D193" s="230">
        <v>80.600000000000009</v>
      </c>
      <c r="E193" s="230">
        <v>76.90000000000002</v>
      </c>
      <c r="F193" s="230">
        <v>74.500000000000014</v>
      </c>
      <c r="G193" s="230">
        <v>70.800000000000026</v>
      </c>
      <c r="H193" s="230">
        <v>83.000000000000014</v>
      </c>
      <c r="I193" s="230">
        <v>86.7</v>
      </c>
      <c r="J193" s="230">
        <v>89.100000000000009</v>
      </c>
      <c r="K193" s="229">
        <v>84.3</v>
      </c>
      <c r="L193" s="229">
        <v>78.2</v>
      </c>
      <c r="M193" s="229">
        <v>268.35892000000001</v>
      </c>
      <c r="N193" s="1"/>
      <c r="O193" s="1"/>
    </row>
    <row r="194" spans="1:15" ht="12.75" customHeight="1">
      <c r="A194" s="212">
        <v>185</v>
      </c>
      <c r="B194" s="215" t="s">
        <v>197</v>
      </c>
      <c r="C194" s="229">
        <v>1063.05</v>
      </c>
      <c r="D194" s="230">
        <v>1067.3833333333334</v>
      </c>
      <c r="E194" s="230">
        <v>1055.7666666666669</v>
      </c>
      <c r="F194" s="230">
        <v>1048.4833333333333</v>
      </c>
      <c r="G194" s="230">
        <v>1036.8666666666668</v>
      </c>
      <c r="H194" s="230">
        <v>1074.666666666667</v>
      </c>
      <c r="I194" s="230">
        <v>1086.2833333333333</v>
      </c>
      <c r="J194" s="230">
        <v>1093.5666666666671</v>
      </c>
      <c r="K194" s="229">
        <v>1079</v>
      </c>
      <c r="L194" s="229">
        <v>1060.0999999999999</v>
      </c>
      <c r="M194" s="229">
        <v>27.826969999999999</v>
      </c>
      <c r="N194" s="1"/>
      <c r="O194" s="1"/>
    </row>
    <row r="195" spans="1:15" ht="12.75" customHeight="1">
      <c r="A195" s="212">
        <v>186</v>
      </c>
      <c r="B195" s="215" t="s">
        <v>179</v>
      </c>
      <c r="C195" s="229">
        <v>932.55</v>
      </c>
      <c r="D195" s="230">
        <v>926.63333333333321</v>
      </c>
      <c r="E195" s="230">
        <v>915.96666666666647</v>
      </c>
      <c r="F195" s="230">
        <v>899.38333333333321</v>
      </c>
      <c r="G195" s="230">
        <v>888.71666666666647</v>
      </c>
      <c r="H195" s="230">
        <v>943.21666666666647</v>
      </c>
      <c r="I195" s="230">
        <v>953.88333333333321</v>
      </c>
      <c r="J195" s="230">
        <v>970.46666666666647</v>
      </c>
      <c r="K195" s="229">
        <v>937.3</v>
      </c>
      <c r="L195" s="229">
        <v>910.05</v>
      </c>
      <c r="M195" s="229">
        <v>6.8523699999999996</v>
      </c>
      <c r="N195" s="1"/>
      <c r="O195" s="1"/>
    </row>
    <row r="196" spans="1:15" ht="12.75" customHeight="1">
      <c r="A196" s="212">
        <v>187</v>
      </c>
      <c r="B196" s="215" t="s">
        <v>198</v>
      </c>
      <c r="C196" s="229">
        <v>2876.25</v>
      </c>
      <c r="D196" s="230">
        <v>2886.4833333333336</v>
      </c>
      <c r="E196" s="230">
        <v>2853.0166666666673</v>
      </c>
      <c r="F196" s="230">
        <v>2829.7833333333338</v>
      </c>
      <c r="G196" s="230">
        <v>2796.3166666666675</v>
      </c>
      <c r="H196" s="230">
        <v>2909.7166666666672</v>
      </c>
      <c r="I196" s="230">
        <v>2943.1833333333334</v>
      </c>
      <c r="J196" s="230">
        <v>2966.416666666667</v>
      </c>
      <c r="K196" s="229">
        <v>2919.95</v>
      </c>
      <c r="L196" s="229">
        <v>2863.25</v>
      </c>
      <c r="M196" s="229">
        <v>7.2788000000000004</v>
      </c>
      <c r="N196" s="1"/>
      <c r="O196" s="1"/>
    </row>
    <row r="197" spans="1:15" ht="12.75" customHeight="1">
      <c r="A197" s="212">
        <v>188</v>
      </c>
      <c r="B197" s="215" t="s">
        <v>199</v>
      </c>
      <c r="C197" s="229">
        <v>1805.95</v>
      </c>
      <c r="D197" s="230">
        <v>1807.8499999999997</v>
      </c>
      <c r="E197" s="230">
        <v>1793.6999999999994</v>
      </c>
      <c r="F197" s="230">
        <v>1781.4499999999996</v>
      </c>
      <c r="G197" s="230">
        <v>1767.2999999999993</v>
      </c>
      <c r="H197" s="230">
        <v>1820.0999999999995</v>
      </c>
      <c r="I197" s="230">
        <v>1834.2499999999995</v>
      </c>
      <c r="J197" s="230">
        <v>1846.4999999999995</v>
      </c>
      <c r="K197" s="229">
        <v>1822</v>
      </c>
      <c r="L197" s="229">
        <v>1795.6</v>
      </c>
      <c r="M197" s="229">
        <v>2.64778</v>
      </c>
      <c r="N197" s="1"/>
      <c r="O197" s="1"/>
    </row>
    <row r="198" spans="1:15" ht="12.75" customHeight="1">
      <c r="A198" s="212">
        <v>189</v>
      </c>
      <c r="B198" s="215" t="s">
        <v>200</v>
      </c>
      <c r="C198" s="229">
        <v>680.4</v>
      </c>
      <c r="D198" s="230">
        <v>676.44999999999993</v>
      </c>
      <c r="E198" s="230">
        <v>658.19999999999982</v>
      </c>
      <c r="F198" s="230">
        <v>635.99999999999989</v>
      </c>
      <c r="G198" s="230">
        <v>617.74999999999977</v>
      </c>
      <c r="H198" s="230">
        <v>698.64999999999986</v>
      </c>
      <c r="I198" s="230">
        <v>716.90000000000009</v>
      </c>
      <c r="J198" s="230">
        <v>739.09999999999991</v>
      </c>
      <c r="K198" s="229">
        <v>694.7</v>
      </c>
      <c r="L198" s="229">
        <v>654.25</v>
      </c>
      <c r="M198" s="229">
        <v>19.548380000000002</v>
      </c>
      <c r="N198" s="1"/>
      <c r="O198" s="1"/>
    </row>
    <row r="199" spans="1:15" ht="12.75" customHeight="1">
      <c r="A199" s="212">
        <v>190</v>
      </c>
      <c r="B199" s="215" t="s">
        <v>201</v>
      </c>
      <c r="C199" s="229">
        <v>1598.4</v>
      </c>
      <c r="D199" s="230">
        <v>1602.8</v>
      </c>
      <c r="E199" s="230">
        <v>1585.5</v>
      </c>
      <c r="F199" s="230">
        <v>1572.6000000000001</v>
      </c>
      <c r="G199" s="230">
        <v>1555.3000000000002</v>
      </c>
      <c r="H199" s="230">
        <v>1615.6999999999998</v>
      </c>
      <c r="I199" s="230">
        <v>1632.9999999999995</v>
      </c>
      <c r="J199" s="230">
        <v>1645.8999999999996</v>
      </c>
      <c r="K199" s="229">
        <v>1620.1</v>
      </c>
      <c r="L199" s="229">
        <v>1589.9</v>
      </c>
      <c r="M199" s="229">
        <v>4.3712299999999997</v>
      </c>
      <c r="N199" s="1"/>
      <c r="O199" s="1"/>
    </row>
    <row r="200" spans="1:15" ht="12.75" customHeight="1">
      <c r="A200" s="212">
        <v>191</v>
      </c>
      <c r="B200" s="215" t="s">
        <v>491</v>
      </c>
      <c r="C200" s="229">
        <v>33.4</v>
      </c>
      <c r="D200" s="230">
        <v>33.583333333333329</v>
      </c>
      <c r="E200" s="230">
        <v>33.11666666666666</v>
      </c>
      <c r="F200" s="230">
        <v>32.833333333333329</v>
      </c>
      <c r="G200" s="230">
        <v>32.36666666666666</v>
      </c>
      <c r="H200" s="230">
        <v>33.86666666666666</v>
      </c>
      <c r="I200" s="230">
        <v>34.333333333333329</v>
      </c>
      <c r="J200" s="230">
        <v>34.61666666666666</v>
      </c>
      <c r="K200" s="229">
        <v>34.049999999999997</v>
      </c>
      <c r="L200" s="229">
        <v>33.299999999999997</v>
      </c>
      <c r="M200" s="229">
        <v>65.847020000000001</v>
      </c>
      <c r="N200" s="1"/>
      <c r="O200" s="1"/>
    </row>
    <row r="201" spans="1:15" ht="12.75" customHeight="1">
      <c r="A201" s="212">
        <v>192</v>
      </c>
      <c r="B201" s="215" t="s">
        <v>493</v>
      </c>
      <c r="C201" s="229">
        <v>2848.45</v>
      </c>
      <c r="D201" s="230">
        <v>2857.65</v>
      </c>
      <c r="E201" s="230">
        <v>2827.3</v>
      </c>
      <c r="F201" s="230">
        <v>2806.15</v>
      </c>
      <c r="G201" s="230">
        <v>2775.8</v>
      </c>
      <c r="H201" s="230">
        <v>2878.8</v>
      </c>
      <c r="I201" s="230">
        <v>2909.1499999999996</v>
      </c>
      <c r="J201" s="230">
        <v>2930.3</v>
      </c>
      <c r="K201" s="229">
        <v>2888</v>
      </c>
      <c r="L201" s="229">
        <v>2836.5</v>
      </c>
      <c r="M201" s="229">
        <v>0.54512000000000005</v>
      </c>
      <c r="N201" s="1"/>
      <c r="O201" s="1"/>
    </row>
    <row r="202" spans="1:15" ht="12.75" customHeight="1">
      <c r="A202" s="212">
        <v>193</v>
      </c>
      <c r="B202" s="215" t="s">
        <v>205</v>
      </c>
      <c r="C202" s="229">
        <v>680.25</v>
      </c>
      <c r="D202" s="230">
        <v>683.48333333333323</v>
      </c>
      <c r="E202" s="230">
        <v>674.56666666666649</v>
      </c>
      <c r="F202" s="230">
        <v>668.88333333333321</v>
      </c>
      <c r="G202" s="230">
        <v>659.96666666666647</v>
      </c>
      <c r="H202" s="230">
        <v>689.16666666666652</v>
      </c>
      <c r="I202" s="230">
        <v>698.08333333333326</v>
      </c>
      <c r="J202" s="230">
        <v>703.76666666666654</v>
      </c>
      <c r="K202" s="229">
        <v>692.4</v>
      </c>
      <c r="L202" s="229">
        <v>677.8</v>
      </c>
      <c r="M202" s="229">
        <v>14.11515</v>
      </c>
      <c r="N202" s="1"/>
      <c r="O202" s="1"/>
    </row>
    <row r="203" spans="1:15" ht="12.75" customHeight="1">
      <c r="A203" s="212">
        <v>194</v>
      </c>
      <c r="B203" s="215" t="s">
        <v>204</v>
      </c>
      <c r="C203" s="229">
        <v>8153.25</v>
      </c>
      <c r="D203" s="230">
        <v>8159.7166666666672</v>
      </c>
      <c r="E203" s="230">
        <v>8101.7333333333336</v>
      </c>
      <c r="F203" s="230">
        <v>8050.2166666666662</v>
      </c>
      <c r="G203" s="230">
        <v>7992.2333333333327</v>
      </c>
      <c r="H203" s="230">
        <v>8211.2333333333336</v>
      </c>
      <c r="I203" s="230">
        <v>8269.2166666666672</v>
      </c>
      <c r="J203" s="230">
        <v>8320.7333333333354</v>
      </c>
      <c r="K203" s="229">
        <v>8217.7000000000007</v>
      </c>
      <c r="L203" s="229">
        <v>8108.2</v>
      </c>
      <c r="M203" s="229">
        <v>3.25814</v>
      </c>
      <c r="N203" s="1"/>
      <c r="O203" s="1"/>
    </row>
    <row r="204" spans="1:15" ht="12.75" customHeight="1">
      <c r="A204" s="212">
        <v>195</v>
      </c>
      <c r="B204" s="215" t="s">
        <v>273</v>
      </c>
      <c r="C204" s="229">
        <v>71.75</v>
      </c>
      <c r="D204" s="230">
        <v>71.86666666666666</v>
      </c>
      <c r="E204" s="230">
        <v>71.283333333333317</v>
      </c>
      <c r="F204" s="230">
        <v>70.816666666666663</v>
      </c>
      <c r="G204" s="230">
        <v>70.23333333333332</v>
      </c>
      <c r="H204" s="230">
        <v>72.333333333333314</v>
      </c>
      <c r="I204" s="230">
        <v>72.916666666666657</v>
      </c>
      <c r="J204" s="230">
        <v>73.383333333333312</v>
      </c>
      <c r="K204" s="229">
        <v>72.45</v>
      </c>
      <c r="L204" s="229">
        <v>71.400000000000006</v>
      </c>
      <c r="M204" s="229">
        <v>39.018940000000001</v>
      </c>
      <c r="N204" s="1"/>
      <c r="O204" s="1"/>
    </row>
    <row r="205" spans="1:15" ht="12.75" customHeight="1">
      <c r="A205" s="212">
        <v>196</v>
      </c>
      <c r="B205" s="215" t="s">
        <v>203</v>
      </c>
      <c r="C205" s="229">
        <v>1477.3</v>
      </c>
      <c r="D205" s="230">
        <v>1481.1166666666668</v>
      </c>
      <c r="E205" s="230">
        <v>1468.0833333333335</v>
      </c>
      <c r="F205" s="230">
        <v>1458.8666666666668</v>
      </c>
      <c r="G205" s="230">
        <v>1445.8333333333335</v>
      </c>
      <c r="H205" s="230">
        <v>1490.3333333333335</v>
      </c>
      <c r="I205" s="230">
        <v>1503.3666666666668</v>
      </c>
      <c r="J205" s="230">
        <v>1512.5833333333335</v>
      </c>
      <c r="K205" s="229">
        <v>1494.15</v>
      </c>
      <c r="L205" s="229">
        <v>1471.9</v>
      </c>
      <c r="M205" s="229">
        <v>2.0674299999999999</v>
      </c>
      <c r="N205" s="1"/>
      <c r="O205" s="1"/>
    </row>
    <row r="206" spans="1:15" ht="12.75" customHeight="1">
      <c r="A206" s="212">
        <v>197</v>
      </c>
      <c r="B206" s="215" t="s">
        <v>153</v>
      </c>
      <c r="C206" s="229">
        <v>888.2</v>
      </c>
      <c r="D206" s="230">
        <v>884.11666666666667</v>
      </c>
      <c r="E206" s="230">
        <v>874.23333333333335</v>
      </c>
      <c r="F206" s="230">
        <v>860.26666666666665</v>
      </c>
      <c r="G206" s="230">
        <v>850.38333333333333</v>
      </c>
      <c r="H206" s="230">
        <v>898.08333333333337</v>
      </c>
      <c r="I206" s="230">
        <v>907.96666666666681</v>
      </c>
      <c r="J206" s="230">
        <v>921.93333333333339</v>
      </c>
      <c r="K206" s="229">
        <v>894</v>
      </c>
      <c r="L206" s="229">
        <v>870.15</v>
      </c>
      <c r="M206" s="229">
        <v>10.41577</v>
      </c>
      <c r="N206" s="1"/>
      <c r="O206" s="1"/>
    </row>
    <row r="207" spans="1:15" ht="12.75" customHeight="1">
      <c r="A207" s="212">
        <v>198</v>
      </c>
      <c r="B207" s="215" t="s">
        <v>275</v>
      </c>
      <c r="C207" s="229">
        <v>1591.4</v>
      </c>
      <c r="D207" s="230">
        <v>1599.4833333333336</v>
      </c>
      <c r="E207" s="230">
        <v>1572.0166666666671</v>
      </c>
      <c r="F207" s="230">
        <v>1552.6333333333334</v>
      </c>
      <c r="G207" s="230">
        <v>1525.166666666667</v>
      </c>
      <c r="H207" s="230">
        <v>1618.8666666666672</v>
      </c>
      <c r="I207" s="230">
        <v>1646.3333333333335</v>
      </c>
      <c r="J207" s="230">
        <v>1665.7166666666674</v>
      </c>
      <c r="K207" s="229">
        <v>1626.95</v>
      </c>
      <c r="L207" s="229">
        <v>1580.1</v>
      </c>
      <c r="M207" s="229">
        <v>12.012890000000001</v>
      </c>
      <c r="N207" s="1"/>
      <c r="O207" s="1"/>
    </row>
    <row r="208" spans="1:15" ht="12.75" customHeight="1">
      <c r="A208" s="212">
        <v>199</v>
      </c>
      <c r="B208" s="215" t="s">
        <v>206</v>
      </c>
      <c r="C208" s="229">
        <v>276.75</v>
      </c>
      <c r="D208" s="230">
        <v>277.25</v>
      </c>
      <c r="E208" s="230">
        <v>275.60000000000002</v>
      </c>
      <c r="F208" s="230">
        <v>274.45000000000005</v>
      </c>
      <c r="G208" s="230">
        <v>272.80000000000007</v>
      </c>
      <c r="H208" s="230">
        <v>278.39999999999998</v>
      </c>
      <c r="I208" s="230">
        <v>280.04999999999995</v>
      </c>
      <c r="J208" s="230">
        <v>281.19999999999993</v>
      </c>
      <c r="K208" s="229">
        <v>278.89999999999998</v>
      </c>
      <c r="L208" s="229">
        <v>276.10000000000002</v>
      </c>
      <c r="M208" s="229">
        <v>39.518369999999997</v>
      </c>
      <c r="N208" s="1"/>
      <c r="O208" s="1"/>
    </row>
    <row r="209" spans="1:15" ht="12.75" customHeight="1">
      <c r="A209" s="212">
        <v>200</v>
      </c>
      <c r="B209" s="215" t="s">
        <v>127</v>
      </c>
      <c r="C209" s="229">
        <v>7.3</v>
      </c>
      <c r="D209" s="230">
        <v>7.333333333333333</v>
      </c>
      <c r="E209" s="230">
        <v>7.1666666666666661</v>
      </c>
      <c r="F209" s="230">
        <v>7.0333333333333332</v>
      </c>
      <c r="G209" s="230">
        <v>6.8666666666666663</v>
      </c>
      <c r="H209" s="230">
        <v>7.4666666666666659</v>
      </c>
      <c r="I209" s="230">
        <v>7.633333333333332</v>
      </c>
      <c r="J209" s="230">
        <v>7.7666666666666657</v>
      </c>
      <c r="K209" s="229">
        <v>7.5</v>
      </c>
      <c r="L209" s="229">
        <v>7.2</v>
      </c>
      <c r="M209" s="229">
        <v>999.74915999999996</v>
      </c>
      <c r="N209" s="1"/>
      <c r="O209" s="1"/>
    </row>
    <row r="210" spans="1:15" ht="12.75" customHeight="1">
      <c r="A210" s="212">
        <v>201</v>
      </c>
      <c r="B210" s="215" t="s">
        <v>207</v>
      </c>
      <c r="C210" s="229">
        <v>777.95</v>
      </c>
      <c r="D210" s="230">
        <v>786.7833333333333</v>
      </c>
      <c r="E210" s="230">
        <v>768.16666666666663</v>
      </c>
      <c r="F210" s="230">
        <v>758.38333333333333</v>
      </c>
      <c r="G210" s="230">
        <v>739.76666666666665</v>
      </c>
      <c r="H210" s="230">
        <v>796.56666666666661</v>
      </c>
      <c r="I210" s="230">
        <v>815.18333333333339</v>
      </c>
      <c r="J210" s="230">
        <v>824.96666666666658</v>
      </c>
      <c r="K210" s="229">
        <v>805.4</v>
      </c>
      <c r="L210" s="229">
        <v>777</v>
      </c>
      <c r="M210" s="229">
        <v>22.029689999999999</v>
      </c>
      <c r="N210" s="1"/>
      <c r="O210" s="1"/>
    </row>
    <row r="211" spans="1:15" ht="12.75" customHeight="1">
      <c r="A211" s="212">
        <v>202</v>
      </c>
      <c r="B211" s="215" t="s">
        <v>276</v>
      </c>
      <c r="C211" s="229">
        <v>1421.2</v>
      </c>
      <c r="D211" s="230">
        <v>1422.0166666666667</v>
      </c>
      <c r="E211" s="230">
        <v>1403.1833333333334</v>
      </c>
      <c r="F211" s="230">
        <v>1385.1666666666667</v>
      </c>
      <c r="G211" s="230">
        <v>1366.3333333333335</v>
      </c>
      <c r="H211" s="230">
        <v>1440.0333333333333</v>
      </c>
      <c r="I211" s="230">
        <v>1458.8666666666668</v>
      </c>
      <c r="J211" s="230">
        <v>1476.8833333333332</v>
      </c>
      <c r="K211" s="229">
        <v>1440.85</v>
      </c>
      <c r="L211" s="229">
        <v>1404</v>
      </c>
      <c r="M211" s="229">
        <v>0.45166000000000001</v>
      </c>
      <c r="N211" s="1"/>
      <c r="O211" s="1"/>
    </row>
    <row r="212" spans="1:15" ht="12.75" customHeight="1">
      <c r="A212" s="212">
        <v>203</v>
      </c>
      <c r="B212" s="215" t="s">
        <v>208</v>
      </c>
      <c r="C212" s="229">
        <v>397.3</v>
      </c>
      <c r="D212" s="230">
        <v>397.90000000000003</v>
      </c>
      <c r="E212" s="230">
        <v>395.45000000000005</v>
      </c>
      <c r="F212" s="230">
        <v>393.6</v>
      </c>
      <c r="G212" s="230">
        <v>391.15000000000003</v>
      </c>
      <c r="H212" s="230">
        <v>399.75000000000006</v>
      </c>
      <c r="I212" s="230">
        <v>402.2</v>
      </c>
      <c r="J212" s="230">
        <v>404.05000000000007</v>
      </c>
      <c r="K212" s="229">
        <v>400.35</v>
      </c>
      <c r="L212" s="229">
        <v>396.05</v>
      </c>
      <c r="M212" s="229">
        <v>60.091160000000002</v>
      </c>
      <c r="N212" s="1"/>
      <c r="O212" s="1"/>
    </row>
    <row r="213" spans="1:15" ht="12.75" customHeight="1">
      <c r="A213" s="212">
        <v>204</v>
      </c>
      <c r="B213" s="215" t="s">
        <v>277</v>
      </c>
      <c r="C213" s="229">
        <v>16.600000000000001</v>
      </c>
      <c r="D213" s="230">
        <v>16.683333333333334</v>
      </c>
      <c r="E213" s="230">
        <v>16.416666666666668</v>
      </c>
      <c r="F213" s="230">
        <v>16.233333333333334</v>
      </c>
      <c r="G213" s="230">
        <v>15.966666666666669</v>
      </c>
      <c r="H213" s="230">
        <v>16.866666666666667</v>
      </c>
      <c r="I213" s="230">
        <v>17.133333333333333</v>
      </c>
      <c r="J213" s="230">
        <v>17.316666666666666</v>
      </c>
      <c r="K213" s="229">
        <v>16.95</v>
      </c>
      <c r="L213" s="229">
        <v>16.5</v>
      </c>
      <c r="M213" s="229">
        <v>1144.1744699999999</v>
      </c>
      <c r="N213" s="1"/>
      <c r="O213" s="1"/>
    </row>
    <row r="214" spans="1:15" ht="12.75" customHeight="1">
      <c r="A214" s="212">
        <v>205</v>
      </c>
      <c r="B214" s="215" t="s">
        <v>209</v>
      </c>
      <c r="C214" s="229">
        <v>194.05</v>
      </c>
      <c r="D214" s="230">
        <v>195.33333333333334</v>
      </c>
      <c r="E214" s="230">
        <v>192.2166666666667</v>
      </c>
      <c r="F214" s="230">
        <v>190.38333333333335</v>
      </c>
      <c r="G214" s="230">
        <v>187.26666666666671</v>
      </c>
      <c r="H214" s="230">
        <v>197.16666666666669</v>
      </c>
      <c r="I214" s="230">
        <v>200.2833333333333</v>
      </c>
      <c r="J214" s="230">
        <v>202.11666666666667</v>
      </c>
      <c r="K214" s="229">
        <v>198.45</v>
      </c>
      <c r="L214" s="229">
        <v>193.5</v>
      </c>
      <c r="M214" s="229">
        <v>36.582810000000002</v>
      </c>
      <c r="N214" s="1"/>
      <c r="O214" s="1"/>
    </row>
    <row r="215" spans="1:15" ht="12.75" customHeight="1">
      <c r="A215" s="212">
        <v>206</v>
      </c>
      <c r="B215" s="215" t="s">
        <v>804</v>
      </c>
      <c r="C215" s="229">
        <v>77.599999999999994</v>
      </c>
      <c r="D215" s="230">
        <v>77.149999999999991</v>
      </c>
      <c r="E215" s="230">
        <v>76.299999999999983</v>
      </c>
      <c r="F215" s="230">
        <v>74.999999999999986</v>
      </c>
      <c r="G215" s="230">
        <v>74.149999999999977</v>
      </c>
      <c r="H215" s="230">
        <v>78.449999999999989</v>
      </c>
      <c r="I215" s="230">
        <v>79.299999999999983</v>
      </c>
      <c r="J215" s="230">
        <v>80.599999999999994</v>
      </c>
      <c r="K215" s="229">
        <v>78</v>
      </c>
      <c r="L215" s="229">
        <v>75.849999999999994</v>
      </c>
      <c r="M215" s="229">
        <v>772.76801999999998</v>
      </c>
      <c r="N215" s="1"/>
      <c r="O215" s="1"/>
    </row>
    <row r="216" spans="1:15" ht="12.75" customHeight="1">
      <c r="A216" s="212">
        <v>207</v>
      </c>
      <c r="B216" s="215" t="s">
        <v>796</v>
      </c>
      <c r="C216" s="229">
        <v>507.75</v>
      </c>
      <c r="D216" s="230">
        <v>510.15000000000003</v>
      </c>
      <c r="E216" s="230">
        <v>503.6</v>
      </c>
      <c r="F216" s="230">
        <v>499.45</v>
      </c>
      <c r="G216" s="230">
        <v>492.9</v>
      </c>
      <c r="H216" s="230">
        <v>514.30000000000007</v>
      </c>
      <c r="I216" s="230">
        <v>520.85000000000014</v>
      </c>
      <c r="J216" s="230">
        <v>525.00000000000011</v>
      </c>
      <c r="K216" s="229">
        <v>516.70000000000005</v>
      </c>
      <c r="L216" s="229">
        <v>506</v>
      </c>
      <c r="M216" s="229">
        <v>6.4825600000000003</v>
      </c>
      <c r="N216" s="1"/>
      <c r="O216" s="1"/>
    </row>
    <row r="217" spans="1:15" ht="12.75" customHeight="1">
      <c r="A217" s="252"/>
      <c r="B217" s="253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F18" sqref="F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2"/>
      <c r="B1" s="38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7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45089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1" t="s">
        <v>20</v>
      </c>
      <c r="D9" s="381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3"/>
      <c r="L9" s="24"/>
      <c r="M9" s="50"/>
      <c r="N9" s="1"/>
      <c r="O9" s="1"/>
    </row>
    <row r="10" spans="1:15" ht="42.75" customHeight="1">
      <c r="A10" s="379"/>
      <c r="B10" s="380"/>
      <c r="C10" s="380"/>
      <c r="D10" s="38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3" t="s">
        <v>865</v>
      </c>
      <c r="C11" s="229">
        <v>419.7</v>
      </c>
      <c r="D11" s="230">
        <v>421.41666666666669</v>
      </c>
      <c r="E11" s="230">
        <v>415.63333333333338</v>
      </c>
      <c r="F11" s="230">
        <v>411.56666666666672</v>
      </c>
      <c r="G11" s="230">
        <v>405.78333333333342</v>
      </c>
      <c r="H11" s="230">
        <v>425.48333333333335</v>
      </c>
      <c r="I11" s="230">
        <v>431.26666666666665</v>
      </c>
      <c r="J11" s="230">
        <v>435.33333333333331</v>
      </c>
      <c r="K11" s="229">
        <v>427.2</v>
      </c>
      <c r="L11" s="229">
        <v>417.35</v>
      </c>
      <c r="M11" s="229">
        <v>5.3207899999999997</v>
      </c>
      <c r="N11" s="1"/>
      <c r="O11" s="1"/>
    </row>
    <row r="12" spans="1:15" ht="12" customHeight="1">
      <c r="A12" s="30">
        <v>2</v>
      </c>
      <c r="B12" s="215" t="s">
        <v>283</v>
      </c>
      <c r="C12" s="229">
        <v>26529.35</v>
      </c>
      <c r="D12" s="230">
        <v>26712.066666666666</v>
      </c>
      <c r="E12" s="230">
        <v>26251.633333333331</v>
      </c>
      <c r="F12" s="230">
        <v>25973.916666666664</v>
      </c>
      <c r="G12" s="230">
        <v>25513.48333333333</v>
      </c>
      <c r="H12" s="230">
        <v>26989.783333333333</v>
      </c>
      <c r="I12" s="230">
        <v>27450.216666666667</v>
      </c>
      <c r="J12" s="230">
        <v>27727.933333333334</v>
      </c>
      <c r="K12" s="229">
        <v>27172.5</v>
      </c>
      <c r="L12" s="229">
        <v>26434.35</v>
      </c>
      <c r="M12" s="229">
        <v>6.0600000000000001E-2</v>
      </c>
      <c r="N12" s="1"/>
      <c r="O12" s="1"/>
    </row>
    <row r="13" spans="1:15" ht="12" customHeight="1">
      <c r="A13" s="30">
        <v>3</v>
      </c>
      <c r="B13" s="215" t="s">
        <v>284</v>
      </c>
      <c r="C13" s="229">
        <v>4151.2</v>
      </c>
      <c r="D13" s="230">
        <v>4140.7666666666664</v>
      </c>
      <c r="E13" s="230">
        <v>4117.4333333333325</v>
      </c>
      <c r="F13" s="230">
        <v>4083.6666666666661</v>
      </c>
      <c r="G13" s="230">
        <v>4060.3333333333321</v>
      </c>
      <c r="H13" s="230">
        <v>4174.5333333333328</v>
      </c>
      <c r="I13" s="230">
        <v>4197.8666666666668</v>
      </c>
      <c r="J13" s="230">
        <v>4231.6333333333332</v>
      </c>
      <c r="K13" s="229">
        <v>4164.1000000000004</v>
      </c>
      <c r="L13" s="229">
        <v>4107</v>
      </c>
      <c r="M13" s="229">
        <v>1.4067400000000001</v>
      </c>
      <c r="N13" s="1"/>
      <c r="O13" s="1"/>
    </row>
    <row r="14" spans="1:15" ht="12" customHeight="1">
      <c r="A14" s="30">
        <v>4</v>
      </c>
      <c r="B14" s="215" t="s">
        <v>43</v>
      </c>
      <c r="C14" s="229">
        <v>1837.3</v>
      </c>
      <c r="D14" s="230">
        <v>1836.1000000000001</v>
      </c>
      <c r="E14" s="230">
        <v>1826.2000000000003</v>
      </c>
      <c r="F14" s="230">
        <v>1815.1000000000001</v>
      </c>
      <c r="G14" s="230">
        <v>1805.2000000000003</v>
      </c>
      <c r="H14" s="230">
        <v>1847.2000000000003</v>
      </c>
      <c r="I14" s="230">
        <v>1857.1000000000004</v>
      </c>
      <c r="J14" s="230">
        <v>1868.2000000000003</v>
      </c>
      <c r="K14" s="229">
        <v>1846</v>
      </c>
      <c r="L14" s="229">
        <v>1825</v>
      </c>
      <c r="M14" s="229">
        <v>3.9525399999999999</v>
      </c>
      <c r="N14" s="1"/>
      <c r="O14" s="1"/>
    </row>
    <row r="15" spans="1:15" ht="12" customHeight="1">
      <c r="A15" s="30">
        <v>5</v>
      </c>
      <c r="B15" s="215" t="s">
        <v>286</v>
      </c>
      <c r="C15" s="229">
        <v>3223.2</v>
      </c>
      <c r="D15" s="230">
        <v>3194.85</v>
      </c>
      <c r="E15" s="230">
        <v>3153.7</v>
      </c>
      <c r="F15" s="230">
        <v>3084.2</v>
      </c>
      <c r="G15" s="230">
        <v>3043.0499999999997</v>
      </c>
      <c r="H15" s="230">
        <v>3264.35</v>
      </c>
      <c r="I15" s="230">
        <v>3305.5000000000005</v>
      </c>
      <c r="J15" s="230">
        <v>3375</v>
      </c>
      <c r="K15" s="229">
        <v>3236</v>
      </c>
      <c r="L15" s="229">
        <v>3125.35</v>
      </c>
      <c r="M15" s="229">
        <v>1.9483200000000001</v>
      </c>
      <c r="N15" s="1"/>
      <c r="O15" s="1"/>
    </row>
    <row r="16" spans="1:15" ht="12" customHeight="1">
      <c r="A16" s="30">
        <v>6</v>
      </c>
      <c r="B16" s="215" t="s">
        <v>287</v>
      </c>
      <c r="C16" s="229">
        <v>1227.75</v>
      </c>
      <c r="D16" s="230">
        <v>1215.5833333333333</v>
      </c>
      <c r="E16" s="230">
        <v>1202.1666666666665</v>
      </c>
      <c r="F16" s="230">
        <v>1176.5833333333333</v>
      </c>
      <c r="G16" s="230">
        <v>1163.1666666666665</v>
      </c>
      <c r="H16" s="230">
        <v>1241.1666666666665</v>
      </c>
      <c r="I16" s="230">
        <v>1254.583333333333</v>
      </c>
      <c r="J16" s="230">
        <v>1280.1666666666665</v>
      </c>
      <c r="K16" s="229">
        <v>1229</v>
      </c>
      <c r="L16" s="229">
        <v>1190</v>
      </c>
      <c r="M16" s="229">
        <v>6.9524499999999998</v>
      </c>
      <c r="N16" s="1"/>
      <c r="O16" s="1"/>
    </row>
    <row r="17" spans="1:15" ht="12" customHeight="1">
      <c r="A17" s="30">
        <v>7</v>
      </c>
      <c r="B17" s="215" t="s">
        <v>59</v>
      </c>
      <c r="C17" s="229">
        <v>762.25</v>
      </c>
      <c r="D17" s="230">
        <v>758.98333333333323</v>
      </c>
      <c r="E17" s="230">
        <v>753.41666666666652</v>
      </c>
      <c r="F17" s="230">
        <v>744.58333333333326</v>
      </c>
      <c r="G17" s="230">
        <v>739.01666666666654</v>
      </c>
      <c r="H17" s="230">
        <v>767.81666666666649</v>
      </c>
      <c r="I17" s="230">
        <v>773.38333333333333</v>
      </c>
      <c r="J17" s="230">
        <v>782.21666666666647</v>
      </c>
      <c r="K17" s="229">
        <v>764.55</v>
      </c>
      <c r="L17" s="229">
        <v>750.15</v>
      </c>
      <c r="M17" s="229">
        <v>14.50577</v>
      </c>
      <c r="N17" s="1"/>
      <c r="O17" s="1"/>
    </row>
    <row r="18" spans="1:15" ht="12" customHeight="1">
      <c r="A18" s="30">
        <v>8</v>
      </c>
      <c r="B18" s="215" t="s">
        <v>288</v>
      </c>
      <c r="C18" s="229">
        <v>470.6</v>
      </c>
      <c r="D18" s="230">
        <v>470.83333333333331</v>
      </c>
      <c r="E18" s="230">
        <v>463.76666666666665</v>
      </c>
      <c r="F18" s="230">
        <v>456.93333333333334</v>
      </c>
      <c r="G18" s="230">
        <v>449.86666666666667</v>
      </c>
      <c r="H18" s="230">
        <v>477.66666666666663</v>
      </c>
      <c r="I18" s="230">
        <v>484.73333333333335</v>
      </c>
      <c r="J18" s="230">
        <v>491.56666666666661</v>
      </c>
      <c r="K18" s="229">
        <v>477.9</v>
      </c>
      <c r="L18" s="229">
        <v>464</v>
      </c>
      <c r="M18" s="229">
        <v>3.4435099999999998</v>
      </c>
      <c r="N18" s="1"/>
      <c r="O18" s="1"/>
    </row>
    <row r="19" spans="1:15" ht="12" customHeight="1">
      <c r="A19" s="30">
        <v>9</v>
      </c>
      <c r="B19" s="215" t="s">
        <v>289</v>
      </c>
      <c r="C19" s="229">
        <v>1354</v>
      </c>
      <c r="D19" s="230">
        <v>1364.3333333333333</v>
      </c>
      <c r="E19" s="230">
        <v>1335.6666666666665</v>
      </c>
      <c r="F19" s="230">
        <v>1317.3333333333333</v>
      </c>
      <c r="G19" s="230">
        <v>1288.6666666666665</v>
      </c>
      <c r="H19" s="230">
        <v>1382.6666666666665</v>
      </c>
      <c r="I19" s="230">
        <v>1411.333333333333</v>
      </c>
      <c r="J19" s="230">
        <v>1429.6666666666665</v>
      </c>
      <c r="K19" s="229">
        <v>1393</v>
      </c>
      <c r="L19" s="229">
        <v>1346</v>
      </c>
      <c r="M19" s="229">
        <v>4.9458500000000001</v>
      </c>
      <c r="N19" s="1"/>
      <c r="O19" s="1"/>
    </row>
    <row r="20" spans="1:15" ht="12" customHeight="1">
      <c r="A20" s="30">
        <v>10</v>
      </c>
      <c r="B20" s="215" t="s">
        <v>233</v>
      </c>
      <c r="C20" s="229">
        <v>21791.15</v>
      </c>
      <c r="D20" s="230">
        <v>21703.75</v>
      </c>
      <c r="E20" s="230">
        <v>21537.5</v>
      </c>
      <c r="F20" s="230">
        <v>21283.85</v>
      </c>
      <c r="G20" s="230">
        <v>21117.599999999999</v>
      </c>
      <c r="H20" s="230">
        <v>21957.4</v>
      </c>
      <c r="I20" s="230">
        <v>22123.65</v>
      </c>
      <c r="J20" s="230">
        <v>22377.300000000003</v>
      </c>
      <c r="K20" s="229">
        <v>21870</v>
      </c>
      <c r="L20" s="229">
        <v>21450.1</v>
      </c>
      <c r="M20" s="229">
        <v>0.11353000000000001</v>
      </c>
      <c r="N20" s="1"/>
      <c r="O20" s="1"/>
    </row>
    <row r="21" spans="1:15" ht="12" customHeight="1">
      <c r="A21" s="30">
        <v>11</v>
      </c>
      <c r="B21" s="215" t="s">
        <v>45</v>
      </c>
      <c r="C21" s="229">
        <v>2451.15</v>
      </c>
      <c r="D21" s="230">
        <v>2446.0166666666669</v>
      </c>
      <c r="E21" s="230">
        <v>2433.1333333333337</v>
      </c>
      <c r="F21" s="230">
        <v>2415.1166666666668</v>
      </c>
      <c r="G21" s="230">
        <v>2402.2333333333336</v>
      </c>
      <c r="H21" s="230">
        <v>2464.0333333333338</v>
      </c>
      <c r="I21" s="230">
        <v>2476.916666666667</v>
      </c>
      <c r="J21" s="230">
        <v>2494.9333333333338</v>
      </c>
      <c r="K21" s="229">
        <v>2458.9</v>
      </c>
      <c r="L21" s="229">
        <v>2428</v>
      </c>
      <c r="M21" s="229">
        <v>19.485060000000001</v>
      </c>
      <c r="N21" s="1"/>
      <c r="O21" s="1"/>
    </row>
    <row r="22" spans="1:15" ht="12" customHeight="1">
      <c r="A22" s="30">
        <v>12</v>
      </c>
      <c r="B22" s="215" t="s">
        <v>234</v>
      </c>
      <c r="C22" s="229">
        <v>963.65</v>
      </c>
      <c r="D22" s="230">
        <v>967.30000000000007</v>
      </c>
      <c r="E22" s="230">
        <v>957.60000000000014</v>
      </c>
      <c r="F22" s="230">
        <v>951.55000000000007</v>
      </c>
      <c r="G22" s="230">
        <v>941.85000000000014</v>
      </c>
      <c r="H22" s="230">
        <v>973.35000000000014</v>
      </c>
      <c r="I22" s="230">
        <v>983.05000000000018</v>
      </c>
      <c r="J22" s="230">
        <v>989.10000000000014</v>
      </c>
      <c r="K22" s="229">
        <v>977</v>
      </c>
      <c r="L22" s="229">
        <v>961.25</v>
      </c>
      <c r="M22" s="229">
        <v>4.1699000000000002</v>
      </c>
      <c r="N22" s="1"/>
      <c r="O22" s="1"/>
    </row>
    <row r="23" spans="1:15" ht="12.75" customHeight="1">
      <c r="A23" s="30">
        <v>13</v>
      </c>
      <c r="B23" s="215" t="s">
        <v>46</v>
      </c>
      <c r="C23" s="229">
        <v>734.95</v>
      </c>
      <c r="D23" s="230">
        <v>736.65</v>
      </c>
      <c r="E23" s="230">
        <v>731.3</v>
      </c>
      <c r="F23" s="230">
        <v>727.65</v>
      </c>
      <c r="G23" s="230">
        <v>722.3</v>
      </c>
      <c r="H23" s="230">
        <v>740.3</v>
      </c>
      <c r="I23" s="230">
        <v>745.65000000000009</v>
      </c>
      <c r="J23" s="230">
        <v>749.3</v>
      </c>
      <c r="K23" s="229">
        <v>742</v>
      </c>
      <c r="L23" s="229">
        <v>733</v>
      </c>
      <c r="M23" s="229">
        <v>13.35172</v>
      </c>
      <c r="N23" s="1"/>
      <c r="O23" s="1"/>
    </row>
    <row r="24" spans="1:15" ht="12.75" customHeight="1">
      <c r="A24" s="30">
        <v>14</v>
      </c>
      <c r="B24" s="215" t="s">
        <v>235</v>
      </c>
      <c r="C24" s="229">
        <v>669.1</v>
      </c>
      <c r="D24" s="230">
        <v>670.36666666666667</v>
      </c>
      <c r="E24" s="230">
        <v>665.73333333333335</v>
      </c>
      <c r="F24" s="230">
        <v>662.36666666666667</v>
      </c>
      <c r="G24" s="230">
        <v>657.73333333333335</v>
      </c>
      <c r="H24" s="230">
        <v>673.73333333333335</v>
      </c>
      <c r="I24" s="230">
        <v>678.36666666666679</v>
      </c>
      <c r="J24" s="230">
        <v>681.73333333333335</v>
      </c>
      <c r="K24" s="229">
        <v>675</v>
      </c>
      <c r="L24" s="229">
        <v>667</v>
      </c>
      <c r="M24" s="229">
        <v>7.1045400000000001</v>
      </c>
      <c r="N24" s="1"/>
      <c r="O24" s="1"/>
    </row>
    <row r="25" spans="1:15" ht="12.75" customHeight="1">
      <c r="A25" s="30">
        <v>15</v>
      </c>
      <c r="B25" s="215" t="s">
        <v>236</v>
      </c>
      <c r="C25" s="229">
        <v>830.7</v>
      </c>
      <c r="D25" s="230">
        <v>831.5</v>
      </c>
      <c r="E25" s="230">
        <v>824.85</v>
      </c>
      <c r="F25" s="230">
        <v>819</v>
      </c>
      <c r="G25" s="230">
        <v>812.35</v>
      </c>
      <c r="H25" s="230">
        <v>837.35</v>
      </c>
      <c r="I25" s="230">
        <v>844.00000000000011</v>
      </c>
      <c r="J25" s="230">
        <v>849.85</v>
      </c>
      <c r="K25" s="229">
        <v>838.15</v>
      </c>
      <c r="L25" s="229">
        <v>825.65</v>
      </c>
      <c r="M25" s="229">
        <v>8.5308200000000003</v>
      </c>
      <c r="N25" s="1"/>
      <c r="O25" s="1"/>
    </row>
    <row r="26" spans="1:15" ht="12.75" customHeight="1">
      <c r="A26" s="30">
        <v>16</v>
      </c>
      <c r="B26" s="215" t="s">
        <v>840</v>
      </c>
      <c r="C26" s="229">
        <v>425.55</v>
      </c>
      <c r="D26" s="230">
        <v>427.73333333333335</v>
      </c>
      <c r="E26" s="230">
        <v>422.56666666666672</v>
      </c>
      <c r="F26" s="230">
        <v>419.58333333333337</v>
      </c>
      <c r="G26" s="230">
        <v>414.41666666666674</v>
      </c>
      <c r="H26" s="230">
        <v>430.7166666666667</v>
      </c>
      <c r="I26" s="230">
        <v>435.88333333333333</v>
      </c>
      <c r="J26" s="230">
        <v>438.86666666666667</v>
      </c>
      <c r="K26" s="229">
        <v>432.9</v>
      </c>
      <c r="L26" s="229">
        <v>424.75</v>
      </c>
      <c r="M26" s="229">
        <v>10.780609999999999</v>
      </c>
      <c r="N26" s="1"/>
      <c r="O26" s="1"/>
    </row>
    <row r="27" spans="1:15" ht="12.75" customHeight="1">
      <c r="A27" s="30">
        <v>17</v>
      </c>
      <c r="B27" s="215" t="s">
        <v>237</v>
      </c>
      <c r="C27" s="229">
        <v>173.95</v>
      </c>
      <c r="D27" s="230">
        <v>173.56666666666669</v>
      </c>
      <c r="E27" s="230">
        <v>171.88333333333338</v>
      </c>
      <c r="F27" s="230">
        <v>169.81666666666669</v>
      </c>
      <c r="G27" s="230">
        <v>168.13333333333338</v>
      </c>
      <c r="H27" s="230">
        <v>175.63333333333338</v>
      </c>
      <c r="I27" s="230">
        <v>177.31666666666672</v>
      </c>
      <c r="J27" s="230">
        <v>179.38333333333338</v>
      </c>
      <c r="K27" s="229">
        <v>175.25</v>
      </c>
      <c r="L27" s="229">
        <v>171.5</v>
      </c>
      <c r="M27" s="229">
        <v>28.526700000000002</v>
      </c>
      <c r="N27" s="1"/>
      <c r="O27" s="1"/>
    </row>
    <row r="28" spans="1:15" ht="12.75" customHeight="1">
      <c r="A28" s="30">
        <v>18</v>
      </c>
      <c r="B28" s="215" t="s">
        <v>41</v>
      </c>
      <c r="C28" s="229">
        <v>199.25</v>
      </c>
      <c r="D28" s="230">
        <v>200.08333333333334</v>
      </c>
      <c r="E28" s="230">
        <v>197.76666666666668</v>
      </c>
      <c r="F28" s="230">
        <v>196.28333333333333</v>
      </c>
      <c r="G28" s="230">
        <v>193.96666666666667</v>
      </c>
      <c r="H28" s="230">
        <v>201.56666666666669</v>
      </c>
      <c r="I28" s="230">
        <v>203.88333333333335</v>
      </c>
      <c r="J28" s="230">
        <v>205.3666666666667</v>
      </c>
      <c r="K28" s="229">
        <v>202.4</v>
      </c>
      <c r="L28" s="229">
        <v>198.6</v>
      </c>
      <c r="M28" s="229">
        <v>14.325369999999999</v>
      </c>
      <c r="N28" s="1"/>
      <c r="O28" s="1"/>
    </row>
    <row r="29" spans="1:15" ht="12.75" customHeight="1">
      <c r="A29" s="30">
        <v>19</v>
      </c>
      <c r="B29" s="215" t="s">
        <v>805</v>
      </c>
      <c r="C29" s="229">
        <v>373.05</v>
      </c>
      <c r="D29" s="230">
        <v>371.9666666666667</v>
      </c>
      <c r="E29" s="230">
        <v>369.13333333333338</v>
      </c>
      <c r="F29" s="230">
        <v>365.2166666666667</v>
      </c>
      <c r="G29" s="230">
        <v>362.38333333333338</v>
      </c>
      <c r="H29" s="230">
        <v>375.88333333333338</v>
      </c>
      <c r="I29" s="230">
        <v>378.71666666666664</v>
      </c>
      <c r="J29" s="230">
        <v>382.63333333333338</v>
      </c>
      <c r="K29" s="229">
        <v>374.8</v>
      </c>
      <c r="L29" s="229">
        <v>368.05</v>
      </c>
      <c r="M29" s="229">
        <v>0.34728999999999999</v>
      </c>
      <c r="N29" s="1"/>
      <c r="O29" s="1"/>
    </row>
    <row r="30" spans="1:15" ht="12.75" customHeight="1">
      <c r="A30" s="30">
        <v>20</v>
      </c>
      <c r="B30" s="215" t="s">
        <v>290</v>
      </c>
      <c r="C30" s="229">
        <v>343.4</v>
      </c>
      <c r="D30" s="230">
        <v>342.76666666666665</v>
      </c>
      <c r="E30" s="230">
        <v>339.88333333333333</v>
      </c>
      <c r="F30" s="230">
        <v>336.36666666666667</v>
      </c>
      <c r="G30" s="230">
        <v>333.48333333333335</v>
      </c>
      <c r="H30" s="230">
        <v>346.2833333333333</v>
      </c>
      <c r="I30" s="230">
        <v>349.16666666666663</v>
      </c>
      <c r="J30" s="230">
        <v>352.68333333333328</v>
      </c>
      <c r="K30" s="229">
        <v>345.65</v>
      </c>
      <c r="L30" s="229">
        <v>339.25</v>
      </c>
      <c r="M30" s="229">
        <v>4.1490099999999996</v>
      </c>
      <c r="N30" s="1"/>
      <c r="O30" s="1"/>
    </row>
    <row r="31" spans="1:15" ht="12.75" customHeight="1">
      <c r="A31" s="30">
        <v>21</v>
      </c>
      <c r="B31" s="215" t="s">
        <v>845</v>
      </c>
      <c r="C31" s="229">
        <v>1007.4</v>
      </c>
      <c r="D31" s="230">
        <v>1021.1333333333333</v>
      </c>
      <c r="E31" s="230">
        <v>987.26666666666665</v>
      </c>
      <c r="F31" s="230">
        <v>967.13333333333333</v>
      </c>
      <c r="G31" s="230">
        <v>933.26666666666665</v>
      </c>
      <c r="H31" s="230">
        <v>1041.2666666666667</v>
      </c>
      <c r="I31" s="230">
        <v>1075.1333333333332</v>
      </c>
      <c r="J31" s="230">
        <v>1095.2666666666667</v>
      </c>
      <c r="K31" s="229">
        <v>1055</v>
      </c>
      <c r="L31" s="229">
        <v>1001</v>
      </c>
      <c r="M31" s="229">
        <v>5.8096300000000003</v>
      </c>
      <c r="N31" s="1"/>
      <c r="O31" s="1"/>
    </row>
    <row r="32" spans="1:15" ht="12.75" customHeight="1">
      <c r="A32" s="30">
        <v>22</v>
      </c>
      <c r="B32" s="215" t="s">
        <v>291</v>
      </c>
      <c r="C32" s="229">
        <v>1014.3</v>
      </c>
      <c r="D32" s="230">
        <v>1010.7833333333333</v>
      </c>
      <c r="E32" s="230">
        <v>1001.5666666666666</v>
      </c>
      <c r="F32" s="230">
        <v>988.83333333333326</v>
      </c>
      <c r="G32" s="230">
        <v>979.61666666666656</v>
      </c>
      <c r="H32" s="230">
        <v>1023.5166666666667</v>
      </c>
      <c r="I32" s="230">
        <v>1032.7333333333333</v>
      </c>
      <c r="J32" s="230">
        <v>1045.4666666666667</v>
      </c>
      <c r="K32" s="229">
        <v>1020</v>
      </c>
      <c r="L32" s="229">
        <v>998.05</v>
      </c>
      <c r="M32" s="229">
        <v>2.5808200000000001</v>
      </c>
      <c r="N32" s="1"/>
      <c r="O32" s="1"/>
    </row>
    <row r="33" spans="1:15" ht="12.75" customHeight="1">
      <c r="A33" s="30">
        <v>23</v>
      </c>
      <c r="B33" s="215" t="s">
        <v>238</v>
      </c>
      <c r="C33" s="229">
        <v>1455.1</v>
      </c>
      <c r="D33" s="230">
        <v>1462.7</v>
      </c>
      <c r="E33" s="230">
        <v>1425.4</v>
      </c>
      <c r="F33" s="230">
        <v>1395.7</v>
      </c>
      <c r="G33" s="230">
        <v>1358.4</v>
      </c>
      <c r="H33" s="230">
        <v>1492.4</v>
      </c>
      <c r="I33" s="230">
        <v>1529.6999999999998</v>
      </c>
      <c r="J33" s="230">
        <v>1559.4</v>
      </c>
      <c r="K33" s="229">
        <v>1500</v>
      </c>
      <c r="L33" s="229">
        <v>1433</v>
      </c>
      <c r="M33" s="229">
        <v>1.10439</v>
      </c>
      <c r="N33" s="1"/>
      <c r="O33" s="1"/>
    </row>
    <row r="34" spans="1:15" ht="12.75" customHeight="1">
      <c r="A34" s="30">
        <v>24</v>
      </c>
      <c r="B34" s="215" t="s">
        <v>52</v>
      </c>
      <c r="C34" s="229">
        <v>589.54999999999995</v>
      </c>
      <c r="D34" s="230">
        <v>586.2833333333333</v>
      </c>
      <c r="E34" s="230">
        <v>578.61666666666656</v>
      </c>
      <c r="F34" s="230">
        <v>567.68333333333328</v>
      </c>
      <c r="G34" s="230">
        <v>560.01666666666654</v>
      </c>
      <c r="H34" s="230">
        <v>597.21666666666658</v>
      </c>
      <c r="I34" s="230">
        <v>604.88333333333333</v>
      </c>
      <c r="J34" s="230">
        <v>615.81666666666661</v>
      </c>
      <c r="K34" s="229">
        <v>593.95000000000005</v>
      </c>
      <c r="L34" s="229">
        <v>575.35</v>
      </c>
      <c r="M34" s="229">
        <v>3.8171200000000001</v>
      </c>
      <c r="N34" s="1"/>
      <c r="O34" s="1"/>
    </row>
    <row r="35" spans="1:15" ht="12.75" customHeight="1">
      <c r="A35" s="30">
        <v>25</v>
      </c>
      <c r="B35" s="215" t="s">
        <v>48</v>
      </c>
      <c r="C35" s="229">
        <v>3414.5</v>
      </c>
      <c r="D35" s="230">
        <v>3420.1833333333329</v>
      </c>
      <c r="E35" s="230">
        <v>3380.3666666666659</v>
      </c>
      <c r="F35" s="230">
        <v>3346.2333333333331</v>
      </c>
      <c r="G35" s="230">
        <v>3306.4166666666661</v>
      </c>
      <c r="H35" s="230">
        <v>3454.3166666666657</v>
      </c>
      <c r="I35" s="230">
        <v>3494.1333333333323</v>
      </c>
      <c r="J35" s="230">
        <v>3528.2666666666655</v>
      </c>
      <c r="K35" s="229">
        <v>3460</v>
      </c>
      <c r="L35" s="229">
        <v>3386.05</v>
      </c>
      <c r="M35" s="229">
        <v>3.6982300000000001</v>
      </c>
      <c r="N35" s="1"/>
      <c r="O35" s="1"/>
    </row>
    <row r="36" spans="1:15" ht="12.75" customHeight="1">
      <c r="A36" s="30">
        <v>26</v>
      </c>
      <c r="B36" s="215" t="s">
        <v>292</v>
      </c>
      <c r="C36" s="229">
        <v>2508.9</v>
      </c>
      <c r="D36" s="230">
        <v>2536.5333333333333</v>
      </c>
      <c r="E36" s="230">
        <v>2473.7166666666667</v>
      </c>
      <c r="F36" s="230">
        <v>2438.5333333333333</v>
      </c>
      <c r="G36" s="230">
        <v>2375.7166666666667</v>
      </c>
      <c r="H36" s="230">
        <v>2571.7166666666667</v>
      </c>
      <c r="I36" s="230">
        <v>2634.5333333333333</v>
      </c>
      <c r="J36" s="230">
        <v>2669.7166666666667</v>
      </c>
      <c r="K36" s="229">
        <v>2599.35</v>
      </c>
      <c r="L36" s="229">
        <v>2501.35</v>
      </c>
      <c r="M36" s="229">
        <v>0.52153000000000005</v>
      </c>
      <c r="N36" s="1"/>
      <c r="O36" s="1"/>
    </row>
    <row r="37" spans="1:15" ht="12.75" customHeight="1">
      <c r="A37" s="30">
        <v>27</v>
      </c>
      <c r="B37" s="215" t="s">
        <v>832</v>
      </c>
      <c r="C37" s="229">
        <v>14.05</v>
      </c>
      <c r="D37" s="230">
        <v>14.183333333333332</v>
      </c>
      <c r="E37" s="230">
        <v>13.766666666666664</v>
      </c>
      <c r="F37" s="230">
        <v>13.483333333333333</v>
      </c>
      <c r="G37" s="230">
        <v>13.066666666666665</v>
      </c>
      <c r="H37" s="230">
        <v>14.466666666666663</v>
      </c>
      <c r="I37" s="230">
        <v>14.883333333333331</v>
      </c>
      <c r="J37" s="230">
        <v>15.166666666666663</v>
      </c>
      <c r="K37" s="229">
        <v>14.6</v>
      </c>
      <c r="L37" s="229">
        <v>13.9</v>
      </c>
      <c r="M37" s="229">
        <v>143.47438</v>
      </c>
      <c r="N37" s="1"/>
      <c r="O37" s="1"/>
    </row>
    <row r="38" spans="1:15" ht="12.75" customHeight="1">
      <c r="A38" s="30">
        <v>28</v>
      </c>
      <c r="B38" s="215" t="s">
        <v>50</v>
      </c>
      <c r="C38" s="229">
        <v>625.35</v>
      </c>
      <c r="D38" s="230">
        <v>623.9</v>
      </c>
      <c r="E38" s="230">
        <v>620.44999999999993</v>
      </c>
      <c r="F38" s="230">
        <v>615.54999999999995</v>
      </c>
      <c r="G38" s="230">
        <v>612.09999999999991</v>
      </c>
      <c r="H38" s="230">
        <v>628.79999999999995</v>
      </c>
      <c r="I38" s="230">
        <v>632.25</v>
      </c>
      <c r="J38" s="230">
        <v>637.15</v>
      </c>
      <c r="K38" s="229">
        <v>627.35</v>
      </c>
      <c r="L38" s="229">
        <v>619</v>
      </c>
      <c r="M38" s="229">
        <v>3.6504500000000002</v>
      </c>
      <c r="N38" s="1"/>
      <c r="O38" s="1"/>
    </row>
    <row r="39" spans="1:15" ht="12.75" customHeight="1">
      <c r="A39" s="30">
        <v>29</v>
      </c>
      <c r="B39" s="215" t="s">
        <v>293</v>
      </c>
      <c r="C39" s="229">
        <v>2085.9499999999998</v>
      </c>
      <c r="D39" s="230">
        <v>2090.7666666666664</v>
      </c>
      <c r="E39" s="230">
        <v>2066.5333333333328</v>
      </c>
      <c r="F39" s="230">
        <v>2047.1166666666663</v>
      </c>
      <c r="G39" s="230">
        <v>2022.8833333333328</v>
      </c>
      <c r="H39" s="230">
        <v>2110.1833333333329</v>
      </c>
      <c r="I39" s="230">
        <v>2134.4166666666665</v>
      </c>
      <c r="J39" s="230">
        <v>2153.833333333333</v>
      </c>
      <c r="K39" s="229">
        <v>2115</v>
      </c>
      <c r="L39" s="229">
        <v>2071.35</v>
      </c>
      <c r="M39" s="229">
        <v>0.87417</v>
      </c>
      <c r="N39" s="1"/>
      <c r="O39" s="1"/>
    </row>
    <row r="40" spans="1:15" ht="12.75" customHeight="1">
      <c r="A40" s="30">
        <v>30</v>
      </c>
      <c r="B40" s="215" t="s">
        <v>51</v>
      </c>
      <c r="C40" s="229">
        <v>455.7</v>
      </c>
      <c r="D40" s="230">
        <v>454.95</v>
      </c>
      <c r="E40" s="230">
        <v>451.75</v>
      </c>
      <c r="F40" s="230">
        <v>447.8</v>
      </c>
      <c r="G40" s="230">
        <v>444.6</v>
      </c>
      <c r="H40" s="230">
        <v>458.9</v>
      </c>
      <c r="I40" s="230">
        <v>462.09999999999991</v>
      </c>
      <c r="J40" s="230">
        <v>466.04999999999995</v>
      </c>
      <c r="K40" s="229">
        <v>458.15</v>
      </c>
      <c r="L40" s="229">
        <v>451</v>
      </c>
      <c r="M40" s="229">
        <v>43.705889999999997</v>
      </c>
      <c r="N40" s="1"/>
      <c r="O40" s="1"/>
    </row>
    <row r="41" spans="1:15" ht="12.75" customHeight="1">
      <c r="A41" s="30">
        <v>31</v>
      </c>
      <c r="B41" s="215" t="s">
        <v>786</v>
      </c>
      <c r="C41" s="229">
        <v>1489.4</v>
      </c>
      <c r="D41" s="230">
        <v>1473.7</v>
      </c>
      <c r="E41" s="230">
        <v>1451.4</v>
      </c>
      <c r="F41" s="230">
        <v>1413.4</v>
      </c>
      <c r="G41" s="230">
        <v>1391.1000000000001</v>
      </c>
      <c r="H41" s="230">
        <v>1511.7</v>
      </c>
      <c r="I41" s="230">
        <v>1533.9999999999998</v>
      </c>
      <c r="J41" s="230">
        <v>1572</v>
      </c>
      <c r="K41" s="229">
        <v>1496</v>
      </c>
      <c r="L41" s="229">
        <v>1435.7</v>
      </c>
      <c r="M41" s="229">
        <v>4.7103000000000002</v>
      </c>
      <c r="N41" s="1"/>
      <c r="O41" s="1"/>
    </row>
    <row r="42" spans="1:15" ht="12.75" customHeight="1">
      <c r="A42" s="30">
        <v>32</v>
      </c>
      <c r="B42" s="215" t="s">
        <v>755</v>
      </c>
      <c r="C42" s="229">
        <v>1084.55</v>
      </c>
      <c r="D42" s="230">
        <v>1079.4333333333334</v>
      </c>
      <c r="E42" s="230">
        <v>1067.1166666666668</v>
      </c>
      <c r="F42" s="230">
        <v>1049.6833333333334</v>
      </c>
      <c r="G42" s="230">
        <v>1037.3666666666668</v>
      </c>
      <c r="H42" s="230">
        <v>1096.8666666666668</v>
      </c>
      <c r="I42" s="230">
        <v>1109.1833333333334</v>
      </c>
      <c r="J42" s="230">
        <v>1126.6166666666668</v>
      </c>
      <c r="K42" s="229">
        <v>1091.75</v>
      </c>
      <c r="L42" s="229">
        <v>1062</v>
      </c>
      <c r="M42" s="229">
        <v>2.9356800000000001</v>
      </c>
      <c r="N42" s="1"/>
      <c r="O42" s="1"/>
    </row>
    <row r="43" spans="1:15" ht="12.75" customHeight="1">
      <c r="A43" s="30">
        <v>33</v>
      </c>
      <c r="B43" s="215" t="s">
        <v>53</v>
      </c>
      <c r="C43" s="229">
        <v>4926.7</v>
      </c>
      <c r="D43" s="230">
        <v>4933.2</v>
      </c>
      <c r="E43" s="230">
        <v>4900.5499999999993</v>
      </c>
      <c r="F43" s="230">
        <v>4874.3999999999996</v>
      </c>
      <c r="G43" s="230">
        <v>4841.7499999999991</v>
      </c>
      <c r="H43" s="230">
        <v>4959.3499999999995</v>
      </c>
      <c r="I43" s="230">
        <v>4991.9999999999991</v>
      </c>
      <c r="J43" s="230">
        <v>5018.1499999999996</v>
      </c>
      <c r="K43" s="229">
        <v>4965.8500000000004</v>
      </c>
      <c r="L43" s="229">
        <v>4907.05</v>
      </c>
      <c r="M43" s="229">
        <v>2.4940000000000002</v>
      </c>
      <c r="N43" s="1"/>
      <c r="O43" s="1"/>
    </row>
    <row r="44" spans="1:15" ht="12.75" customHeight="1">
      <c r="A44" s="30">
        <v>34</v>
      </c>
      <c r="B44" s="215" t="s">
        <v>54</v>
      </c>
      <c r="C44" s="229">
        <v>405.3</v>
      </c>
      <c r="D44" s="230">
        <v>402.76666666666665</v>
      </c>
      <c r="E44" s="230">
        <v>399.0333333333333</v>
      </c>
      <c r="F44" s="230">
        <v>392.76666666666665</v>
      </c>
      <c r="G44" s="230">
        <v>389.0333333333333</v>
      </c>
      <c r="H44" s="230">
        <v>409.0333333333333</v>
      </c>
      <c r="I44" s="230">
        <v>412.76666666666665</v>
      </c>
      <c r="J44" s="230">
        <v>419.0333333333333</v>
      </c>
      <c r="K44" s="229">
        <v>406.5</v>
      </c>
      <c r="L44" s="229">
        <v>396.5</v>
      </c>
      <c r="M44" s="229">
        <v>40.976320000000001</v>
      </c>
      <c r="N44" s="1"/>
      <c r="O44" s="1"/>
    </row>
    <row r="45" spans="1:15" ht="12.75" customHeight="1">
      <c r="A45" s="30">
        <v>35</v>
      </c>
      <c r="B45" s="215" t="s">
        <v>806</v>
      </c>
      <c r="C45" s="229">
        <v>273.85000000000002</v>
      </c>
      <c r="D45" s="230">
        <v>275.18333333333334</v>
      </c>
      <c r="E45" s="230">
        <v>271.66666666666669</v>
      </c>
      <c r="F45" s="230">
        <v>269.48333333333335</v>
      </c>
      <c r="G45" s="230">
        <v>265.9666666666667</v>
      </c>
      <c r="H45" s="230">
        <v>277.36666666666667</v>
      </c>
      <c r="I45" s="230">
        <v>280.88333333333333</v>
      </c>
      <c r="J45" s="230">
        <v>283.06666666666666</v>
      </c>
      <c r="K45" s="229">
        <v>278.7</v>
      </c>
      <c r="L45" s="229">
        <v>273</v>
      </c>
      <c r="M45" s="229">
        <v>0.86636000000000002</v>
      </c>
      <c r="N45" s="1"/>
      <c r="O45" s="1"/>
    </row>
    <row r="46" spans="1:15" ht="12.75" customHeight="1">
      <c r="A46" s="30">
        <v>36</v>
      </c>
      <c r="B46" s="215" t="s">
        <v>294</v>
      </c>
      <c r="C46" s="229">
        <v>470.3</v>
      </c>
      <c r="D46" s="230">
        <v>470.2166666666667</v>
      </c>
      <c r="E46" s="230">
        <v>465.48333333333341</v>
      </c>
      <c r="F46" s="230">
        <v>460.66666666666669</v>
      </c>
      <c r="G46" s="230">
        <v>455.93333333333339</v>
      </c>
      <c r="H46" s="230">
        <v>475.03333333333342</v>
      </c>
      <c r="I46" s="230">
        <v>479.76666666666677</v>
      </c>
      <c r="J46" s="230">
        <v>484.58333333333343</v>
      </c>
      <c r="K46" s="229">
        <v>474.95</v>
      </c>
      <c r="L46" s="229">
        <v>465.4</v>
      </c>
      <c r="M46" s="229">
        <v>0.61914999999999998</v>
      </c>
      <c r="N46" s="1"/>
      <c r="O46" s="1"/>
    </row>
    <row r="47" spans="1:15" ht="12.75" customHeight="1">
      <c r="A47" s="30">
        <v>37</v>
      </c>
      <c r="B47" s="215" t="s">
        <v>55</v>
      </c>
      <c r="C47" s="229">
        <v>152.35</v>
      </c>
      <c r="D47" s="230">
        <v>152.79999999999998</v>
      </c>
      <c r="E47" s="230">
        <v>151.64999999999998</v>
      </c>
      <c r="F47" s="230">
        <v>150.94999999999999</v>
      </c>
      <c r="G47" s="230">
        <v>149.79999999999998</v>
      </c>
      <c r="H47" s="230">
        <v>153.49999999999997</v>
      </c>
      <c r="I47" s="230">
        <v>154.65</v>
      </c>
      <c r="J47" s="230">
        <v>155.34999999999997</v>
      </c>
      <c r="K47" s="229">
        <v>153.94999999999999</v>
      </c>
      <c r="L47" s="229">
        <v>152.1</v>
      </c>
      <c r="M47" s="229">
        <v>37.306719999999999</v>
      </c>
      <c r="N47" s="1"/>
      <c r="O47" s="1"/>
    </row>
    <row r="48" spans="1:15" ht="12.75" customHeight="1">
      <c r="A48" s="30">
        <v>38</v>
      </c>
      <c r="B48" s="215" t="s">
        <v>57</v>
      </c>
      <c r="C48" s="229">
        <v>3180.55</v>
      </c>
      <c r="D48" s="230">
        <v>3196</v>
      </c>
      <c r="E48" s="230">
        <v>3153.1</v>
      </c>
      <c r="F48" s="230">
        <v>3125.65</v>
      </c>
      <c r="G48" s="230">
        <v>3082.75</v>
      </c>
      <c r="H48" s="230">
        <v>3223.45</v>
      </c>
      <c r="I48" s="230">
        <v>3266.3499999999995</v>
      </c>
      <c r="J48" s="230">
        <v>3293.7999999999997</v>
      </c>
      <c r="K48" s="229">
        <v>3238.9</v>
      </c>
      <c r="L48" s="229">
        <v>3168.55</v>
      </c>
      <c r="M48" s="229">
        <v>12.39045</v>
      </c>
      <c r="N48" s="1"/>
      <c r="O48" s="1"/>
    </row>
    <row r="49" spans="1:15" ht="12.75" customHeight="1">
      <c r="A49" s="30">
        <v>39</v>
      </c>
      <c r="B49" s="215" t="s">
        <v>295</v>
      </c>
      <c r="C49" s="229">
        <v>282.05</v>
      </c>
      <c r="D49" s="230">
        <v>281.35000000000002</v>
      </c>
      <c r="E49" s="230">
        <v>278.80000000000007</v>
      </c>
      <c r="F49" s="230">
        <v>275.55000000000007</v>
      </c>
      <c r="G49" s="230">
        <v>273.00000000000011</v>
      </c>
      <c r="H49" s="230">
        <v>284.60000000000002</v>
      </c>
      <c r="I49" s="230">
        <v>287.14999999999998</v>
      </c>
      <c r="J49" s="230">
        <v>290.39999999999998</v>
      </c>
      <c r="K49" s="229">
        <v>283.89999999999998</v>
      </c>
      <c r="L49" s="229">
        <v>278.10000000000002</v>
      </c>
      <c r="M49" s="229">
        <v>3.0103300000000002</v>
      </c>
      <c r="N49" s="1"/>
      <c r="O49" s="1"/>
    </row>
    <row r="50" spans="1:15" ht="12.75" customHeight="1">
      <c r="A50" s="30">
        <v>40</v>
      </c>
      <c r="B50" s="215" t="s">
        <v>296</v>
      </c>
      <c r="C50" s="229">
        <v>3478.4</v>
      </c>
      <c r="D50" s="230">
        <v>3477.1666666666665</v>
      </c>
      <c r="E50" s="230">
        <v>3456.333333333333</v>
      </c>
      <c r="F50" s="230">
        <v>3434.2666666666664</v>
      </c>
      <c r="G50" s="230">
        <v>3413.4333333333329</v>
      </c>
      <c r="H50" s="230">
        <v>3499.2333333333331</v>
      </c>
      <c r="I50" s="230">
        <v>3520.0666666666662</v>
      </c>
      <c r="J50" s="230">
        <v>3542.1333333333332</v>
      </c>
      <c r="K50" s="229">
        <v>3498</v>
      </c>
      <c r="L50" s="229">
        <v>3455.1</v>
      </c>
      <c r="M50" s="229">
        <v>3.041E-2</v>
      </c>
      <c r="N50" s="1"/>
      <c r="O50" s="1"/>
    </row>
    <row r="51" spans="1:15" ht="12.75" customHeight="1">
      <c r="A51" s="30">
        <v>41</v>
      </c>
      <c r="B51" s="215" t="s">
        <v>297</v>
      </c>
      <c r="C51" s="229">
        <v>1987.85</v>
      </c>
      <c r="D51" s="230">
        <v>1977.4166666666667</v>
      </c>
      <c r="E51" s="230">
        <v>1958.5833333333335</v>
      </c>
      <c r="F51" s="230">
        <v>1929.3166666666668</v>
      </c>
      <c r="G51" s="230">
        <v>1910.4833333333336</v>
      </c>
      <c r="H51" s="230">
        <v>2006.6833333333334</v>
      </c>
      <c r="I51" s="230">
        <v>2025.5166666666669</v>
      </c>
      <c r="J51" s="230">
        <v>2054.7833333333333</v>
      </c>
      <c r="K51" s="229">
        <v>1996.25</v>
      </c>
      <c r="L51" s="229">
        <v>1948.15</v>
      </c>
      <c r="M51" s="229">
        <v>6.5379399999999999</v>
      </c>
      <c r="N51" s="1"/>
      <c r="O51" s="1"/>
    </row>
    <row r="52" spans="1:15" ht="12.75" customHeight="1">
      <c r="A52" s="30">
        <v>42</v>
      </c>
      <c r="B52" s="215" t="s">
        <v>298</v>
      </c>
      <c r="C52" s="229">
        <v>6732.25</v>
      </c>
      <c r="D52" s="230">
        <v>6757.6833333333334</v>
      </c>
      <c r="E52" s="230">
        <v>6654.5666666666666</v>
      </c>
      <c r="F52" s="230">
        <v>6576.8833333333332</v>
      </c>
      <c r="G52" s="230">
        <v>6473.7666666666664</v>
      </c>
      <c r="H52" s="230">
        <v>6835.3666666666668</v>
      </c>
      <c r="I52" s="230">
        <v>6938.4833333333336</v>
      </c>
      <c r="J52" s="230">
        <v>7016.166666666667</v>
      </c>
      <c r="K52" s="229">
        <v>6860.8</v>
      </c>
      <c r="L52" s="229">
        <v>6680</v>
      </c>
      <c r="M52" s="229">
        <v>0.49097000000000002</v>
      </c>
      <c r="N52" s="1"/>
      <c r="O52" s="1"/>
    </row>
    <row r="53" spans="1:15" ht="12.75" customHeight="1">
      <c r="A53" s="30">
        <v>43</v>
      </c>
      <c r="B53" s="215" t="s">
        <v>60</v>
      </c>
      <c r="C53" s="229">
        <v>669.4</v>
      </c>
      <c r="D53" s="230">
        <v>667.19999999999993</v>
      </c>
      <c r="E53" s="230">
        <v>663.94999999999982</v>
      </c>
      <c r="F53" s="230">
        <v>658.49999999999989</v>
      </c>
      <c r="G53" s="230">
        <v>655.24999999999977</v>
      </c>
      <c r="H53" s="230">
        <v>672.64999999999986</v>
      </c>
      <c r="I53" s="230">
        <v>675.90000000000009</v>
      </c>
      <c r="J53" s="230">
        <v>681.34999999999991</v>
      </c>
      <c r="K53" s="229">
        <v>670.45</v>
      </c>
      <c r="L53" s="229">
        <v>661.75</v>
      </c>
      <c r="M53" s="229">
        <v>9.9992300000000007</v>
      </c>
      <c r="N53" s="1"/>
      <c r="O53" s="1"/>
    </row>
    <row r="54" spans="1:15" ht="12.75" customHeight="1">
      <c r="A54" s="30">
        <v>44</v>
      </c>
      <c r="B54" s="215" t="s">
        <v>299</v>
      </c>
      <c r="C54" s="229">
        <v>382.2</v>
      </c>
      <c r="D54" s="230">
        <v>383.73333333333329</v>
      </c>
      <c r="E54" s="230">
        <v>379.06666666666661</v>
      </c>
      <c r="F54" s="230">
        <v>375.93333333333334</v>
      </c>
      <c r="G54" s="230">
        <v>371.26666666666665</v>
      </c>
      <c r="H54" s="230">
        <v>386.86666666666656</v>
      </c>
      <c r="I54" s="230">
        <v>391.53333333333319</v>
      </c>
      <c r="J54" s="230">
        <v>394.66666666666652</v>
      </c>
      <c r="K54" s="229">
        <v>388.4</v>
      </c>
      <c r="L54" s="229">
        <v>380.6</v>
      </c>
      <c r="M54" s="229">
        <v>0.65085999999999999</v>
      </c>
      <c r="N54" s="1"/>
      <c r="O54" s="1"/>
    </row>
    <row r="55" spans="1:15" ht="12.75" customHeight="1">
      <c r="A55" s="30">
        <v>45</v>
      </c>
      <c r="B55" s="215" t="s">
        <v>239</v>
      </c>
      <c r="C55" s="229">
        <v>3632.1</v>
      </c>
      <c r="D55" s="230">
        <v>3616.2166666666672</v>
      </c>
      <c r="E55" s="230">
        <v>3584.4333333333343</v>
      </c>
      <c r="F55" s="230">
        <v>3536.7666666666673</v>
      </c>
      <c r="G55" s="230">
        <v>3504.9833333333345</v>
      </c>
      <c r="H55" s="230">
        <v>3663.8833333333341</v>
      </c>
      <c r="I55" s="230">
        <v>3695.666666666667</v>
      </c>
      <c r="J55" s="230">
        <v>3743.3333333333339</v>
      </c>
      <c r="K55" s="229">
        <v>3648</v>
      </c>
      <c r="L55" s="229">
        <v>3568.55</v>
      </c>
      <c r="M55" s="229">
        <v>6.6135999999999999</v>
      </c>
      <c r="N55" s="1"/>
      <c r="O55" s="1"/>
    </row>
    <row r="56" spans="1:15" ht="12.75" customHeight="1">
      <c r="A56" s="30">
        <v>46</v>
      </c>
      <c r="B56" s="215" t="s">
        <v>61</v>
      </c>
      <c r="C56" s="229">
        <v>974.75</v>
      </c>
      <c r="D56" s="230">
        <v>973.25</v>
      </c>
      <c r="E56" s="230">
        <v>964.8</v>
      </c>
      <c r="F56" s="230">
        <v>954.84999999999991</v>
      </c>
      <c r="G56" s="230">
        <v>946.39999999999986</v>
      </c>
      <c r="H56" s="230">
        <v>983.2</v>
      </c>
      <c r="I56" s="230">
        <v>991.65000000000009</v>
      </c>
      <c r="J56" s="230">
        <v>1001.6000000000001</v>
      </c>
      <c r="K56" s="229">
        <v>981.7</v>
      </c>
      <c r="L56" s="229">
        <v>963.3</v>
      </c>
      <c r="M56" s="229">
        <v>129.47463999999999</v>
      </c>
      <c r="N56" s="1"/>
      <c r="O56" s="1"/>
    </row>
    <row r="57" spans="1:15" ht="12" customHeight="1">
      <c r="A57" s="30">
        <v>47</v>
      </c>
      <c r="B57" s="215" t="s">
        <v>300</v>
      </c>
      <c r="C57" s="229">
        <v>2558.6</v>
      </c>
      <c r="D57" s="230">
        <v>2576.75</v>
      </c>
      <c r="E57" s="230">
        <v>2533.5</v>
      </c>
      <c r="F57" s="230">
        <v>2508.4</v>
      </c>
      <c r="G57" s="230">
        <v>2465.15</v>
      </c>
      <c r="H57" s="230">
        <v>2601.85</v>
      </c>
      <c r="I57" s="230">
        <v>2645.1</v>
      </c>
      <c r="J57" s="230">
        <v>2670.2</v>
      </c>
      <c r="K57" s="229">
        <v>2620</v>
      </c>
      <c r="L57" s="229">
        <v>2551.65</v>
      </c>
      <c r="M57" s="229">
        <v>0.16236999999999999</v>
      </c>
      <c r="N57" s="1"/>
      <c r="O57" s="1"/>
    </row>
    <row r="58" spans="1:15" ht="12.75" customHeight="1">
      <c r="A58" s="30">
        <v>48</v>
      </c>
      <c r="B58" s="215" t="s">
        <v>867</v>
      </c>
      <c r="C58" s="229">
        <v>1497.25</v>
      </c>
      <c r="D58" s="230">
        <v>1501.8333333333333</v>
      </c>
      <c r="E58" s="230">
        <v>1479.4666666666665</v>
      </c>
      <c r="F58" s="230">
        <v>1461.6833333333332</v>
      </c>
      <c r="G58" s="230">
        <v>1439.3166666666664</v>
      </c>
      <c r="H58" s="230">
        <v>1519.6166666666666</v>
      </c>
      <c r="I58" s="230">
        <v>1541.9833333333333</v>
      </c>
      <c r="J58" s="230">
        <v>1559.7666666666667</v>
      </c>
      <c r="K58" s="229">
        <v>1524.2</v>
      </c>
      <c r="L58" s="229">
        <v>1484.05</v>
      </c>
      <c r="M58" s="229">
        <v>0.90568000000000004</v>
      </c>
      <c r="N58" s="1"/>
      <c r="O58" s="1"/>
    </row>
    <row r="59" spans="1:15" ht="12.75" customHeight="1">
      <c r="A59" s="30">
        <v>49</v>
      </c>
      <c r="B59" s="215" t="s">
        <v>301</v>
      </c>
      <c r="C59" s="229">
        <v>554.45000000000005</v>
      </c>
      <c r="D59" s="230">
        <v>556.4666666666667</v>
      </c>
      <c r="E59" s="230">
        <v>549.98333333333335</v>
      </c>
      <c r="F59" s="230">
        <v>545.51666666666665</v>
      </c>
      <c r="G59" s="230">
        <v>539.0333333333333</v>
      </c>
      <c r="H59" s="230">
        <v>560.93333333333339</v>
      </c>
      <c r="I59" s="230">
        <v>567.41666666666674</v>
      </c>
      <c r="J59" s="230">
        <v>571.88333333333344</v>
      </c>
      <c r="K59" s="229">
        <v>562.95000000000005</v>
      </c>
      <c r="L59" s="229">
        <v>552</v>
      </c>
      <c r="M59" s="229">
        <v>3.1814800000000001</v>
      </c>
      <c r="N59" s="1"/>
      <c r="O59" s="1"/>
    </row>
    <row r="60" spans="1:15" ht="12.75" customHeight="1">
      <c r="A60" s="30">
        <v>50</v>
      </c>
      <c r="B60" s="215" t="s">
        <v>62</v>
      </c>
      <c r="C60" s="229">
        <v>4743.3999999999996</v>
      </c>
      <c r="D60" s="230">
        <v>4766.7333333333336</v>
      </c>
      <c r="E60" s="230">
        <v>4711.666666666667</v>
      </c>
      <c r="F60" s="230">
        <v>4679.9333333333334</v>
      </c>
      <c r="G60" s="230">
        <v>4624.8666666666668</v>
      </c>
      <c r="H60" s="230">
        <v>4798.4666666666672</v>
      </c>
      <c r="I60" s="230">
        <v>4853.5333333333328</v>
      </c>
      <c r="J60" s="230">
        <v>4885.2666666666673</v>
      </c>
      <c r="K60" s="229">
        <v>4821.8</v>
      </c>
      <c r="L60" s="229">
        <v>4735</v>
      </c>
      <c r="M60" s="229">
        <v>2.0819700000000001</v>
      </c>
      <c r="N60" s="1"/>
      <c r="O60" s="1"/>
    </row>
    <row r="61" spans="1:15" ht="12.75" customHeight="1">
      <c r="A61" s="30">
        <v>51</v>
      </c>
      <c r="B61" s="215" t="s">
        <v>302</v>
      </c>
      <c r="C61" s="229">
        <v>1160.45</v>
      </c>
      <c r="D61" s="230">
        <v>1169.05</v>
      </c>
      <c r="E61" s="230">
        <v>1148.3</v>
      </c>
      <c r="F61" s="230">
        <v>1136.1500000000001</v>
      </c>
      <c r="G61" s="230">
        <v>1115.4000000000001</v>
      </c>
      <c r="H61" s="230">
        <v>1181.1999999999998</v>
      </c>
      <c r="I61" s="230">
        <v>1201.9499999999998</v>
      </c>
      <c r="J61" s="230">
        <v>1214.0999999999997</v>
      </c>
      <c r="K61" s="229">
        <v>1189.8</v>
      </c>
      <c r="L61" s="229">
        <v>1156.9000000000001</v>
      </c>
      <c r="M61" s="229">
        <v>0.37214000000000003</v>
      </c>
      <c r="N61" s="1"/>
      <c r="O61" s="1"/>
    </row>
    <row r="62" spans="1:15" ht="12.75" customHeight="1">
      <c r="A62" s="30">
        <v>52</v>
      </c>
      <c r="B62" s="215" t="s">
        <v>65</v>
      </c>
      <c r="C62" s="229">
        <v>7037.15</v>
      </c>
      <c r="D62" s="230">
        <v>7043.9000000000005</v>
      </c>
      <c r="E62" s="230">
        <v>7005.3000000000011</v>
      </c>
      <c r="F62" s="230">
        <v>6973.4500000000007</v>
      </c>
      <c r="G62" s="230">
        <v>6934.8500000000013</v>
      </c>
      <c r="H62" s="230">
        <v>7075.7500000000009</v>
      </c>
      <c r="I62" s="230">
        <v>7114.3500000000013</v>
      </c>
      <c r="J62" s="230">
        <v>7146.2000000000007</v>
      </c>
      <c r="K62" s="229">
        <v>7082.5</v>
      </c>
      <c r="L62" s="229">
        <v>7012.05</v>
      </c>
      <c r="M62" s="229">
        <v>4.4736099999999999</v>
      </c>
      <c r="N62" s="1"/>
      <c r="O62" s="1"/>
    </row>
    <row r="63" spans="1:15" ht="12.75" customHeight="1">
      <c r="A63" s="30">
        <v>53</v>
      </c>
      <c r="B63" s="215" t="s">
        <v>64</v>
      </c>
      <c r="C63" s="229">
        <v>1466.5</v>
      </c>
      <c r="D63" s="230">
        <v>1468.0166666666667</v>
      </c>
      <c r="E63" s="230">
        <v>1460.0333333333333</v>
      </c>
      <c r="F63" s="230">
        <v>1453.5666666666666</v>
      </c>
      <c r="G63" s="230">
        <v>1445.5833333333333</v>
      </c>
      <c r="H63" s="230">
        <v>1474.4833333333333</v>
      </c>
      <c r="I63" s="230">
        <v>1482.4666666666665</v>
      </c>
      <c r="J63" s="230">
        <v>1488.9333333333334</v>
      </c>
      <c r="K63" s="229">
        <v>1476</v>
      </c>
      <c r="L63" s="229">
        <v>1461.55</v>
      </c>
      <c r="M63" s="229">
        <v>4.9910399999999999</v>
      </c>
      <c r="N63" s="1"/>
      <c r="O63" s="1"/>
    </row>
    <row r="64" spans="1:15" ht="12.75" customHeight="1">
      <c r="A64" s="30">
        <v>54</v>
      </c>
      <c r="B64" s="215" t="s">
        <v>240</v>
      </c>
      <c r="C64" s="229">
        <v>6752.95</v>
      </c>
      <c r="D64" s="230">
        <v>6787.333333333333</v>
      </c>
      <c r="E64" s="230">
        <v>6699.6666666666661</v>
      </c>
      <c r="F64" s="230">
        <v>6646.3833333333332</v>
      </c>
      <c r="G64" s="230">
        <v>6558.7166666666662</v>
      </c>
      <c r="H64" s="230">
        <v>6840.6166666666659</v>
      </c>
      <c r="I64" s="230">
        <v>6928.2833333333319</v>
      </c>
      <c r="J64" s="230">
        <v>6981.5666666666657</v>
      </c>
      <c r="K64" s="229">
        <v>6875</v>
      </c>
      <c r="L64" s="229">
        <v>6734.05</v>
      </c>
      <c r="M64" s="229">
        <v>0.20968999999999999</v>
      </c>
      <c r="N64" s="1"/>
      <c r="O64" s="1"/>
    </row>
    <row r="65" spans="1:15" ht="12.75" customHeight="1">
      <c r="A65" s="30">
        <v>55</v>
      </c>
      <c r="B65" s="215" t="s">
        <v>303</v>
      </c>
      <c r="C65" s="229">
        <v>2156.35</v>
      </c>
      <c r="D65" s="230">
        <v>2165.0666666666671</v>
      </c>
      <c r="E65" s="230">
        <v>2141.3833333333341</v>
      </c>
      <c r="F65" s="230">
        <v>2126.416666666667</v>
      </c>
      <c r="G65" s="230">
        <v>2102.733333333334</v>
      </c>
      <c r="H65" s="230">
        <v>2180.0333333333342</v>
      </c>
      <c r="I65" s="230">
        <v>2203.7166666666676</v>
      </c>
      <c r="J65" s="230">
        <v>2218.6833333333343</v>
      </c>
      <c r="K65" s="229">
        <v>2188.75</v>
      </c>
      <c r="L65" s="229">
        <v>2150.1</v>
      </c>
      <c r="M65" s="229">
        <v>0.27184999999999998</v>
      </c>
      <c r="N65" s="1"/>
      <c r="O65" s="1"/>
    </row>
    <row r="66" spans="1:15" ht="12.75" customHeight="1">
      <c r="A66" s="30">
        <v>56</v>
      </c>
      <c r="B66" s="215" t="s">
        <v>66</v>
      </c>
      <c r="C66" s="229">
        <v>2265.1</v>
      </c>
      <c r="D66" s="230">
        <v>2266.0833333333335</v>
      </c>
      <c r="E66" s="230">
        <v>2247.2666666666669</v>
      </c>
      <c r="F66" s="230">
        <v>2229.4333333333334</v>
      </c>
      <c r="G66" s="230">
        <v>2210.6166666666668</v>
      </c>
      <c r="H66" s="230">
        <v>2283.916666666667</v>
      </c>
      <c r="I66" s="230">
        <v>2302.7333333333336</v>
      </c>
      <c r="J66" s="230">
        <v>2320.5666666666671</v>
      </c>
      <c r="K66" s="229">
        <v>2284.9</v>
      </c>
      <c r="L66" s="229">
        <v>2248.25</v>
      </c>
      <c r="M66" s="229">
        <v>1.25145</v>
      </c>
      <c r="N66" s="1"/>
      <c r="O66" s="1"/>
    </row>
    <row r="67" spans="1:15" ht="12.75" customHeight="1">
      <c r="A67" s="30">
        <v>57</v>
      </c>
      <c r="B67" s="215" t="s">
        <v>304</v>
      </c>
      <c r="C67" s="229">
        <v>404.7</v>
      </c>
      <c r="D67" s="230">
        <v>405.7</v>
      </c>
      <c r="E67" s="230">
        <v>399</v>
      </c>
      <c r="F67" s="230">
        <v>393.3</v>
      </c>
      <c r="G67" s="230">
        <v>386.6</v>
      </c>
      <c r="H67" s="230">
        <v>411.4</v>
      </c>
      <c r="I67" s="230">
        <v>418.09999999999991</v>
      </c>
      <c r="J67" s="230">
        <v>423.79999999999995</v>
      </c>
      <c r="K67" s="229">
        <v>412.4</v>
      </c>
      <c r="L67" s="229">
        <v>400</v>
      </c>
      <c r="M67" s="229">
        <v>48.01088</v>
      </c>
      <c r="N67" s="1"/>
      <c r="O67" s="1"/>
    </row>
    <row r="68" spans="1:15" ht="12.75" customHeight="1">
      <c r="A68" s="30">
        <v>58</v>
      </c>
      <c r="B68" s="215" t="s">
        <v>67</v>
      </c>
      <c r="C68" s="229">
        <v>256.55</v>
      </c>
      <c r="D68" s="230">
        <v>258.93333333333334</v>
      </c>
      <c r="E68" s="230">
        <v>253.41666666666669</v>
      </c>
      <c r="F68" s="230">
        <v>250.28333333333336</v>
      </c>
      <c r="G68" s="230">
        <v>244.76666666666671</v>
      </c>
      <c r="H68" s="230">
        <v>262.06666666666666</v>
      </c>
      <c r="I68" s="230">
        <v>267.58333333333331</v>
      </c>
      <c r="J68" s="230">
        <v>270.71666666666664</v>
      </c>
      <c r="K68" s="229">
        <v>264.45</v>
      </c>
      <c r="L68" s="229">
        <v>255.8</v>
      </c>
      <c r="M68" s="229">
        <v>39.029670000000003</v>
      </c>
      <c r="N68" s="1"/>
      <c r="O68" s="1"/>
    </row>
    <row r="69" spans="1:15" ht="12.75" customHeight="1">
      <c r="A69" s="30">
        <v>59</v>
      </c>
      <c r="B69" s="215" t="s">
        <v>68</v>
      </c>
      <c r="C69" s="229">
        <v>184.85</v>
      </c>
      <c r="D69" s="230">
        <v>185.56666666666669</v>
      </c>
      <c r="E69" s="230">
        <v>183.38333333333338</v>
      </c>
      <c r="F69" s="230">
        <v>181.91666666666669</v>
      </c>
      <c r="G69" s="230">
        <v>179.73333333333338</v>
      </c>
      <c r="H69" s="230">
        <v>187.03333333333339</v>
      </c>
      <c r="I69" s="230">
        <v>189.21666666666673</v>
      </c>
      <c r="J69" s="230">
        <v>190.68333333333339</v>
      </c>
      <c r="K69" s="229">
        <v>187.75</v>
      </c>
      <c r="L69" s="229">
        <v>184.1</v>
      </c>
      <c r="M69" s="229">
        <v>101.97154999999999</v>
      </c>
      <c r="N69" s="1"/>
      <c r="O69" s="1"/>
    </row>
    <row r="70" spans="1:15" ht="12.75" customHeight="1">
      <c r="A70" s="30">
        <v>60</v>
      </c>
      <c r="B70" s="215" t="s">
        <v>241</v>
      </c>
      <c r="C70" s="229">
        <v>72.7</v>
      </c>
      <c r="D70" s="230">
        <v>73.216666666666669</v>
      </c>
      <c r="E70" s="230">
        <v>71.983333333333334</v>
      </c>
      <c r="F70" s="230">
        <v>71.266666666666666</v>
      </c>
      <c r="G70" s="230">
        <v>70.033333333333331</v>
      </c>
      <c r="H70" s="230">
        <v>73.933333333333337</v>
      </c>
      <c r="I70" s="230">
        <v>75.166666666666686</v>
      </c>
      <c r="J70" s="230">
        <v>75.88333333333334</v>
      </c>
      <c r="K70" s="229">
        <v>74.45</v>
      </c>
      <c r="L70" s="229">
        <v>72.5</v>
      </c>
      <c r="M70" s="229">
        <v>49.839829999999999</v>
      </c>
      <c r="N70" s="1"/>
      <c r="O70" s="1"/>
    </row>
    <row r="71" spans="1:15" ht="12.75" customHeight="1">
      <c r="A71" s="30">
        <v>61</v>
      </c>
      <c r="B71" s="215" t="s">
        <v>305</v>
      </c>
      <c r="C71" s="229">
        <v>28.35</v>
      </c>
      <c r="D71" s="230">
        <v>28.833333333333332</v>
      </c>
      <c r="E71" s="230">
        <v>27.666666666666664</v>
      </c>
      <c r="F71" s="230">
        <v>26.983333333333331</v>
      </c>
      <c r="G71" s="230">
        <v>25.816666666666663</v>
      </c>
      <c r="H71" s="230">
        <v>29.516666666666666</v>
      </c>
      <c r="I71" s="230">
        <v>30.68333333333333</v>
      </c>
      <c r="J71" s="230">
        <v>31.366666666666667</v>
      </c>
      <c r="K71" s="229">
        <v>30</v>
      </c>
      <c r="L71" s="229">
        <v>28.15</v>
      </c>
      <c r="M71" s="229">
        <v>585.88049999999998</v>
      </c>
      <c r="N71" s="1"/>
      <c r="O71" s="1"/>
    </row>
    <row r="72" spans="1:15" ht="12.75" customHeight="1">
      <c r="A72" s="30">
        <v>62</v>
      </c>
      <c r="B72" s="215" t="s">
        <v>69</v>
      </c>
      <c r="C72" s="229">
        <v>1575.1</v>
      </c>
      <c r="D72" s="230">
        <v>1576.7833333333335</v>
      </c>
      <c r="E72" s="230">
        <v>1563.5666666666671</v>
      </c>
      <c r="F72" s="230">
        <v>1552.0333333333335</v>
      </c>
      <c r="G72" s="230">
        <v>1538.8166666666671</v>
      </c>
      <c r="H72" s="230">
        <v>1588.3166666666671</v>
      </c>
      <c r="I72" s="230">
        <v>1601.5333333333338</v>
      </c>
      <c r="J72" s="230">
        <v>1613.0666666666671</v>
      </c>
      <c r="K72" s="229">
        <v>1590</v>
      </c>
      <c r="L72" s="229">
        <v>1565.25</v>
      </c>
      <c r="M72" s="229">
        <v>0.96440999999999999</v>
      </c>
      <c r="N72" s="1"/>
      <c r="O72" s="1"/>
    </row>
    <row r="73" spans="1:15" ht="12.75" customHeight="1">
      <c r="A73" s="30">
        <v>63</v>
      </c>
      <c r="B73" s="215" t="s">
        <v>306</v>
      </c>
      <c r="C73" s="229">
        <v>4257.55</v>
      </c>
      <c r="D73" s="230">
        <v>4281.0333333333338</v>
      </c>
      <c r="E73" s="230">
        <v>4199.1166666666677</v>
      </c>
      <c r="F73" s="230">
        <v>4140.6833333333343</v>
      </c>
      <c r="G73" s="230">
        <v>4058.7666666666682</v>
      </c>
      <c r="H73" s="230">
        <v>4339.4666666666672</v>
      </c>
      <c r="I73" s="230">
        <v>4421.3833333333332</v>
      </c>
      <c r="J73" s="230">
        <v>4479.8166666666666</v>
      </c>
      <c r="K73" s="229">
        <v>4362.95</v>
      </c>
      <c r="L73" s="229">
        <v>4222.6000000000004</v>
      </c>
      <c r="M73" s="229">
        <v>0.16664999999999999</v>
      </c>
      <c r="N73" s="1"/>
      <c r="O73" s="1"/>
    </row>
    <row r="74" spans="1:15" ht="12.75" customHeight="1">
      <c r="A74" s="30">
        <v>64</v>
      </c>
      <c r="B74" s="215" t="s">
        <v>72</v>
      </c>
      <c r="C74" s="229">
        <v>647.70000000000005</v>
      </c>
      <c r="D74" s="230">
        <v>653.63333333333333</v>
      </c>
      <c r="E74" s="230">
        <v>640.56666666666661</v>
      </c>
      <c r="F74" s="230">
        <v>633.43333333333328</v>
      </c>
      <c r="G74" s="230">
        <v>620.36666666666656</v>
      </c>
      <c r="H74" s="230">
        <v>660.76666666666665</v>
      </c>
      <c r="I74" s="230">
        <v>673.83333333333348</v>
      </c>
      <c r="J74" s="230">
        <v>680.9666666666667</v>
      </c>
      <c r="K74" s="229">
        <v>666.7</v>
      </c>
      <c r="L74" s="229">
        <v>646.5</v>
      </c>
      <c r="M74" s="229">
        <v>14.531549999999999</v>
      </c>
      <c r="N74" s="1"/>
      <c r="O74" s="1"/>
    </row>
    <row r="75" spans="1:15" ht="12.75" customHeight="1">
      <c r="A75" s="30">
        <v>65</v>
      </c>
      <c r="B75" s="215" t="s">
        <v>307</v>
      </c>
      <c r="C75" s="229">
        <v>1151.3499999999999</v>
      </c>
      <c r="D75" s="230">
        <v>1155.6000000000001</v>
      </c>
      <c r="E75" s="230">
        <v>1129.3000000000002</v>
      </c>
      <c r="F75" s="230">
        <v>1107.25</v>
      </c>
      <c r="G75" s="230">
        <v>1080.95</v>
      </c>
      <c r="H75" s="230">
        <v>1177.6500000000003</v>
      </c>
      <c r="I75" s="230">
        <v>1203.95</v>
      </c>
      <c r="J75" s="230">
        <v>1226.0000000000005</v>
      </c>
      <c r="K75" s="229">
        <v>1181.9000000000001</v>
      </c>
      <c r="L75" s="229">
        <v>1133.55</v>
      </c>
      <c r="M75" s="229">
        <v>8.3825800000000008</v>
      </c>
      <c r="N75" s="1"/>
      <c r="O75" s="1"/>
    </row>
    <row r="76" spans="1:15" ht="12.75" customHeight="1">
      <c r="A76" s="30">
        <v>66</v>
      </c>
      <c r="B76" s="215" t="s">
        <v>71</v>
      </c>
      <c r="C76" s="229">
        <v>120.35</v>
      </c>
      <c r="D76" s="230">
        <v>119.5</v>
      </c>
      <c r="E76" s="230">
        <v>117.55</v>
      </c>
      <c r="F76" s="230">
        <v>114.75</v>
      </c>
      <c r="G76" s="230">
        <v>112.8</v>
      </c>
      <c r="H76" s="230">
        <v>122.3</v>
      </c>
      <c r="I76" s="230">
        <v>124.24999999999999</v>
      </c>
      <c r="J76" s="230">
        <v>127.05</v>
      </c>
      <c r="K76" s="229">
        <v>121.45</v>
      </c>
      <c r="L76" s="229">
        <v>116.7</v>
      </c>
      <c r="M76" s="229">
        <v>198.73572999999999</v>
      </c>
      <c r="N76" s="1"/>
      <c r="O76" s="1"/>
    </row>
    <row r="77" spans="1:15" ht="12.75" customHeight="1">
      <c r="A77" s="30">
        <v>67</v>
      </c>
      <c r="B77" s="215" t="s">
        <v>73</v>
      </c>
      <c r="C77" s="229">
        <v>815.6</v>
      </c>
      <c r="D77" s="230">
        <v>816.41666666666663</v>
      </c>
      <c r="E77" s="230">
        <v>811.18333333333328</v>
      </c>
      <c r="F77" s="230">
        <v>806.76666666666665</v>
      </c>
      <c r="G77" s="230">
        <v>801.5333333333333</v>
      </c>
      <c r="H77" s="230">
        <v>820.83333333333326</v>
      </c>
      <c r="I77" s="230">
        <v>826.06666666666661</v>
      </c>
      <c r="J77" s="230">
        <v>830.48333333333323</v>
      </c>
      <c r="K77" s="229">
        <v>821.65</v>
      </c>
      <c r="L77" s="229">
        <v>812</v>
      </c>
      <c r="M77" s="229">
        <v>5.7779400000000001</v>
      </c>
      <c r="N77" s="1"/>
      <c r="O77" s="1"/>
    </row>
    <row r="78" spans="1:15" ht="12.75" customHeight="1">
      <c r="A78" s="30">
        <v>68</v>
      </c>
      <c r="B78" s="215" t="s">
        <v>76</v>
      </c>
      <c r="C78" s="229">
        <v>85.8</v>
      </c>
      <c r="D78" s="230">
        <v>85.149999999999991</v>
      </c>
      <c r="E78" s="230">
        <v>83.699999999999989</v>
      </c>
      <c r="F78" s="230">
        <v>81.599999999999994</v>
      </c>
      <c r="G78" s="230">
        <v>80.149999999999991</v>
      </c>
      <c r="H78" s="230">
        <v>87.249999999999986</v>
      </c>
      <c r="I78" s="230">
        <v>88.7</v>
      </c>
      <c r="J78" s="230">
        <v>90.799999999999983</v>
      </c>
      <c r="K78" s="229">
        <v>86.6</v>
      </c>
      <c r="L78" s="229">
        <v>83.05</v>
      </c>
      <c r="M78" s="229">
        <v>275.65303999999998</v>
      </c>
      <c r="N78" s="1"/>
      <c r="O78" s="1"/>
    </row>
    <row r="79" spans="1:15" ht="12.75" customHeight="1">
      <c r="A79" s="30">
        <v>69</v>
      </c>
      <c r="B79" s="215" t="s">
        <v>80</v>
      </c>
      <c r="C79" s="229">
        <v>359.45</v>
      </c>
      <c r="D79" s="230">
        <v>360.75</v>
      </c>
      <c r="E79" s="230">
        <v>357.5</v>
      </c>
      <c r="F79" s="230">
        <v>355.55</v>
      </c>
      <c r="G79" s="230">
        <v>352.3</v>
      </c>
      <c r="H79" s="230">
        <v>362.7</v>
      </c>
      <c r="I79" s="230">
        <v>365.95</v>
      </c>
      <c r="J79" s="230">
        <v>367.9</v>
      </c>
      <c r="K79" s="229">
        <v>364</v>
      </c>
      <c r="L79" s="229">
        <v>358.8</v>
      </c>
      <c r="M79" s="229">
        <v>15.42985</v>
      </c>
      <c r="N79" s="1"/>
      <c r="O79" s="1"/>
    </row>
    <row r="80" spans="1:15" ht="12.75" customHeight="1">
      <c r="A80" s="30">
        <v>70</v>
      </c>
      <c r="B80" s="215" t="s">
        <v>846</v>
      </c>
      <c r="C80" s="229">
        <v>9959.9500000000007</v>
      </c>
      <c r="D80" s="230">
        <v>9952.25</v>
      </c>
      <c r="E80" s="230">
        <v>9905.7000000000007</v>
      </c>
      <c r="F80" s="230">
        <v>9851.4500000000007</v>
      </c>
      <c r="G80" s="230">
        <v>9804.9000000000015</v>
      </c>
      <c r="H80" s="230">
        <v>10006.5</v>
      </c>
      <c r="I80" s="230">
        <v>10053.049999999999</v>
      </c>
      <c r="J80" s="230">
        <v>10107.299999999999</v>
      </c>
      <c r="K80" s="229">
        <v>9998.7999999999993</v>
      </c>
      <c r="L80" s="229">
        <v>9898</v>
      </c>
      <c r="M80" s="229">
        <v>6.1900000000000002E-3</v>
      </c>
      <c r="N80" s="1"/>
      <c r="O80" s="1"/>
    </row>
    <row r="81" spans="1:15" ht="12.75" customHeight="1">
      <c r="A81" s="30">
        <v>71</v>
      </c>
      <c r="B81" s="215" t="s">
        <v>75</v>
      </c>
      <c r="C81" s="229">
        <v>833.5</v>
      </c>
      <c r="D81" s="230">
        <v>834.08333333333337</v>
      </c>
      <c r="E81" s="230">
        <v>828.36666666666679</v>
      </c>
      <c r="F81" s="230">
        <v>823.23333333333346</v>
      </c>
      <c r="G81" s="230">
        <v>817.51666666666688</v>
      </c>
      <c r="H81" s="230">
        <v>839.2166666666667</v>
      </c>
      <c r="I81" s="230">
        <v>844.93333333333317</v>
      </c>
      <c r="J81" s="230">
        <v>850.06666666666661</v>
      </c>
      <c r="K81" s="229">
        <v>839.8</v>
      </c>
      <c r="L81" s="229">
        <v>828.95</v>
      </c>
      <c r="M81" s="229">
        <v>33.324359999999999</v>
      </c>
      <c r="N81" s="1"/>
      <c r="O81" s="1"/>
    </row>
    <row r="82" spans="1:15" ht="12.75" customHeight="1">
      <c r="A82" s="30">
        <v>72</v>
      </c>
      <c r="B82" s="215" t="s">
        <v>77</v>
      </c>
      <c r="C82" s="229">
        <v>241.1</v>
      </c>
      <c r="D82" s="230">
        <v>241.9</v>
      </c>
      <c r="E82" s="230">
        <v>239.3</v>
      </c>
      <c r="F82" s="230">
        <v>237.5</v>
      </c>
      <c r="G82" s="230">
        <v>234.9</v>
      </c>
      <c r="H82" s="230">
        <v>243.70000000000002</v>
      </c>
      <c r="I82" s="230">
        <v>246.29999999999998</v>
      </c>
      <c r="J82" s="230">
        <v>248.10000000000002</v>
      </c>
      <c r="K82" s="229">
        <v>244.5</v>
      </c>
      <c r="L82" s="229">
        <v>240.1</v>
      </c>
      <c r="M82" s="229">
        <v>21.664940000000001</v>
      </c>
      <c r="N82" s="1"/>
      <c r="O82" s="1"/>
    </row>
    <row r="83" spans="1:15" ht="12.75" customHeight="1">
      <c r="A83" s="30">
        <v>73</v>
      </c>
      <c r="B83" s="215" t="s">
        <v>308</v>
      </c>
      <c r="C83" s="229">
        <v>1168.3499999999999</v>
      </c>
      <c r="D83" s="230">
        <v>1177.4833333333333</v>
      </c>
      <c r="E83" s="230">
        <v>1144.9666666666667</v>
      </c>
      <c r="F83" s="230">
        <v>1121.5833333333333</v>
      </c>
      <c r="G83" s="230">
        <v>1089.0666666666666</v>
      </c>
      <c r="H83" s="230">
        <v>1200.8666666666668</v>
      </c>
      <c r="I83" s="230">
        <v>1233.3833333333337</v>
      </c>
      <c r="J83" s="230">
        <v>1256.7666666666669</v>
      </c>
      <c r="K83" s="229">
        <v>1210</v>
      </c>
      <c r="L83" s="229">
        <v>1154.0999999999999</v>
      </c>
      <c r="M83" s="229">
        <v>7.1715600000000004</v>
      </c>
      <c r="N83" s="1"/>
      <c r="O83" s="1"/>
    </row>
    <row r="84" spans="1:15" ht="12.75" customHeight="1">
      <c r="A84" s="30">
        <v>74</v>
      </c>
      <c r="B84" s="215" t="s">
        <v>309</v>
      </c>
      <c r="C84" s="229">
        <v>328.5</v>
      </c>
      <c r="D84" s="230">
        <v>330.96666666666664</v>
      </c>
      <c r="E84" s="230">
        <v>324.63333333333327</v>
      </c>
      <c r="F84" s="230">
        <v>320.76666666666665</v>
      </c>
      <c r="G84" s="230">
        <v>314.43333333333328</v>
      </c>
      <c r="H84" s="230">
        <v>334.83333333333326</v>
      </c>
      <c r="I84" s="230">
        <v>341.16666666666663</v>
      </c>
      <c r="J84" s="230">
        <v>345.03333333333325</v>
      </c>
      <c r="K84" s="229">
        <v>337.3</v>
      </c>
      <c r="L84" s="229">
        <v>327.10000000000002</v>
      </c>
      <c r="M84" s="229">
        <v>10.691000000000001</v>
      </c>
      <c r="N84" s="1"/>
      <c r="O84" s="1"/>
    </row>
    <row r="85" spans="1:15" ht="12.75" customHeight="1">
      <c r="A85" s="30">
        <v>75</v>
      </c>
      <c r="B85" s="215" t="s">
        <v>310</v>
      </c>
      <c r="C85" s="229">
        <v>6578.7</v>
      </c>
      <c r="D85" s="230">
        <v>6549.5333333333328</v>
      </c>
      <c r="E85" s="230">
        <v>6474.0666666666657</v>
      </c>
      <c r="F85" s="230">
        <v>6369.4333333333325</v>
      </c>
      <c r="G85" s="230">
        <v>6293.9666666666653</v>
      </c>
      <c r="H85" s="230">
        <v>6654.1666666666661</v>
      </c>
      <c r="I85" s="230">
        <v>6729.6333333333332</v>
      </c>
      <c r="J85" s="230">
        <v>6834.2666666666664</v>
      </c>
      <c r="K85" s="229">
        <v>6625</v>
      </c>
      <c r="L85" s="229">
        <v>6444.9</v>
      </c>
      <c r="M85" s="229">
        <v>0.31139</v>
      </c>
      <c r="N85" s="1"/>
      <c r="O85" s="1"/>
    </row>
    <row r="86" spans="1:15" ht="12.75" customHeight="1">
      <c r="A86" s="30">
        <v>76</v>
      </c>
      <c r="B86" s="215" t="s">
        <v>311</v>
      </c>
      <c r="C86" s="229">
        <v>1458.15</v>
      </c>
      <c r="D86" s="230">
        <v>1462.3166666666666</v>
      </c>
      <c r="E86" s="230">
        <v>1445.6333333333332</v>
      </c>
      <c r="F86" s="230">
        <v>1433.1166666666666</v>
      </c>
      <c r="G86" s="230">
        <v>1416.4333333333332</v>
      </c>
      <c r="H86" s="230">
        <v>1474.8333333333333</v>
      </c>
      <c r="I86" s="230">
        <v>1491.5166666666667</v>
      </c>
      <c r="J86" s="230">
        <v>1504.0333333333333</v>
      </c>
      <c r="K86" s="229">
        <v>1479</v>
      </c>
      <c r="L86" s="229">
        <v>1449.8</v>
      </c>
      <c r="M86" s="229">
        <v>0.49165999999999999</v>
      </c>
      <c r="N86" s="1"/>
      <c r="O86" s="1"/>
    </row>
    <row r="87" spans="1:15" ht="12.75" customHeight="1">
      <c r="A87" s="30">
        <v>77</v>
      </c>
      <c r="B87" s="215" t="s">
        <v>242</v>
      </c>
      <c r="C87" s="229">
        <v>952.2</v>
      </c>
      <c r="D87" s="230">
        <v>959.73333333333323</v>
      </c>
      <c r="E87" s="230">
        <v>941.56666666666649</v>
      </c>
      <c r="F87" s="230">
        <v>930.93333333333328</v>
      </c>
      <c r="G87" s="230">
        <v>912.76666666666654</v>
      </c>
      <c r="H87" s="230">
        <v>970.36666666666645</v>
      </c>
      <c r="I87" s="230">
        <v>988.53333333333319</v>
      </c>
      <c r="J87" s="230">
        <v>999.1666666666664</v>
      </c>
      <c r="K87" s="229">
        <v>977.9</v>
      </c>
      <c r="L87" s="229">
        <v>949.1</v>
      </c>
      <c r="M87" s="229">
        <v>0.29071999999999998</v>
      </c>
      <c r="N87" s="1"/>
      <c r="O87" s="1"/>
    </row>
    <row r="88" spans="1:15" ht="12.75" customHeight="1">
      <c r="A88" s="30">
        <v>78</v>
      </c>
      <c r="B88" s="215" t="s">
        <v>807</v>
      </c>
      <c r="C88" s="229">
        <v>537.85</v>
      </c>
      <c r="D88" s="230">
        <v>536.63333333333333</v>
      </c>
      <c r="E88" s="230">
        <v>529.26666666666665</v>
      </c>
      <c r="F88" s="230">
        <v>520.68333333333328</v>
      </c>
      <c r="G88" s="230">
        <v>513.31666666666661</v>
      </c>
      <c r="H88" s="230">
        <v>545.2166666666667</v>
      </c>
      <c r="I88" s="230">
        <v>552.58333333333326</v>
      </c>
      <c r="J88" s="230">
        <v>561.16666666666674</v>
      </c>
      <c r="K88" s="229">
        <v>544</v>
      </c>
      <c r="L88" s="229">
        <v>528.04999999999995</v>
      </c>
      <c r="M88" s="229">
        <v>2.8842699999999999</v>
      </c>
      <c r="N88" s="1"/>
      <c r="O88" s="1"/>
    </row>
    <row r="89" spans="1:15" ht="12.75" customHeight="1">
      <c r="A89" s="30">
        <v>79</v>
      </c>
      <c r="B89" s="215" t="s">
        <v>78</v>
      </c>
      <c r="C89" s="229">
        <v>18758.400000000001</v>
      </c>
      <c r="D89" s="230">
        <v>18807.45</v>
      </c>
      <c r="E89" s="230">
        <v>18670.95</v>
      </c>
      <c r="F89" s="230">
        <v>18583.5</v>
      </c>
      <c r="G89" s="230">
        <v>18447</v>
      </c>
      <c r="H89" s="230">
        <v>18894.900000000001</v>
      </c>
      <c r="I89" s="230">
        <v>19031.400000000001</v>
      </c>
      <c r="J89" s="230">
        <v>19118.850000000002</v>
      </c>
      <c r="K89" s="229">
        <v>18943.95</v>
      </c>
      <c r="L89" s="229">
        <v>18720</v>
      </c>
      <c r="M89" s="229">
        <v>6.7430000000000004E-2</v>
      </c>
      <c r="N89" s="1"/>
      <c r="O89" s="1"/>
    </row>
    <row r="90" spans="1:15" ht="12.75" customHeight="1">
      <c r="A90" s="30">
        <v>80</v>
      </c>
      <c r="B90" s="215" t="s">
        <v>312</v>
      </c>
      <c r="C90" s="229">
        <v>548.4</v>
      </c>
      <c r="D90" s="230">
        <v>550.95000000000005</v>
      </c>
      <c r="E90" s="230">
        <v>544.65000000000009</v>
      </c>
      <c r="F90" s="230">
        <v>540.90000000000009</v>
      </c>
      <c r="G90" s="230">
        <v>534.60000000000014</v>
      </c>
      <c r="H90" s="230">
        <v>554.70000000000005</v>
      </c>
      <c r="I90" s="230">
        <v>561</v>
      </c>
      <c r="J90" s="230">
        <v>564.75</v>
      </c>
      <c r="K90" s="229">
        <v>557.25</v>
      </c>
      <c r="L90" s="229">
        <v>547.20000000000005</v>
      </c>
      <c r="M90" s="229">
        <v>2.19774</v>
      </c>
      <c r="N90" s="1"/>
      <c r="O90" s="1"/>
    </row>
    <row r="91" spans="1:15" ht="12.75" customHeight="1">
      <c r="A91" s="30">
        <v>81</v>
      </c>
      <c r="B91" s="215" t="s">
        <v>808</v>
      </c>
      <c r="C91" s="229">
        <v>23.65</v>
      </c>
      <c r="D91" s="230">
        <v>23.133333333333336</v>
      </c>
      <c r="E91" s="230">
        <v>22.616666666666674</v>
      </c>
      <c r="F91" s="230">
        <v>21.583333333333339</v>
      </c>
      <c r="G91" s="230">
        <v>21.066666666666677</v>
      </c>
      <c r="H91" s="230">
        <v>24.166666666666671</v>
      </c>
      <c r="I91" s="230">
        <v>24.68333333333333</v>
      </c>
      <c r="J91" s="230">
        <v>25.716666666666669</v>
      </c>
      <c r="K91" s="229">
        <v>23.65</v>
      </c>
      <c r="L91" s="229">
        <v>22.1</v>
      </c>
      <c r="M91" s="229">
        <v>552.57286999999997</v>
      </c>
      <c r="N91" s="1"/>
      <c r="O91" s="1"/>
    </row>
    <row r="92" spans="1:15" ht="12.75" customHeight="1">
      <c r="A92" s="30">
        <v>82</v>
      </c>
      <c r="B92" s="215" t="s">
        <v>81</v>
      </c>
      <c r="C92" s="229">
        <v>4878.75</v>
      </c>
      <c r="D92" s="230">
        <v>4898.2833333333338</v>
      </c>
      <c r="E92" s="230">
        <v>4816.5666666666675</v>
      </c>
      <c r="F92" s="230">
        <v>4754.3833333333341</v>
      </c>
      <c r="G92" s="230">
        <v>4672.6666666666679</v>
      </c>
      <c r="H92" s="230">
        <v>4960.4666666666672</v>
      </c>
      <c r="I92" s="230">
        <v>5042.1833333333325</v>
      </c>
      <c r="J92" s="230">
        <v>5104.3666666666668</v>
      </c>
      <c r="K92" s="229">
        <v>4980</v>
      </c>
      <c r="L92" s="229">
        <v>4836.1000000000004</v>
      </c>
      <c r="M92" s="229">
        <v>8.2037499999999994</v>
      </c>
      <c r="N92" s="1"/>
      <c r="O92" s="1"/>
    </row>
    <row r="93" spans="1:15" ht="12.75" customHeight="1">
      <c r="A93" s="30">
        <v>83</v>
      </c>
      <c r="B93" s="215" t="s">
        <v>809</v>
      </c>
      <c r="C93" s="229">
        <v>1173.0999999999999</v>
      </c>
      <c r="D93" s="230">
        <v>1177.0333333333333</v>
      </c>
      <c r="E93" s="230">
        <v>1166.0666666666666</v>
      </c>
      <c r="F93" s="230">
        <v>1159.0333333333333</v>
      </c>
      <c r="G93" s="230">
        <v>1148.0666666666666</v>
      </c>
      <c r="H93" s="230">
        <v>1184.0666666666666</v>
      </c>
      <c r="I93" s="230">
        <v>1195.0333333333333</v>
      </c>
      <c r="J93" s="230">
        <v>1202.0666666666666</v>
      </c>
      <c r="K93" s="229">
        <v>1188</v>
      </c>
      <c r="L93" s="229">
        <v>1170</v>
      </c>
      <c r="M93" s="229">
        <v>1.56793</v>
      </c>
      <c r="N93" s="1"/>
      <c r="O93" s="1"/>
    </row>
    <row r="94" spans="1:15" ht="12.75" customHeight="1">
      <c r="A94" s="30">
        <v>84</v>
      </c>
      <c r="B94" s="215" t="s">
        <v>313</v>
      </c>
      <c r="C94" s="229">
        <v>636.9</v>
      </c>
      <c r="D94" s="230">
        <v>642.56666666666672</v>
      </c>
      <c r="E94" s="230">
        <v>628.78333333333342</v>
      </c>
      <c r="F94" s="230">
        <v>620.66666666666674</v>
      </c>
      <c r="G94" s="230">
        <v>606.88333333333344</v>
      </c>
      <c r="H94" s="230">
        <v>650.68333333333339</v>
      </c>
      <c r="I94" s="230">
        <v>664.4666666666667</v>
      </c>
      <c r="J94" s="230">
        <v>672.58333333333337</v>
      </c>
      <c r="K94" s="229">
        <v>656.35</v>
      </c>
      <c r="L94" s="229">
        <v>634.45000000000005</v>
      </c>
      <c r="M94" s="229">
        <v>3.4647600000000001</v>
      </c>
      <c r="N94" s="1"/>
      <c r="O94" s="1"/>
    </row>
    <row r="95" spans="1:15" ht="12.75" customHeight="1">
      <c r="A95" s="30">
        <v>85</v>
      </c>
      <c r="B95" s="215" t="s">
        <v>243</v>
      </c>
      <c r="C95" s="229">
        <v>71.3</v>
      </c>
      <c r="D95" s="230">
        <v>71.433333333333337</v>
      </c>
      <c r="E95" s="230">
        <v>70.866666666666674</v>
      </c>
      <c r="F95" s="230">
        <v>70.433333333333337</v>
      </c>
      <c r="G95" s="230">
        <v>69.866666666666674</v>
      </c>
      <c r="H95" s="230">
        <v>71.866666666666674</v>
      </c>
      <c r="I95" s="230">
        <v>72.433333333333337</v>
      </c>
      <c r="J95" s="230">
        <v>72.866666666666674</v>
      </c>
      <c r="K95" s="229">
        <v>72</v>
      </c>
      <c r="L95" s="229">
        <v>71</v>
      </c>
      <c r="M95" s="229">
        <v>14.34324</v>
      </c>
      <c r="N95" s="1"/>
      <c r="O95" s="1"/>
    </row>
    <row r="96" spans="1:15" ht="12.75" customHeight="1">
      <c r="A96" s="30">
        <v>86</v>
      </c>
      <c r="B96" s="215" t="s">
        <v>768</v>
      </c>
      <c r="C96" s="229">
        <v>379.95</v>
      </c>
      <c r="D96" s="230">
        <v>381.06666666666666</v>
      </c>
      <c r="E96" s="230">
        <v>373.13333333333333</v>
      </c>
      <c r="F96" s="230">
        <v>366.31666666666666</v>
      </c>
      <c r="G96" s="230">
        <v>358.38333333333333</v>
      </c>
      <c r="H96" s="230">
        <v>387.88333333333333</v>
      </c>
      <c r="I96" s="230">
        <v>395.81666666666661</v>
      </c>
      <c r="J96" s="230">
        <v>402.63333333333333</v>
      </c>
      <c r="K96" s="229">
        <v>389</v>
      </c>
      <c r="L96" s="229">
        <v>374.25</v>
      </c>
      <c r="M96" s="229">
        <v>15.291169999999999</v>
      </c>
      <c r="N96" s="1"/>
      <c r="O96" s="1"/>
    </row>
    <row r="97" spans="1:15" ht="12.75" customHeight="1">
      <c r="A97" s="30">
        <v>87</v>
      </c>
      <c r="B97" s="215" t="s">
        <v>314</v>
      </c>
      <c r="C97" s="229">
        <v>3929.95</v>
      </c>
      <c r="D97" s="230">
        <v>3929.3166666666671</v>
      </c>
      <c r="E97" s="230">
        <v>3873.6333333333341</v>
      </c>
      <c r="F97" s="230">
        <v>3817.3166666666671</v>
      </c>
      <c r="G97" s="230">
        <v>3761.6333333333341</v>
      </c>
      <c r="H97" s="230">
        <v>3985.6333333333341</v>
      </c>
      <c r="I97" s="230">
        <v>4041.3166666666675</v>
      </c>
      <c r="J97" s="230">
        <v>4097.6333333333341</v>
      </c>
      <c r="K97" s="229">
        <v>3985</v>
      </c>
      <c r="L97" s="229">
        <v>3873</v>
      </c>
      <c r="M97" s="229">
        <v>0.38612000000000002</v>
      </c>
      <c r="N97" s="1"/>
      <c r="O97" s="1"/>
    </row>
    <row r="98" spans="1:15" ht="12.75" customHeight="1">
      <c r="A98" s="30">
        <v>88</v>
      </c>
      <c r="B98" s="215" t="s">
        <v>315</v>
      </c>
      <c r="C98" s="229">
        <v>269.5</v>
      </c>
      <c r="D98" s="230">
        <v>268.81666666666666</v>
      </c>
      <c r="E98" s="230">
        <v>266.68333333333334</v>
      </c>
      <c r="F98" s="230">
        <v>263.86666666666667</v>
      </c>
      <c r="G98" s="230">
        <v>261.73333333333335</v>
      </c>
      <c r="H98" s="230">
        <v>271.63333333333333</v>
      </c>
      <c r="I98" s="230">
        <v>273.76666666666665</v>
      </c>
      <c r="J98" s="230">
        <v>276.58333333333331</v>
      </c>
      <c r="K98" s="229">
        <v>270.95</v>
      </c>
      <c r="L98" s="229">
        <v>266</v>
      </c>
      <c r="M98" s="229">
        <v>1.0347</v>
      </c>
      <c r="N98" s="1"/>
      <c r="O98" s="1"/>
    </row>
    <row r="99" spans="1:15" ht="12.75" customHeight="1">
      <c r="A99" s="30">
        <v>89</v>
      </c>
      <c r="B99" s="215" t="s">
        <v>847</v>
      </c>
      <c r="C99" s="229">
        <v>319.2</v>
      </c>
      <c r="D99" s="230">
        <v>318.3</v>
      </c>
      <c r="E99" s="230">
        <v>316.5</v>
      </c>
      <c r="F99" s="230">
        <v>313.8</v>
      </c>
      <c r="G99" s="230">
        <v>312</v>
      </c>
      <c r="H99" s="230">
        <v>321</v>
      </c>
      <c r="I99" s="230">
        <v>322.80000000000007</v>
      </c>
      <c r="J99" s="230">
        <v>325.5</v>
      </c>
      <c r="K99" s="229">
        <v>320.10000000000002</v>
      </c>
      <c r="L99" s="229">
        <v>315.60000000000002</v>
      </c>
      <c r="M99" s="229">
        <v>2.8270300000000002</v>
      </c>
      <c r="N99" s="1"/>
      <c r="O99" s="1"/>
    </row>
    <row r="100" spans="1:15" ht="12.75" customHeight="1">
      <c r="A100" s="30">
        <v>90</v>
      </c>
      <c r="B100" s="215" t="s">
        <v>316</v>
      </c>
      <c r="C100" s="229">
        <v>741.8</v>
      </c>
      <c r="D100" s="230">
        <v>740.48333333333323</v>
      </c>
      <c r="E100" s="230">
        <v>734.01666666666642</v>
      </c>
      <c r="F100" s="230">
        <v>726.23333333333323</v>
      </c>
      <c r="G100" s="230">
        <v>719.76666666666642</v>
      </c>
      <c r="H100" s="230">
        <v>748.26666666666642</v>
      </c>
      <c r="I100" s="230">
        <v>754.73333333333335</v>
      </c>
      <c r="J100" s="230">
        <v>762.51666666666642</v>
      </c>
      <c r="K100" s="229">
        <v>746.95</v>
      </c>
      <c r="L100" s="229">
        <v>732.7</v>
      </c>
      <c r="M100" s="229">
        <v>4.8817199999999996</v>
      </c>
      <c r="N100" s="1"/>
      <c r="O100" s="1"/>
    </row>
    <row r="101" spans="1:15" ht="12.75" customHeight="1">
      <c r="A101" s="30">
        <v>91</v>
      </c>
      <c r="B101" s="215" t="s">
        <v>82</v>
      </c>
      <c r="C101" s="229">
        <v>311</v>
      </c>
      <c r="D101" s="230">
        <v>311.41666666666669</v>
      </c>
      <c r="E101" s="230">
        <v>309.58333333333337</v>
      </c>
      <c r="F101" s="230">
        <v>308.16666666666669</v>
      </c>
      <c r="G101" s="230">
        <v>306.33333333333337</v>
      </c>
      <c r="H101" s="230">
        <v>312.83333333333337</v>
      </c>
      <c r="I101" s="230">
        <v>314.66666666666674</v>
      </c>
      <c r="J101" s="230">
        <v>316.08333333333337</v>
      </c>
      <c r="K101" s="229">
        <v>313.25</v>
      </c>
      <c r="L101" s="229">
        <v>310</v>
      </c>
      <c r="M101" s="229">
        <v>37.202750000000002</v>
      </c>
      <c r="N101" s="1"/>
      <c r="O101" s="1"/>
    </row>
    <row r="102" spans="1:15" ht="12.75" customHeight="1">
      <c r="A102" s="30">
        <v>92</v>
      </c>
      <c r="B102" s="215" t="s">
        <v>317</v>
      </c>
      <c r="C102" s="229">
        <v>800.05</v>
      </c>
      <c r="D102" s="230">
        <v>800.30000000000007</v>
      </c>
      <c r="E102" s="230">
        <v>790.25000000000011</v>
      </c>
      <c r="F102" s="230">
        <v>780.45</v>
      </c>
      <c r="G102" s="230">
        <v>770.40000000000009</v>
      </c>
      <c r="H102" s="230">
        <v>810.10000000000014</v>
      </c>
      <c r="I102" s="230">
        <v>820.15000000000009</v>
      </c>
      <c r="J102" s="230">
        <v>829.95000000000016</v>
      </c>
      <c r="K102" s="229">
        <v>810.35</v>
      </c>
      <c r="L102" s="229">
        <v>790.5</v>
      </c>
      <c r="M102" s="229">
        <v>1.2848999999999999</v>
      </c>
      <c r="N102" s="1"/>
      <c r="O102" s="1"/>
    </row>
    <row r="103" spans="1:15" ht="12.75" customHeight="1">
      <c r="A103" s="30">
        <v>93</v>
      </c>
      <c r="B103" s="215" t="s">
        <v>318</v>
      </c>
      <c r="C103" s="229">
        <v>747.15</v>
      </c>
      <c r="D103" s="230">
        <v>746</v>
      </c>
      <c r="E103" s="230">
        <v>741</v>
      </c>
      <c r="F103" s="230">
        <v>734.85</v>
      </c>
      <c r="G103" s="230">
        <v>729.85</v>
      </c>
      <c r="H103" s="230">
        <v>752.15</v>
      </c>
      <c r="I103" s="230">
        <v>757.15</v>
      </c>
      <c r="J103" s="230">
        <v>763.3</v>
      </c>
      <c r="K103" s="229">
        <v>751</v>
      </c>
      <c r="L103" s="229">
        <v>739.85</v>
      </c>
      <c r="M103" s="229">
        <v>2.0160800000000001</v>
      </c>
      <c r="N103" s="1"/>
      <c r="O103" s="1"/>
    </row>
    <row r="104" spans="1:15" ht="12.75" customHeight="1">
      <c r="A104" s="30">
        <v>94</v>
      </c>
      <c r="B104" s="215" t="s">
        <v>319</v>
      </c>
      <c r="C104" s="229">
        <v>1182.55</v>
      </c>
      <c r="D104" s="230">
        <v>1185.8833333333334</v>
      </c>
      <c r="E104" s="230">
        <v>1165.7666666666669</v>
      </c>
      <c r="F104" s="230">
        <v>1148.9833333333333</v>
      </c>
      <c r="G104" s="230">
        <v>1128.8666666666668</v>
      </c>
      <c r="H104" s="230">
        <v>1202.666666666667</v>
      </c>
      <c r="I104" s="230">
        <v>1222.7833333333333</v>
      </c>
      <c r="J104" s="230">
        <v>1239.5666666666671</v>
      </c>
      <c r="K104" s="229">
        <v>1206</v>
      </c>
      <c r="L104" s="229">
        <v>1169.0999999999999</v>
      </c>
      <c r="M104" s="229">
        <v>2.06853</v>
      </c>
      <c r="N104" s="1"/>
      <c r="O104" s="1"/>
    </row>
    <row r="105" spans="1:15" ht="12.75" customHeight="1">
      <c r="A105" s="30">
        <v>95</v>
      </c>
      <c r="B105" s="215" t="s">
        <v>244</v>
      </c>
      <c r="C105" s="229">
        <v>112.85</v>
      </c>
      <c r="D105" s="230">
        <v>113.10000000000001</v>
      </c>
      <c r="E105" s="230">
        <v>112.25000000000001</v>
      </c>
      <c r="F105" s="230">
        <v>111.65</v>
      </c>
      <c r="G105" s="230">
        <v>110.80000000000001</v>
      </c>
      <c r="H105" s="230">
        <v>113.70000000000002</v>
      </c>
      <c r="I105" s="230">
        <v>114.55000000000001</v>
      </c>
      <c r="J105" s="230">
        <v>115.15000000000002</v>
      </c>
      <c r="K105" s="229">
        <v>113.95</v>
      </c>
      <c r="L105" s="229">
        <v>112.5</v>
      </c>
      <c r="M105" s="229">
        <v>7.1730999999999998</v>
      </c>
      <c r="N105" s="1"/>
      <c r="O105" s="1"/>
    </row>
    <row r="106" spans="1:15" ht="12.75" customHeight="1">
      <c r="A106" s="30">
        <v>96</v>
      </c>
      <c r="B106" s="215" t="s">
        <v>320</v>
      </c>
      <c r="C106" s="229">
        <v>1941</v>
      </c>
      <c r="D106" s="230">
        <v>1947.3500000000001</v>
      </c>
      <c r="E106" s="230">
        <v>1904.7000000000003</v>
      </c>
      <c r="F106" s="230">
        <v>1868.4</v>
      </c>
      <c r="G106" s="230">
        <v>1825.7500000000002</v>
      </c>
      <c r="H106" s="230">
        <v>1983.6500000000003</v>
      </c>
      <c r="I106" s="230">
        <v>2026.3000000000004</v>
      </c>
      <c r="J106" s="230">
        <v>2062.6000000000004</v>
      </c>
      <c r="K106" s="229">
        <v>1990</v>
      </c>
      <c r="L106" s="229">
        <v>1911.05</v>
      </c>
      <c r="M106" s="229">
        <v>3.27406</v>
      </c>
      <c r="N106" s="1"/>
      <c r="O106" s="1"/>
    </row>
    <row r="107" spans="1:15" ht="12.75" customHeight="1">
      <c r="A107" s="30">
        <v>97</v>
      </c>
      <c r="B107" s="215" t="s">
        <v>321</v>
      </c>
      <c r="C107" s="229">
        <v>27.05</v>
      </c>
      <c r="D107" s="230">
        <v>27.150000000000002</v>
      </c>
      <c r="E107" s="230">
        <v>26.850000000000005</v>
      </c>
      <c r="F107" s="230">
        <v>26.650000000000002</v>
      </c>
      <c r="G107" s="230">
        <v>26.350000000000005</v>
      </c>
      <c r="H107" s="230">
        <v>27.350000000000005</v>
      </c>
      <c r="I107" s="230">
        <v>27.650000000000002</v>
      </c>
      <c r="J107" s="230">
        <v>27.850000000000005</v>
      </c>
      <c r="K107" s="229">
        <v>27.45</v>
      </c>
      <c r="L107" s="229">
        <v>26.95</v>
      </c>
      <c r="M107" s="229">
        <v>31.183060000000001</v>
      </c>
      <c r="N107" s="1"/>
      <c r="O107" s="1"/>
    </row>
    <row r="108" spans="1:15" ht="12.75" customHeight="1">
      <c r="A108" s="30">
        <v>98</v>
      </c>
      <c r="B108" s="215" t="s">
        <v>322</v>
      </c>
      <c r="C108" s="229">
        <v>1029.5</v>
      </c>
      <c r="D108" s="230">
        <v>1033.0333333333335</v>
      </c>
      <c r="E108" s="230">
        <v>1022.7666666666671</v>
      </c>
      <c r="F108" s="230">
        <v>1016.0333333333335</v>
      </c>
      <c r="G108" s="230">
        <v>1005.7666666666671</v>
      </c>
      <c r="H108" s="230">
        <v>1039.7666666666671</v>
      </c>
      <c r="I108" s="230">
        <v>1050.0333333333335</v>
      </c>
      <c r="J108" s="230">
        <v>1056.7666666666671</v>
      </c>
      <c r="K108" s="229">
        <v>1043.3</v>
      </c>
      <c r="L108" s="229">
        <v>1026.3</v>
      </c>
      <c r="M108" s="229">
        <v>3.1672699999999998</v>
      </c>
      <c r="N108" s="1"/>
      <c r="O108" s="1"/>
    </row>
    <row r="109" spans="1:15" ht="12.75" customHeight="1">
      <c r="A109" s="30">
        <v>99</v>
      </c>
      <c r="B109" s="215" t="s">
        <v>323</v>
      </c>
      <c r="C109" s="229">
        <v>579.04999999999995</v>
      </c>
      <c r="D109" s="230">
        <v>579.73333333333323</v>
      </c>
      <c r="E109" s="230">
        <v>574.66666666666652</v>
      </c>
      <c r="F109" s="230">
        <v>570.2833333333333</v>
      </c>
      <c r="G109" s="230">
        <v>565.21666666666658</v>
      </c>
      <c r="H109" s="230">
        <v>584.11666666666645</v>
      </c>
      <c r="I109" s="230">
        <v>589.18333333333328</v>
      </c>
      <c r="J109" s="230">
        <v>593.56666666666638</v>
      </c>
      <c r="K109" s="229">
        <v>584.79999999999995</v>
      </c>
      <c r="L109" s="229">
        <v>575.35</v>
      </c>
      <c r="M109" s="229">
        <v>0.84175999999999995</v>
      </c>
      <c r="N109" s="1"/>
      <c r="O109" s="1"/>
    </row>
    <row r="110" spans="1:15" ht="12.75" customHeight="1">
      <c r="A110" s="30">
        <v>100</v>
      </c>
      <c r="B110" s="215" t="s">
        <v>324</v>
      </c>
      <c r="C110" s="229">
        <v>798.75</v>
      </c>
      <c r="D110" s="230">
        <v>801.79999999999984</v>
      </c>
      <c r="E110" s="230">
        <v>792.99999999999966</v>
      </c>
      <c r="F110" s="230">
        <v>787.24999999999977</v>
      </c>
      <c r="G110" s="230">
        <v>778.44999999999959</v>
      </c>
      <c r="H110" s="230">
        <v>807.54999999999973</v>
      </c>
      <c r="I110" s="230">
        <v>816.34999999999991</v>
      </c>
      <c r="J110" s="230">
        <v>822.0999999999998</v>
      </c>
      <c r="K110" s="229">
        <v>810.6</v>
      </c>
      <c r="L110" s="229">
        <v>796.05</v>
      </c>
      <c r="M110" s="229">
        <v>0.75394000000000005</v>
      </c>
      <c r="N110" s="1"/>
      <c r="O110" s="1"/>
    </row>
    <row r="111" spans="1:15" ht="12.75" customHeight="1">
      <c r="A111" s="30">
        <v>101</v>
      </c>
      <c r="B111" s="215" t="s">
        <v>325</v>
      </c>
      <c r="C111" s="229">
        <v>7887.25</v>
      </c>
      <c r="D111" s="230">
        <v>7951.2</v>
      </c>
      <c r="E111" s="230">
        <v>7766.0999999999995</v>
      </c>
      <c r="F111" s="230">
        <v>7644.95</v>
      </c>
      <c r="G111" s="230">
        <v>7459.8499999999995</v>
      </c>
      <c r="H111" s="230">
        <v>8072.3499999999995</v>
      </c>
      <c r="I111" s="230">
        <v>8257.4500000000007</v>
      </c>
      <c r="J111" s="230">
        <v>8378.5999999999985</v>
      </c>
      <c r="K111" s="229">
        <v>8136.3</v>
      </c>
      <c r="L111" s="229">
        <v>7830.05</v>
      </c>
      <c r="M111" s="229">
        <v>0.25774000000000002</v>
      </c>
      <c r="N111" s="1"/>
      <c r="O111" s="1"/>
    </row>
    <row r="112" spans="1:15" ht="12.75" customHeight="1">
      <c r="A112" s="30">
        <v>102</v>
      </c>
      <c r="B112" s="215" t="s">
        <v>326</v>
      </c>
      <c r="C112" s="229">
        <v>433.15</v>
      </c>
      <c r="D112" s="230">
        <v>434.5</v>
      </c>
      <c r="E112" s="230">
        <v>429.05</v>
      </c>
      <c r="F112" s="230">
        <v>424.95</v>
      </c>
      <c r="G112" s="230">
        <v>419.5</v>
      </c>
      <c r="H112" s="230">
        <v>438.6</v>
      </c>
      <c r="I112" s="230">
        <v>444.05000000000007</v>
      </c>
      <c r="J112" s="230">
        <v>448.15000000000003</v>
      </c>
      <c r="K112" s="229">
        <v>439.95</v>
      </c>
      <c r="L112" s="229">
        <v>430.4</v>
      </c>
      <c r="M112" s="229">
        <v>0.76605000000000001</v>
      </c>
      <c r="N112" s="1"/>
      <c r="O112" s="1"/>
    </row>
    <row r="113" spans="1:15" ht="12.75" customHeight="1">
      <c r="A113" s="30">
        <v>103</v>
      </c>
      <c r="B113" s="215" t="s">
        <v>327</v>
      </c>
      <c r="C113" s="229">
        <v>274.45</v>
      </c>
      <c r="D113" s="230">
        <v>276</v>
      </c>
      <c r="E113" s="230">
        <v>272.05</v>
      </c>
      <c r="F113" s="230">
        <v>269.65000000000003</v>
      </c>
      <c r="G113" s="230">
        <v>265.70000000000005</v>
      </c>
      <c r="H113" s="230">
        <v>278.39999999999998</v>
      </c>
      <c r="I113" s="230">
        <v>282.35000000000002</v>
      </c>
      <c r="J113" s="230">
        <v>284.74999999999994</v>
      </c>
      <c r="K113" s="229">
        <v>279.95</v>
      </c>
      <c r="L113" s="229">
        <v>273.60000000000002</v>
      </c>
      <c r="M113" s="229">
        <v>9.9771000000000001</v>
      </c>
      <c r="N113" s="1"/>
      <c r="O113" s="1"/>
    </row>
    <row r="114" spans="1:15" ht="12.75" customHeight="1">
      <c r="A114" s="30">
        <v>104</v>
      </c>
      <c r="B114" s="215" t="s">
        <v>810</v>
      </c>
      <c r="C114" s="229">
        <v>477.55</v>
      </c>
      <c r="D114" s="230">
        <v>471.93333333333334</v>
      </c>
      <c r="E114" s="230">
        <v>462.91666666666669</v>
      </c>
      <c r="F114" s="230">
        <v>448.28333333333336</v>
      </c>
      <c r="G114" s="230">
        <v>439.26666666666671</v>
      </c>
      <c r="H114" s="230">
        <v>486.56666666666666</v>
      </c>
      <c r="I114" s="230">
        <v>495.58333333333331</v>
      </c>
      <c r="J114" s="230">
        <v>510.21666666666664</v>
      </c>
      <c r="K114" s="229">
        <v>480.95</v>
      </c>
      <c r="L114" s="229">
        <v>457.3</v>
      </c>
      <c r="M114" s="229">
        <v>4.66784</v>
      </c>
      <c r="N114" s="1"/>
      <c r="O114" s="1"/>
    </row>
    <row r="115" spans="1:15" ht="12.75" customHeight="1">
      <c r="A115" s="30">
        <v>105</v>
      </c>
      <c r="B115" s="215" t="s">
        <v>328</v>
      </c>
      <c r="C115" s="229">
        <v>864.5</v>
      </c>
      <c r="D115" s="230">
        <v>866.7833333333333</v>
      </c>
      <c r="E115" s="230">
        <v>857.71666666666658</v>
      </c>
      <c r="F115" s="230">
        <v>850.93333333333328</v>
      </c>
      <c r="G115" s="230">
        <v>841.86666666666656</v>
      </c>
      <c r="H115" s="230">
        <v>873.56666666666661</v>
      </c>
      <c r="I115" s="230">
        <v>882.63333333333321</v>
      </c>
      <c r="J115" s="230">
        <v>889.41666666666663</v>
      </c>
      <c r="K115" s="229">
        <v>875.85</v>
      </c>
      <c r="L115" s="229">
        <v>860</v>
      </c>
      <c r="M115" s="229">
        <v>0.94069999999999998</v>
      </c>
      <c r="N115" s="1"/>
      <c r="O115" s="1"/>
    </row>
    <row r="116" spans="1:15" ht="12.75" customHeight="1">
      <c r="A116" s="30">
        <v>106</v>
      </c>
      <c r="B116" s="215" t="s">
        <v>83</v>
      </c>
      <c r="C116" s="229">
        <v>1065.7</v>
      </c>
      <c r="D116" s="230">
        <v>1064.2333333333333</v>
      </c>
      <c r="E116" s="230">
        <v>1057.4666666666667</v>
      </c>
      <c r="F116" s="230">
        <v>1049.2333333333333</v>
      </c>
      <c r="G116" s="230">
        <v>1042.4666666666667</v>
      </c>
      <c r="H116" s="230">
        <v>1072.4666666666667</v>
      </c>
      <c r="I116" s="230">
        <v>1079.2333333333336</v>
      </c>
      <c r="J116" s="230">
        <v>1087.4666666666667</v>
      </c>
      <c r="K116" s="229">
        <v>1071</v>
      </c>
      <c r="L116" s="229">
        <v>1056</v>
      </c>
      <c r="M116" s="229">
        <v>3.9990600000000001</v>
      </c>
      <c r="N116" s="1"/>
      <c r="O116" s="1"/>
    </row>
    <row r="117" spans="1:15" ht="12.75" customHeight="1">
      <c r="A117" s="30">
        <v>107</v>
      </c>
      <c r="B117" s="215" t="s">
        <v>84</v>
      </c>
      <c r="C117" s="229">
        <v>969.25</v>
      </c>
      <c r="D117" s="230">
        <v>966.4666666666667</v>
      </c>
      <c r="E117" s="230">
        <v>961.93333333333339</v>
      </c>
      <c r="F117" s="230">
        <v>954.61666666666667</v>
      </c>
      <c r="G117" s="230">
        <v>950.08333333333337</v>
      </c>
      <c r="H117" s="230">
        <v>973.78333333333342</v>
      </c>
      <c r="I117" s="230">
        <v>978.31666666666672</v>
      </c>
      <c r="J117" s="230">
        <v>985.63333333333344</v>
      </c>
      <c r="K117" s="229">
        <v>971</v>
      </c>
      <c r="L117" s="229">
        <v>959.15</v>
      </c>
      <c r="M117" s="229">
        <v>7.1702399999999997</v>
      </c>
      <c r="N117" s="1"/>
      <c r="O117" s="1"/>
    </row>
    <row r="118" spans="1:15" ht="12.75" customHeight="1">
      <c r="A118" s="30">
        <v>108</v>
      </c>
      <c r="B118" s="215" t="s">
        <v>91</v>
      </c>
      <c r="C118" s="229">
        <v>124.5</v>
      </c>
      <c r="D118" s="230">
        <v>125.2</v>
      </c>
      <c r="E118" s="230">
        <v>123.65</v>
      </c>
      <c r="F118" s="230">
        <v>122.8</v>
      </c>
      <c r="G118" s="230">
        <v>121.25</v>
      </c>
      <c r="H118" s="230">
        <v>126.05000000000001</v>
      </c>
      <c r="I118" s="230">
        <v>127.6</v>
      </c>
      <c r="J118" s="230">
        <v>128.45000000000002</v>
      </c>
      <c r="K118" s="229">
        <v>126.75</v>
      </c>
      <c r="L118" s="229">
        <v>124.35</v>
      </c>
      <c r="M118" s="229">
        <v>29.278770000000002</v>
      </c>
      <c r="N118" s="1"/>
      <c r="O118" s="1"/>
    </row>
    <row r="119" spans="1:15" ht="12.75" customHeight="1">
      <c r="A119" s="30">
        <v>109</v>
      </c>
      <c r="B119" s="215" t="s">
        <v>800</v>
      </c>
      <c r="C119" s="229">
        <v>1377.15</v>
      </c>
      <c r="D119" s="230">
        <v>1385.55</v>
      </c>
      <c r="E119" s="230">
        <v>1357.1</v>
      </c>
      <c r="F119" s="230">
        <v>1337.05</v>
      </c>
      <c r="G119" s="230">
        <v>1308.5999999999999</v>
      </c>
      <c r="H119" s="230">
        <v>1405.6</v>
      </c>
      <c r="I119" s="230">
        <v>1434.0500000000002</v>
      </c>
      <c r="J119" s="230">
        <v>1454.1</v>
      </c>
      <c r="K119" s="229">
        <v>1414</v>
      </c>
      <c r="L119" s="229">
        <v>1365.5</v>
      </c>
      <c r="M119" s="229">
        <v>3.74302</v>
      </c>
      <c r="N119" s="1"/>
      <c r="O119" s="1"/>
    </row>
    <row r="120" spans="1:15" ht="12.75" customHeight="1">
      <c r="A120" s="30">
        <v>110</v>
      </c>
      <c r="B120" s="215" t="s">
        <v>85</v>
      </c>
      <c r="C120" s="229">
        <v>227.65</v>
      </c>
      <c r="D120" s="230">
        <v>228.15</v>
      </c>
      <c r="E120" s="230">
        <v>226.85000000000002</v>
      </c>
      <c r="F120" s="230">
        <v>226.05</v>
      </c>
      <c r="G120" s="230">
        <v>224.75000000000003</v>
      </c>
      <c r="H120" s="230">
        <v>228.95000000000002</v>
      </c>
      <c r="I120" s="230">
        <v>230.25000000000003</v>
      </c>
      <c r="J120" s="230">
        <v>231.05</v>
      </c>
      <c r="K120" s="229">
        <v>229.45</v>
      </c>
      <c r="L120" s="229">
        <v>227.35</v>
      </c>
      <c r="M120" s="229">
        <v>51.379820000000002</v>
      </c>
      <c r="N120" s="1"/>
      <c r="O120" s="1"/>
    </row>
    <row r="121" spans="1:15" ht="12.75" customHeight="1">
      <c r="A121" s="30">
        <v>111</v>
      </c>
      <c r="B121" s="215" t="s">
        <v>329</v>
      </c>
      <c r="C121" s="229">
        <v>539.75</v>
      </c>
      <c r="D121" s="230">
        <v>542.68333333333328</v>
      </c>
      <c r="E121" s="230">
        <v>530.61666666666656</v>
      </c>
      <c r="F121" s="230">
        <v>521.48333333333323</v>
      </c>
      <c r="G121" s="230">
        <v>509.41666666666652</v>
      </c>
      <c r="H121" s="230">
        <v>551.81666666666661</v>
      </c>
      <c r="I121" s="230">
        <v>563.88333333333344</v>
      </c>
      <c r="J121" s="230">
        <v>573.01666666666665</v>
      </c>
      <c r="K121" s="229">
        <v>554.75</v>
      </c>
      <c r="L121" s="229">
        <v>533.54999999999995</v>
      </c>
      <c r="M121" s="229">
        <v>11.11342</v>
      </c>
      <c r="N121" s="1"/>
      <c r="O121" s="1"/>
    </row>
    <row r="122" spans="1:15" ht="12.75" customHeight="1">
      <c r="A122" s="30">
        <v>112</v>
      </c>
      <c r="B122" s="215" t="s">
        <v>87</v>
      </c>
      <c r="C122" s="229">
        <v>4408</v>
      </c>
      <c r="D122" s="230">
        <v>4392.916666666667</v>
      </c>
      <c r="E122" s="230">
        <v>4351.4333333333343</v>
      </c>
      <c r="F122" s="230">
        <v>4294.8666666666677</v>
      </c>
      <c r="G122" s="230">
        <v>4253.383333333335</v>
      </c>
      <c r="H122" s="230">
        <v>4449.4833333333336</v>
      </c>
      <c r="I122" s="230">
        <v>4490.9666666666653</v>
      </c>
      <c r="J122" s="230">
        <v>4547.5333333333328</v>
      </c>
      <c r="K122" s="229">
        <v>4434.3999999999996</v>
      </c>
      <c r="L122" s="229">
        <v>4336.3500000000004</v>
      </c>
      <c r="M122" s="229">
        <v>2.0954899999999999</v>
      </c>
      <c r="N122" s="1"/>
      <c r="O122" s="1"/>
    </row>
    <row r="123" spans="1:15" ht="12.75" customHeight="1">
      <c r="A123" s="30">
        <v>113</v>
      </c>
      <c r="B123" s="215" t="s">
        <v>88</v>
      </c>
      <c r="C123" s="229">
        <v>1596.55</v>
      </c>
      <c r="D123" s="230">
        <v>1607.5166666666664</v>
      </c>
      <c r="E123" s="230">
        <v>1582.3833333333328</v>
      </c>
      <c r="F123" s="230">
        <v>1568.2166666666662</v>
      </c>
      <c r="G123" s="230">
        <v>1543.0833333333326</v>
      </c>
      <c r="H123" s="230">
        <v>1621.6833333333329</v>
      </c>
      <c r="I123" s="230">
        <v>1646.8166666666666</v>
      </c>
      <c r="J123" s="230">
        <v>1660.9833333333331</v>
      </c>
      <c r="K123" s="229">
        <v>1632.65</v>
      </c>
      <c r="L123" s="229">
        <v>1593.35</v>
      </c>
      <c r="M123" s="229">
        <v>3.1295899999999999</v>
      </c>
      <c r="N123" s="1"/>
      <c r="O123" s="1"/>
    </row>
    <row r="124" spans="1:15" ht="12.75" customHeight="1">
      <c r="A124" s="30">
        <v>114</v>
      </c>
      <c r="B124" s="215" t="s">
        <v>330</v>
      </c>
      <c r="C124" s="229">
        <v>2151.65</v>
      </c>
      <c r="D124" s="230">
        <v>2160.15</v>
      </c>
      <c r="E124" s="230">
        <v>2141.5</v>
      </c>
      <c r="F124" s="230">
        <v>2131.35</v>
      </c>
      <c r="G124" s="230">
        <v>2112.6999999999998</v>
      </c>
      <c r="H124" s="230">
        <v>2170.3000000000002</v>
      </c>
      <c r="I124" s="230">
        <v>2188.9500000000007</v>
      </c>
      <c r="J124" s="230">
        <v>2199.1000000000004</v>
      </c>
      <c r="K124" s="229">
        <v>2178.8000000000002</v>
      </c>
      <c r="L124" s="229">
        <v>2150</v>
      </c>
      <c r="M124" s="229">
        <v>0.26257999999999998</v>
      </c>
      <c r="N124" s="1"/>
      <c r="O124" s="1"/>
    </row>
    <row r="125" spans="1:15" ht="12.75" customHeight="1">
      <c r="A125" s="30">
        <v>115</v>
      </c>
      <c r="B125" s="215" t="s">
        <v>89</v>
      </c>
      <c r="C125" s="229">
        <v>673.45</v>
      </c>
      <c r="D125" s="230">
        <v>674.23333333333335</v>
      </c>
      <c r="E125" s="230">
        <v>665.16666666666674</v>
      </c>
      <c r="F125" s="230">
        <v>656.88333333333344</v>
      </c>
      <c r="G125" s="230">
        <v>647.81666666666683</v>
      </c>
      <c r="H125" s="230">
        <v>682.51666666666665</v>
      </c>
      <c r="I125" s="230">
        <v>691.58333333333326</v>
      </c>
      <c r="J125" s="230">
        <v>699.86666666666656</v>
      </c>
      <c r="K125" s="229">
        <v>683.3</v>
      </c>
      <c r="L125" s="229">
        <v>665.95</v>
      </c>
      <c r="M125" s="229">
        <v>6.8212000000000002</v>
      </c>
      <c r="N125" s="1"/>
      <c r="O125" s="1"/>
    </row>
    <row r="126" spans="1:15" ht="12.75" customHeight="1">
      <c r="A126" s="30">
        <v>116</v>
      </c>
      <c r="B126" s="215" t="s">
        <v>90</v>
      </c>
      <c r="C126" s="229">
        <v>931.75</v>
      </c>
      <c r="D126" s="230">
        <v>939.91666666666663</v>
      </c>
      <c r="E126" s="230">
        <v>920.83333333333326</v>
      </c>
      <c r="F126" s="230">
        <v>909.91666666666663</v>
      </c>
      <c r="G126" s="230">
        <v>890.83333333333326</v>
      </c>
      <c r="H126" s="230">
        <v>950.83333333333326</v>
      </c>
      <c r="I126" s="230">
        <v>969.91666666666652</v>
      </c>
      <c r="J126" s="230">
        <v>980.83333333333326</v>
      </c>
      <c r="K126" s="229">
        <v>959</v>
      </c>
      <c r="L126" s="229">
        <v>929</v>
      </c>
      <c r="M126" s="229">
        <v>6.4595700000000003</v>
      </c>
      <c r="N126" s="1"/>
      <c r="O126" s="1"/>
    </row>
    <row r="127" spans="1:15" ht="12.75" customHeight="1">
      <c r="A127" s="30">
        <v>117</v>
      </c>
      <c r="B127" s="215" t="s">
        <v>331</v>
      </c>
      <c r="C127" s="229">
        <v>1234.9000000000001</v>
      </c>
      <c r="D127" s="230">
        <v>1239.2</v>
      </c>
      <c r="E127" s="230">
        <v>1218.1000000000001</v>
      </c>
      <c r="F127" s="230">
        <v>1201.3000000000002</v>
      </c>
      <c r="G127" s="230">
        <v>1180.2000000000003</v>
      </c>
      <c r="H127" s="230">
        <v>1256</v>
      </c>
      <c r="I127" s="230">
        <v>1277.0999999999999</v>
      </c>
      <c r="J127" s="230">
        <v>1293.8999999999999</v>
      </c>
      <c r="K127" s="229">
        <v>1260.3</v>
      </c>
      <c r="L127" s="229">
        <v>1222.4000000000001</v>
      </c>
      <c r="M127" s="229">
        <v>0.43454999999999999</v>
      </c>
      <c r="N127" s="1"/>
      <c r="O127" s="1"/>
    </row>
    <row r="128" spans="1:15" ht="12.75" customHeight="1">
      <c r="A128" s="30">
        <v>118</v>
      </c>
      <c r="B128" s="215" t="s">
        <v>245</v>
      </c>
      <c r="C128" s="229">
        <v>275.25</v>
      </c>
      <c r="D128" s="230">
        <v>277.45</v>
      </c>
      <c r="E128" s="230">
        <v>272.39999999999998</v>
      </c>
      <c r="F128" s="230">
        <v>269.55</v>
      </c>
      <c r="G128" s="230">
        <v>264.5</v>
      </c>
      <c r="H128" s="230">
        <v>280.29999999999995</v>
      </c>
      <c r="I128" s="230">
        <v>285.35000000000002</v>
      </c>
      <c r="J128" s="230">
        <v>288.19999999999993</v>
      </c>
      <c r="K128" s="229">
        <v>282.5</v>
      </c>
      <c r="L128" s="229">
        <v>274.60000000000002</v>
      </c>
      <c r="M128" s="229">
        <v>13.08343</v>
      </c>
      <c r="N128" s="1"/>
      <c r="O128" s="1"/>
    </row>
    <row r="129" spans="1:15" ht="12.75" customHeight="1">
      <c r="A129" s="30">
        <v>119</v>
      </c>
      <c r="B129" s="215" t="s">
        <v>92</v>
      </c>
      <c r="C129" s="229">
        <v>1782.8</v>
      </c>
      <c r="D129" s="230">
        <v>1779.0833333333333</v>
      </c>
      <c r="E129" s="230">
        <v>1770.2666666666664</v>
      </c>
      <c r="F129" s="230">
        <v>1757.7333333333331</v>
      </c>
      <c r="G129" s="230">
        <v>1748.9166666666663</v>
      </c>
      <c r="H129" s="230">
        <v>1791.6166666666666</v>
      </c>
      <c r="I129" s="230">
        <v>1800.4333333333336</v>
      </c>
      <c r="J129" s="230">
        <v>1812.9666666666667</v>
      </c>
      <c r="K129" s="229">
        <v>1787.9</v>
      </c>
      <c r="L129" s="229">
        <v>1766.55</v>
      </c>
      <c r="M129" s="229">
        <v>4.6020099999999999</v>
      </c>
      <c r="N129" s="1"/>
      <c r="O129" s="1"/>
    </row>
    <row r="130" spans="1:15" ht="12.75" customHeight="1">
      <c r="A130" s="30">
        <v>120</v>
      </c>
      <c r="B130" s="215" t="s">
        <v>332</v>
      </c>
      <c r="C130" s="229">
        <v>1386.15</v>
      </c>
      <c r="D130" s="230">
        <v>1380.8500000000001</v>
      </c>
      <c r="E130" s="230">
        <v>1365.7000000000003</v>
      </c>
      <c r="F130" s="230">
        <v>1345.2500000000002</v>
      </c>
      <c r="G130" s="230">
        <v>1330.1000000000004</v>
      </c>
      <c r="H130" s="230">
        <v>1401.3000000000002</v>
      </c>
      <c r="I130" s="230">
        <v>1416.4500000000003</v>
      </c>
      <c r="J130" s="230">
        <v>1436.9</v>
      </c>
      <c r="K130" s="229">
        <v>1396</v>
      </c>
      <c r="L130" s="229">
        <v>1360.4</v>
      </c>
      <c r="M130" s="229">
        <v>5.3910200000000001</v>
      </c>
      <c r="N130" s="1"/>
      <c r="O130" s="1"/>
    </row>
    <row r="131" spans="1:15" ht="12.75" customHeight="1">
      <c r="A131" s="30">
        <v>121</v>
      </c>
      <c r="B131" s="215" t="s">
        <v>334</v>
      </c>
      <c r="C131" s="229">
        <v>874.35</v>
      </c>
      <c r="D131" s="230">
        <v>870.83333333333337</v>
      </c>
      <c r="E131" s="230">
        <v>861.7166666666667</v>
      </c>
      <c r="F131" s="230">
        <v>849.08333333333337</v>
      </c>
      <c r="G131" s="230">
        <v>839.9666666666667</v>
      </c>
      <c r="H131" s="230">
        <v>883.4666666666667</v>
      </c>
      <c r="I131" s="230">
        <v>892.58333333333326</v>
      </c>
      <c r="J131" s="230">
        <v>905.2166666666667</v>
      </c>
      <c r="K131" s="229">
        <v>879.95</v>
      </c>
      <c r="L131" s="229">
        <v>858.2</v>
      </c>
      <c r="M131" s="229">
        <v>0.52732999999999997</v>
      </c>
      <c r="N131" s="1"/>
      <c r="O131" s="1"/>
    </row>
    <row r="132" spans="1:15" ht="12.75" customHeight="1">
      <c r="A132" s="30">
        <v>122</v>
      </c>
      <c r="B132" s="215" t="s">
        <v>97</v>
      </c>
      <c r="C132" s="229">
        <v>485.2</v>
      </c>
      <c r="D132" s="230">
        <v>486.45</v>
      </c>
      <c r="E132" s="230">
        <v>482.4</v>
      </c>
      <c r="F132" s="230">
        <v>479.59999999999997</v>
      </c>
      <c r="G132" s="230">
        <v>475.54999999999995</v>
      </c>
      <c r="H132" s="230">
        <v>489.25</v>
      </c>
      <c r="I132" s="230">
        <v>493.30000000000007</v>
      </c>
      <c r="J132" s="230">
        <v>496.1</v>
      </c>
      <c r="K132" s="229">
        <v>490.5</v>
      </c>
      <c r="L132" s="229">
        <v>483.65</v>
      </c>
      <c r="M132" s="229">
        <v>26.115649999999999</v>
      </c>
      <c r="N132" s="1"/>
      <c r="O132" s="1"/>
    </row>
    <row r="133" spans="1:15" ht="12.75" customHeight="1">
      <c r="A133" s="30">
        <v>123</v>
      </c>
      <c r="B133" s="215" t="s">
        <v>93</v>
      </c>
      <c r="C133" s="229">
        <v>549.95000000000005</v>
      </c>
      <c r="D133" s="230">
        <v>551.01666666666677</v>
      </c>
      <c r="E133" s="230">
        <v>545.53333333333353</v>
      </c>
      <c r="F133" s="230">
        <v>541.11666666666679</v>
      </c>
      <c r="G133" s="230">
        <v>535.63333333333355</v>
      </c>
      <c r="H133" s="230">
        <v>555.43333333333351</v>
      </c>
      <c r="I133" s="230">
        <v>560.91666666666686</v>
      </c>
      <c r="J133" s="230">
        <v>565.33333333333348</v>
      </c>
      <c r="K133" s="229">
        <v>556.5</v>
      </c>
      <c r="L133" s="229">
        <v>546.6</v>
      </c>
      <c r="M133" s="229">
        <v>21.463049999999999</v>
      </c>
      <c r="N133" s="1"/>
      <c r="O133" s="1"/>
    </row>
    <row r="134" spans="1:15" ht="12.75" customHeight="1">
      <c r="A134" s="30">
        <v>124</v>
      </c>
      <c r="B134" s="215" t="s">
        <v>246</v>
      </c>
      <c r="C134" s="229">
        <v>2095.75</v>
      </c>
      <c r="D134" s="230">
        <v>2111.4166666666665</v>
      </c>
      <c r="E134" s="230">
        <v>2067.4333333333329</v>
      </c>
      <c r="F134" s="230">
        <v>2039.1166666666663</v>
      </c>
      <c r="G134" s="230">
        <v>1995.1333333333328</v>
      </c>
      <c r="H134" s="230">
        <v>2139.7333333333331</v>
      </c>
      <c r="I134" s="230">
        <v>2183.7166666666667</v>
      </c>
      <c r="J134" s="230">
        <v>2212.0333333333333</v>
      </c>
      <c r="K134" s="229">
        <v>2155.4</v>
      </c>
      <c r="L134" s="229">
        <v>2083.1</v>
      </c>
      <c r="M134" s="229">
        <v>2.95966</v>
      </c>
      <c r="N134" s="1"/>
      <c r="O134" s="1"/>
    </row>
    <row r="135" spans="1:15" ht="12.75" customHeight="1">
      <c r="A135" s="30">
        <v>125</v>
      </c>
      <c r="B135" s="215" t="s">
        <v>848</v>
      </c>
      <c r="C135" s="229">
        <v>566.4</v>
      </c>
      <c r="D135" s="230">
        <v>568.11666666666667</v>
      </c>
      <c r="E135" s="230">
        <v>560.73333333333335</v>
      </c>
      <c r="F135" s="230">
        <v>555.06666666666672</v>
      </c>
      <c r="G135" s="230">
        <v>547.68333333333339</v>
      </c>
      <c r="H135" s="230">
        <v>573.7833333333333</v>
      </c>
      <c r="I135" s="230">
        <v>581.16666666666674</v>
      </c>
      <c r="J135" s="230">
        <v>586.83333333333326</v>
      </c>
      <c r="K135" s="229">
        <v>575.5</v>
      </c>
      <c r="L135" s="229">
        <v>562.45000000000005</v>
      </c>
      <c r="M135" s="229">
        <v>9.2000299999999999</v>
      </c>
      <c r="N135" s="1"/>
      <c r="O135" s="1"/>
    </row>
    <row r="136" spans="1:15" ht="12.75" customHeight="1">
      <c r="A136" s="30">
        <v>126</v>
      </c>
      <c r="B136" s="215" t="s">
        <v>94</v>
      </c>
      <c r="C136" s="229">
        <v>2019.9</v>
      </c>
      <c r="D136" s="230">
        <v>2043.0666666666666</v>
      </c>
      <c r="E136" s="230">
        <v>1988.1333333333332</v>
      </c>
      <c r="F136" s="230">
        <v>1956.3666666666666</v>
      </c>
      <c r="G136" s="230">
        <v>1901.4333333333332</v>
      </c>
      <c r="H136" s="230">
        <v>2074.833333333333</v>
      </c>
      <c r="I136" s="230">
        <v>2129.7666666666664</v>
      </c>
      <c r="J136" s="230">
        <v>2161.5333333333333</v>
      </c>
      <c r="K136" s="229">
        <v>2098</v>
      </c>
      <c r="L136" s="229">
        <v>2011.3</v>
      </c>
      <c r="M136" s="229">
        <v>5.6961899999999996</v>
      </c>
      <c r="N136" s="1"/>
      <c r="O136" s="1"/>
    </row>
    <row r="137" spans="1:15" ht="12.75" customHeight="1">
      <c r="A137" s="30">
        <v>127</v>
      </c>
      <c r="B137" s="215" t="s">
        <v>841</v>
      </c>
      <c r="C137" s="229">
        <v>349.75</v>
      </c>
      <c r="D137" s="230">
        <v>350.8</v>
      </c>
      <c r="E137" s="230">
        <v>344.1</v>
      </c>
      <c r="F137" s="230">
        <v>338.45</v>
      </c>
      <c r="G137" s="230">
        <v>331.75</v>
      </c>
      <c r="H137" s="230">
        <v>356.45000000000005</v>
      </c>
      <c r="I137" s="230">
        <v>363.15</v>
      </c>
      <c r="J137" s="230">
        <v>368.80000000000007</v>
      </c>
      <c r="K137" s="229">
        <v>357.5</v>
      </c>
      <c r="L137" s="229">
        <v>345.15</v>
      </c>
      <c r="M137" s="229">
        <v>3.7327400000000002</v>
      </c>
      <c r="N137" s="1"/>
      <c r="O137" s="1"/>
    </row>
    <row r="138" spans="1:15" ht="12.75" customHeight="1">
      <c r="A138" s="30">
        <v>128</v>
      </c>
      <c r="B138" s="215" t="s">
        <v>335</v>
      </c>
      <c r="C138" s="229">
        <v>245.4</v>
      </c>
      <c r="D138" s="230">
        <v>242.80000000000004</v>
      </c>
      <c r="E138" s="230">
        <v>236.90000000000009</v>
      </c>
      <c r="F138" s="230">
        <v>228.40000000000006</v>
      </c>
      <c r="G138" s="230">
        <v>222.50000000000011</v>
      </c>
      <c r="H138" s="230">
        <v>251.30000000000007</v>
      </c>
      <c r="I138" s="230">
        <v>257.2</v>
      </c>
      <c r="J138" s="230">
        <v>265.70000000000005</v>
      </c>
      <c r="K138" s="229">
        <v>248.7</v>
      </c>
      <c r="L138" s="229">
        <v>234.3</v>
      </c>
      <c r="M138" s="229">
        <v>32.496160000000003</v>
      </c>
      <c r="N138" s="1"/>
      <c r="O138" s="1"/>
    </row>
    <row r="139" spans="1:15" ht="12.75" customHeight="1">
      <c r="A139" s="30">
        <v>129</v>
      </c>
      <c r="B139" s="215" t="s">
        <v>811</v>
      </c>
      <c r="C139" s="229">
        <v>180.75</v>
      </c>
      <c r="D139" s="230">
        <v>181.36666666666667</v>
      </c>
      <c r="E139" s="230">
        <v>179.53333333333336</v>
      </c>
      <c r="F139" s="230">
        <v>178.31666666666669</v>
      </c>
      <c r="G139" s="230">
        <v>176.48333333333338</v>
      </c>
      <c r="H139" s="230">
        <v>182.58333333333334</v>
      </c>
      <c r="I139" s="230">
        <v>184.41666666666666</v>
      </c>
      <c r="J139" s="230">
        <v>185.63333333333333</v>
      </c>
      <c r="K139" s="229">
        <v>183.2</v>
      </c>
      <c r="L139" s="229">
        <v>180.15</v>
      </c>
      <c r="M139" s="229">
        <v>15.88658</v>
      </c>
      <c r="N139" s="1"/>
      <c r="O139" s="1"/>
    </row>
    <row r="140" spans="1:15" ht="12.75" customHeight="1">
      <c r="A140" s="30">
        <v>130</v>
      </c>
      <c r="B140" s="215" t="s">
        <v>247</v>
      </c>
      <c r="C140" s="229">
        <v>33.799999999999997</v>
      </c>
      <c r="D140" s="230">
        <v>34.050000000000004</v>
      </c>
      <c r="E140" s="230">
        <v>33.350000000000009</v>
      </c>
      <c r="F140" s="230">
        <v>32.900000000000006</v>
      </c>
      <c r="G140" s="230">
        <v>32.20000000000001</v>
      </c>
      <c r="H140" s="230">
        <v>34.500000000000007</v>
      </c>
      <c r="I140" s="230">
        <v>35.20000000000001</v>
      </c>
      <c r="J140" s="230">
        <v>35.650000000000006</v>
      </c>
      <c r="K140" s="229">
        <v>34.75</v>
      </c>
      <c r="L140" s="229">
        <v>33.6</v>
      </c>
      <c r="M140" s="229">
        <v>34.776090000000003</v>
      </c>
      <c r="N140" s="1"/>
      <c r="O140" s="1"/>
    </row>
    <row r="141" spans="1:15" ht="12.75" customHeight="1">
      <c r="A141" s="30">
        <v>131</v>
      </c>
      <c r="B141" s="215" t="s">
        <v>336</v>
      </c>
      <c r="C141" s="229">
        <v>219.65</v>
      </c>
      <c r="D141" s="230">
        <v>218.66666666666666</v>
      </c>
      <c r="E141" s="230">
        <v>214.58333333333331</v>
      </c>
      <c r="F141" s="230">
        <v>209.51666666666665</v>
      </c>
      <c r="G141" s="230">
        <v>205.43333333333331</v>
      </c>
      <c r="H141" s="230">
        <v>223.73333333333332</v>
      </c>
      <c r="I141" s="230">
        <v>227.81666666666663</v>
      </c>
      <c r="J141" s="230">
        <v>232.88333333333333</v>
      </c>
      <c r="K141" s="229">
        <v>222.75</v>
      </c>
      <c r="L141" s="229">
        <v>213.6</v>
      </c>
      <c r="M141" s="229">
        <v>6.7933599999999998</v>
      </c>
      <c r="N141" s="1"/>
      <c r="O141" s="1"/>
    </row>
    <row r="142" spans="1:15" ht="12.75" customHeight="1">
      <c r="A142" s="30">
        <v>132</v>
      </c>
      <c r="B142" s="215" t="s">
        <v>95</v>
      </c>
      <c r="C142" s="229">
        <v>3428.75</v>
      </c>
      <c r="D142" s="230">
        <v>3449.2333333333336</v>
      </c>
      <c r="E142" s="230">
        <v>3399.5166666666673</v>
      </c>
      <c r="F142" s="230">
        <v>3370.2833333333338</v>
      </c>
      <c r="G142" s="230">
        <v>3320.5666666666675</v>
      </c>
      <c r="H142" s="230">
        <v>3478.4666666666672</v>
      </c>
      <c r="I142" s="230">
        <v>3528.1833333333334</v>
      </c>
      <c r="J142" s="230">
        <v>3557.416666666667</v>
      </c>
      <c r="K142" s="229">
        <v>3498.95</v>
      </c>
      <c r="L142" s="229">
        <v>3420</v>
      </c>
      <c r="M142" s="229">
        <v>3.2570100000000002</v>
      </c>
      <c r="N142" s="1"/>
      <c r="O142" s="1"/>
    </row>
    <row r="143" spans="1:15" ht="12.75" customHeight="1">
      <c r="A143" s="30">
        <v>133</v>
      </c>
      <c r="B143" s="215" t="s">
        <v>248</v>
      </c>
      <c r="C143" s="229">
        <v>4074.4</v>
      </c>
      <c r="D143" s="230">
        <v>4087.5499999999997</v>
      </c>
      <c r="E143" s="230">
        <v>4043.0999999999995</v>
      </c>
      <c r="F143" s="230">
        <v>4011.7999999999997</v>
      </c>
      <c r="G143" s="230">
        <v>3967.3499999999995</v>
      </c>
      <c r="H143" s="230">
        <v>4118.8499999999995</v>
      </c>
      <c r="I143" s="230">
        <v>4163.2999999999993</v>
      </c>
      <c r="J143" s="230">
        <v>4194.5999999999995</v>
      </c>
      <c r="K143" s="229">
        <v>4132</v>
      </c>
      <c r="L143" s="229">
        <v>4056.25</v>
      </c>
      <c r="M143" s="229">
        <v>6.0407999999999999</v>
      </c>
      <c r="N143" s="1"/>
      <c r="O143" s="1"/>
    </row>
    <row r="144" spans="1:15" ht="12.75" customHeight="1">
      <c r="A144" s="30">
        <v>134</v>
      </c>
      <c r="B144" s="215" t="s">
        <v>143</v>
      </c>
      <c r="C144" s="229">
        <v>1955.65</v>
      </c>
      <c r="D144" s="230">
        <v>1973.8833333333332</v>
      </c>
      <c r="E144" s="230">
        <v>1931.7666666666664</v>
      </c>
      <c r="F144" s="230">
        <v>1907.8833333333332</v>
      </c>
      <c r="G144" s="230">
        <v>1865.7666666666664</v>
      </c>
      <c r="H144" s="230">
        <v>1997.7666666666664</v>
      </c>
      <c r="I144" s="230">
        <v>2039.8833333333332</v>
      </c>
      <c r="J144" s="230">
        <v>2063.7666666666664</v>
      </c>
      <c r="K144" s="229">
        <v>2016</v>
      </c>
      <c r="L144" s="229">
        <v>1950</v>
      </c>
      <c r="M144" s="229">
        <v>2.0786600000000002</v>
      </c>
      <c r="N144" s="1"/>
      <c r="O144" s="1"/>
    </row>
    <row r="145" spans="1:15" ht="12.75" customHeight="1">
      <c r="A145" s="30">
        <v>135</v>
      </c>
      <c r="B145" s="215" t="s">
        <v>98</v>
      </c>
      <c r="C145" s="229">
        <v>4666.8</v>
      </c>
      <c r="D145" s="230">
        <v>4672.4666666666662</v>
      </c>
      <c r="E145" s="230">
        <v>4639.9333333333325</v>
      </c>
      <c r="F145" s="230">
        <v>4613.0666666666666</v>
      </c>
      <c r="G145" s="230">
        <v>4580.5333333333328</v>
      </c>
      <c r="H145" s="230">
        <v>4699.3333333333321</v>
      </c>
      <c r="I145" s="230">
        <v>4731.8666666666668</v>
      </c>
      <c r="J145" s="230">
        <v>4758.7333333333318</v>
      </c>
      <c r="K145" s="229">
        <v>4705</v>
      </c>
      <c r="L145" s="229">
        <v>4645.6000000000004</v>
      </c>
      <c r="M145" s="229">
        <v>2.1694</v>
      </c>
      <c r="N145" s="1"/>
      <c r="O145" s="1"/>
    </row>
    <row r="146" spans="1:15" ht="12.75" customHeight="1">
      <c r="A146" s="30">
        <v>136</v>
      </c>
      <c r="B146" s="215" t="s">
        <v>337</v>
      </c>
      <c r="C146" s="229">
        <v>480.5</v>
      </c>
      <c r="D146" s="230">
        <v>479.7</v>
      </c>
      <c r="E146" s="230">
        <v>474.79999999999995</v>
      </c>
      <c r="F146" s="230">
        <v>469.09999999999997</v>
      </c>
      <c r="G146" s="230">
        <v>464.19999999999993</v>
      </c>
      <c r="H146" s="230">
        <v>485.4</v>
      </c>
      <c r="I146" s="230">
        <v>490.29999999999995</v>
      </c>
      <c r="J146" s="230">
        <v>496</v>
      </c>
      <c r="K146" s="229">
        <v>484.6</v>
      </c>
      <c r="L146" s="229">
        <v>474</v>
      </c>
      <c r="M146" s="229">
        <v>3.4205999999999999</v>
      </c>
      <c r="N146" s="1"/>
      <c r="O146" s="1"/>
    </row>
    <row r="147" spans="1:15" ht="12.75" customHeight="1">
      <c r="A147" s="30">
        <v>137</v>
      </c>
      <c r="B147" s="215" t="s">
        <v>338</v>
      </c>
      <c r="C147" s="229">
        <v>207.55</v>
      </c>
      <c r="D147" s="230">
        <v>209.81666666666669</v>
      </c>
      <c r="E147" s="230">
        <v>203.73333333333338</v>
      </c>
      <c r="F147" s="230">
        <v>199.91666666666669</v>
      </c>
      <c r="G147" s="230">
        <v>193.83333333333337</v>
      </c>
      <c r="H147" s="230">
        <v>213.63333333333338</v>
      </c>
      <c r="I147" s="230">
        <v>219.7166666666667</v>
      </c>
      <c r="J147" s="230">
        <v>223.53333333333339</v>
      </c>
      <c r="K147" s="229">
        <v>215.9</v>
      </c>
      <c r="L147" s="229">
        <v>206</v>
      </c>
      <c r="M147" s="229">
        <v>6.5816699999999999</v>
      </c>
      <c r="N147" s="1"/>
      <c r="O147" s="1"/>
    </row>
    <row r="148" spans="1:15" ht="12.75" customHeight="1">
      <c r="A148" s="30">
        <v>138</v>
      </c>
      <c r="B148" s="215" t="s">
        <v>339</v>
      </c>
      <c r="C148" s="229">
        <v>200.9</v>
      </c>
      <c r="D148" s="230">
        <v>199.98333333333335</v>
      </c>
      <c r="E148" s="230">
        <v>197.51666666666671</v>
      </c>
      <c r="F148" s="230">
        <v>194.13333333333335</v>
      </c>
      <c r="G148" s="230">
        <v>191.66666666666671</v>
      </c>
      <c r="H148" s="230">
        <v>203.3666666666667</v>
      </c>
      <c r="I148" s="230">
        <v>205.83333333333334</v>
      </c>
      <c r="J148" s="230">
        <v>209.2166666666667</v>
      </c>
      <c r="K148" s="229">
        <v>202.45</v>
      </c>
      <c r="L148" s="229">
        <v>196.6</v>
      </c>
      <c r="M148" s="229">
        <v>8.3994800000000005</v>
      </c>
      <c r="N148" s="1"/>
      <c r="O148" s="1"/>
    </row>
    <row r="149" spans="1:15" ht="12.75" customHeight="1">
      <c r="A149" s="30">
        <v>139</v>
      </c>
      <c r="B149" s="215" t="s">
        <v>812</v>
      </c>
      <c r="C149" s="229">
        <v>43.1</v>
      </c>
      <c r="D149" s="230">
        <v>43.550000000000004</v>
      </c>
      <c r="E149" s="230">
        <v>42.150000000000006</v>
      </c>
      <c r="F149" s="230">
        <v>41.2</v>
      </c>
      <c r="G149" s="230">
        <v>39.800000000000004</v>
      </c>
      <c r="H149" s="230">
        <v>44.500000000000007</v>
      </c>
      <c r="I149" s="230">
        <v>45.9</v>
      </c>
      <c r="J149" s="230">
        <v>46.850000000000009</v>
      </c>
      <c r="K149" s="229">
        <v>44.95</v>
      </c>
      <c r="L149" s="229">
        <v>42.6</v>
      </c>
      <c r="M149" s="229">
        <v>92.473439999999997</v>
      </c>
      <c r="N149" s="1"/>
      <c r="O149" s="1"/>
    </row>
    <row r="150" spans="1:15" ht="12.75" customHeight="1">
      <c r="A150" s="30">
        <v>140</v>
      </c>
      <c r="B150" s="215" t="s">
        <v>340</v>
      </c>
      <c r="C150" s="229">
        <v>46.75</v>
      </c>
      <c r="D150" s="230">
        <v>46.75</v>
      </c>
      <c r="E150" s="230">
        <v>46.75</v>
      </c>
      <c r="F150" s="230">
        <v>46.75</v>
      </c>
      <c r="G150" s="230">
        <v>46.75</v>
      </c>
      <c r="H150" s="230">
        <v>46.75</v>
      </c>
      <c r="I150" s="230">
        <v>46.75</v>
      </c>
      <c r="J150" s="230">
        <v>46.75</v>
      </c>
      <c r="K150" s="229">
        <v>46.75</v>
      </c>
      <c r="L150" s="229">
        <v>46.75</v>
      </c>
      <c r="M150" s="229">
        <v>2.1133500000000001</v>
      </c>
      <c r="N150" s="1"/>
      <c r="O150" s="1"/>
    </row>
    <row r="151" spans="1:15" ht="12.75" customHeight="1">
      <c r="A151" s="30">
        <v>141</v>
      </c>
      <c r="B151" s="215" t="s">
        <v>99</v>
      </c>
      <c r="C151" s="229">
        <v>3581.3</v>
      </c>
      <c r="D151" s="230">
        <v>3608.2000000000003</v>
      </c>
      <c r="E151" s="230">
        <v>3549.2000000000007</v>
      </c>
      <c r="F151" s="230">
        <v>3517.1000000000004</v>
      </c>
      <c r="G151" s="230">
        <v>3458.1000000000008</v>
      </c>
      <c r="H151" s="230">
        <v>3640.3000000000006</v>
      </c>
      <c r="I151" s="230">
        <v>3699.2999999999997</v>
      </c>
      <c r="J151" s="230">
        <v>3731.4000000000005</v>
      </c>
      <c r="K151" s="229">
        <v>3667.2</v>
      </c>
      <c r="L151" s="229">
        <v>3576.1</v>
      </c>
      <c r="M151" s="229">
        <v>4.4734999999999996</v>
      </c>
      <c r="N151" s="1"/>
      <c r="O151" s="1"/>
    </row>
    <row r="152" spans="1:15" ht="12.75" customHeight="1">
      <c r="A152" s="30">
        <v>142</v>
      </c>
      <c r="B152" s="215" t="s">
        <v>341</v>
      </c>
      <c r="C152" s="229">
        <v>534.85</v>
      </c>
      <c r="D152" s="230">
        <v>539.65</v>
      </c>
      <c r="E152" s="230">
        <v>526.79999999999995</v>
      </c>
      <c r="F152" s="230">
        <v>518.75</v>
      </c>
      <c r="G152" s="230">
        <v>505.9</v>
      </c>
      <c r="H152" s="230">
        <v>547.69999999999993</v>
      </c>
      <c r="I152" s="230">
        <v>560.55000000000007</v>
      </c>
      <c r="J152" s="230">
        <v>568.59999999999991</v>
      </c>
      <c r="K152" s="229">
        <v>552.5</v>
      </c>
      <c r="L152" s="229">
        <v>531.6</v>
      </c>
      <c r="M152" s="229">
        <v>2.8544399999999999</v>
      </c>
      <c r="N152" s="1"/>
      <c r="O152" s="1"/>
    </row>
    <row r="153" spans="1:15" ht="12.75" customHeight="1">
      <c r="A153" s="30">
        <v>143</v>
      </c>
      <c r="B153" s="215" t="s">
        <v>249</v>
      </c>
      <c r="C153" s="229">
        <v>382.75</v>
      </c>
      <c r="D153" s="230">
        <v>385.01666666666665</v>
      </c>
      <c r="E153" s="230">
        <v>377.93333333333328</v>
      </c>
      <c r="F153" s="230">
        <v>373.11666666666662</v>
      </c>
      <c r="G153" s="230">
        <v>366.03333333333325</v>
      </c>
      <c r="H153" s="230">
        <v>389.83333333333331</v>
      </c>
      <c r="I153" s="230">
        <v>396.91666666666669</v>
      </c>
      <c r="J153" s="230">
        <v>401.73333333333335</v>
      </c>
      <c r="K153" s="229">
        <v>392.1</v>
      </c>
      <c r="L153" s="229">
        <v>380.2</v>
      </c>
      <c r="M153" s="229">
        <v>4.2094699999999996</v>
      </c>
      <c r="N153" s="1"/>
      <c r="O153" s="1"/>
    </row>
    <row r="154" spans="1:15" ht="12.75" customHeight="1">
      <c r="A154" s="30">
        <v>144</v>
      </c>
      <c r="B154" s="215" t="s">
        <v>250</v>
      </c>
      <c r="C154" s="229">
        <v>1490.1</v>
      </c>
      <c r="D154" s="230">
        <v>1505.3999999999999</v>
      </c>
      <c r="E154" s="230">
        <v>1466.7999999999997</v>
      </c>
      <c r="F154" s="230">
        <v>1443.4999999999998</v>
      </c>
      <c r="G154" s="230">
        <v>1404.8999999999996</v>
      </c>
      <c r="H154" s="230">
        <v>1528.6999999999998</v>
      </c>
      <c r="I154" s="230">
        <v>1567.2999999999997</v>
      </c>
      <c r="J154" s="230">
        <v>1590.6</v>
      </c>
      <c r="K154" s="229">
        <v>1544</v>
      </c>
      <c r="L154" s="229">
        <v>1482.1</v>
      </c>
      <c r="M154" s="229">
        <v>0.47028999999999999</v>
      </c>
      <c r="N154" s="1"/>
      <c r="O154" s="1"/>
    </row>
    <row r="155" spans="1:15" ht="12.75" customHeight="1">
      <c r="A155" s="30">
        <v>145</v>
      </c>
      <c r="B155" s="215" t="s">
        <v>342</v>
      </c>
      <c r="C155" s="229">
        <v>109.8</v>
      </c>
      <c r="D155" s="230">
        <v>109.89999999999999</v>
      </c>
      <c r="E155" s="230">
        <v>108.89999999999998</v>
      </c>
      <c r="F155" s="230">
        <v>107.99999999999999</v>
      </c>
      <c r="G155" s="230">
        <v>106.99999999999997</v>
      </c>
      <c r="H155" s="230">
        <v>110.79999999999998</v>
      </c>
      <c r="I155" s="230">
        <v>111.80000000000001</v>
      </c>
      <c r="J155" s="230">
        <v>112.69999999999999</v>
      </c>
      <c r="K155" s="229">
        <v>110.9</v>
      </c>
      <c r="L155" s="229">
        <v>109</v>
      </c>
      <c r="M155" s="229">
        <v>28.35539</v>
      </c>
      <c r="N155" s="1"/>
      <c r="O155" s="1"/>
    </row>
    <row r="156" spans="1:15" ht="12.75" customHeight="1">
      <c r="A156" s="30">
        <v>146</v>
      </c>
      <c r="B156" s="215" t="s">
        <v>769</v>
      </c>
      <c r="C156" s="229">
        <v>84.3</v>
      </c>
      <c r="D156" s="230">
        <v>84.533333333333317</v>
      </c>
      <c r="E156" s="230">
        <v>83.46666666666664</v>
      </c>
      <c r="F156" s="230">
        <v>82.633333333333326</v>
      </c>
      <c r="G156" s="230">
        <v>81.566666666666649</v>
      </c>
      <c r="H156" s="230">
        <v>85.366666666666632</v>
      </c>
      <c r="I156" s="230">
        <v>86.433333333333323</v>
      </c>
      <c r="J156" s="230">
        <v>87.266666666666623</v>
      </c>
      <c r="K156" s="229">
        <v>85.6</v>
      </c>
      <c r="L156" s="229">
        <v>83.7</v>
      </c>
      <c r="M156" s="229">
        <v>29.01099</v>
      </c>
      <c r="N156" s="1"/>
      <c r="O156" s="1"/>
    </row>
    <row r="157" spans="1:15" ht="12.75" customHeight="1">
      <c r="A157" s="30">
        <v>147</v>
      </c>
      <c r="B157" s="215" t="s">
        <v>100</v>
      </c>
      <c r="C157" s="229">
        <v>2135.6999999999998</v>
      </c>
      <c r="D157" s="230">
        <v>2149.9833333333331</v>
      </c>
      <c r="E157" s="230">
        <v>2116.0166666666664</v>
      </c>
      <c r="F157" s="230">
        <v>2096.3333333333335</v>
      </c>
      <c r="G157" s="230">
        <v>2062.3666666666668</v>
      </c>
      <c r="H157" s="230">
        <v>2169.6666666666661</v>
      </c>
      <c r="I157" s="230">
        <v>2203.6333333333323</v>
      </c>
      <c r="J157" s="230">
        <v>2223.3166666666657</v>
      </c>
      <c r="K157" s="229">
        <v>2183.9499999999998</v>
      </c>
      <c r="L157" s="229">
        <v>2130.3000000000002</v>
      </c>
      <c r="M157" s="229">
        <v>1.50576</v>
      </c>
      <c r="N157" s="1"/>
      <c r="O157" s="1"/>
    </row>
    <row r="158" spans="1:15" ht="12.75" customHeight="1">
      <c r="A158" s="30">
        <v>148</v>
      </c>
      <c r="B158" s="215" t="s">
        <v>101</v>
      </c>
      <c r="C158" s="229">
        <v>205.7</v>
      </c>
      <c r="D158" s="230">
        <v>207.01666666666665</v>
      </c>
      <c r="E158" s="230">
        <v>203.58333333333331</v>
      </c>
      <c r="F158" s="230">
        <v>201.46666666666667</v>
      </c>
      <c r="G158" s="230">
        <v>198.03333333333333</v>
      </c>
      <c r="H158" s="230">
        <v>209.1333333333333</v>
      </c>
      <c r="I158" s="230">
        <v>212.56666666666663</v>
      </c>
      <c r="J158" s="230">
        <v>214.68333333333328</v>
      </c>
      <c r="K158" s="229">
        <v>210.45</v>
      </c>
      <c r="L158" s="229">
        <v>204.9</v>
      </c>
      <c r="M158" s="229">
        <v>46.102499999999999</v>
      </c>
      <c r="N158" s="1"/>
      <c r="O158" s="1"/>
    </row>
    <row r="159" spans="1:15" ht="12.75" customHeight="1">
      <c r="A159" s="30">
        <v>149</v>
      </c>
      <c r="B159" s="215" t="s">
        <v>343</v>
      </c>
      <c r="C159" s="229">
        <v>297.95</v>
      </c>
      <c r="D159" s="230">
        <v>297.39999999999998</v>
      </c>
      <c r="E159" s="230">
        <v>296.14999999999998</v>
      </c>
      <c r="F159" s="230">
        <v>294.35000000000002</v>
      </c>
      <c r="G159" s="230">
        <v>293.10000000000002</v>
      </c>
      <c r="H159" s="230">
        <v>299.19999999999993</v>
      </c>
      <c r="I159" s="230">
        <v>300.44999999999993</v>
      </c>
      <c r="J159" s="230">
        <v>302.24999999999989</v>
      </c>
      <c r="K159" s="229">
        <v>298.64999999999998</v>
      </c>
      <c r="L159" s="229">
        <v>295.60000000000002</v>
      </c>
      <c r="M159" s="229">
        <v>2.0462400000000001</v>
      </c>
      <c r="N159" s="1"/>
      <c r="O159" s="1"/>
    </row>
    <row r="160" spans="1:15" ht="12.75" customHeight="1">
      <c r="A160" s="30">
        <v>150</v>
      </c>
      <c r="B160" s="215" t="s">
        <v>801</v>
      </c>
      <c r="C160" s="229">
        <v>138.75</v>
      </c>
      <c r="D160" s="230">
        <v>138</v>
      </c>
      <c r="E160" s="230">
        <v>136.35</v>
      </c>
      <c r="F160" s="230">
        <v>133.94999999999999</v>
      </c>
      <c r="G160" s="230">
        <v>132.29999999999998</v>
      </c>
      <c r="H160" s="230">
        <v>140.4</v>
      </c>
      <c r="I160" s="230">
        <v>142.04999999999998</v>
      </c>
      <c r="J160" s="230">
        <v>144.45000000000002</v>
      </c>
      <c r="K160" s="229">
        <v>139.65</v>
      </c>
      <c r="L160" s="229">
        <v>135.6</v>
      </c>
      <c r="M160" s="229">
        <v>78.724029999999999</v>
      </c>
      <c r="N160" s="1"/>
      <c r="O160" s="1"/>
    </row>
    <row r="161" spans="1:15" ht="12.75" customHeight="1">
      <c r="A161" s="30">
        <v>151</v>
      </c>
      <c r="B161" s="215" t="s">
        <v>102</v>
      </c>
      <c r="C161" s="229">
        <v>125.1</v>
      </c>
      <c r="D161" s="230">
        <v>125.41666666666667</v>
      </c>
      <c r="E161" s="230">
        <v>124.53333333333335</v>
      </c>
      <c r="F161" s="230">
        <v>123.96666666666667</v>
      </c>
      <c r="G161" s="230">
        <v>123.08333333333334</v>
      </c>
      <c r="H161" s="230">
        <v>125.98333333333335</v>
      </c>
      <c r="I161" s="230">
        <v>126.86666666666667</v>
      </c>
      <c r="J161" s="230">
        <v>127.43333333333335</v>
      </c>
      <c r="K161" s="229">
        <v>126.3</v>
      </c>
      <c r="L161" s="229">
        <v>124.85</v>
      </c>
      <c r="M161" s="229">
        <v>64.458489999999998</v>
      </c>
      <c r="N161" s="1"/>
      <c r="O161" s="1"/>
    </row>
    <row r="162" spans="1:15" ht="12.75" customHeight="1">
      <c r="A162" s="30">
        <v>152</v>
      </c>
      <c r="B162" s="215" t="s">
        <v>770</v>
      </c>
      <c r="C162" s="229">
        <v>319.2</v>
      </c>
      <c r="D162" s="230">
        <v>322.01666666666665</v>
      </c>
      <c r="E162" s="230">
        <v>314.93333333333328</v>
      </c>
      <c r="F162" s="230">
        <v>310.66666666666663</v>
      </c>
      <c r="G162" s="230">
        <v>303.58333333333326</v>
      </c>
      <c r="H162" s="230">
        <v>326.2833333333333</v>
      </c>
      <c r="I162" s="230">
        <v>333.36666666666667</v>
      </c>
      <c r="J162" s="230">
        <v>337.63333333333333</v>
      </c>
      <c r="K162" s="229">
        <v>329.1</v>
      </c>
      <c r="L162" s="229">
        <v>317.75</v>
      </c>
      <c r="M162" s="229">
        <v>2.96008</v>
      </c>
      <c r="N162" s="1"/>
      <c r="O162" s="1"/>
    </row>
    <row r="163" spans="1:15" ht="12.75" customHeight="1">
      <c r="A163" s="30">
        <v>153</v>
      </c>
      <c r="B163" s="215" t="s">
        <v>344</v>
      </c>
      <c r="C163" s="229">
        <v>5034.3999999999996</v>
      </c>
      <c r="D163" s="230">
        <v>5047.3833333333332</v>
      </c>
      <c r="E163" s="230">
        <v>4987.0166666666664</v>
      </c>
      <c r="F163" s="230">
        <v>4939.6333333333332</v>
      </c>
      <c r="G163" s="230">
        <v>4879.2666666666664</v>
      </c>
      <c r="H163" s="230">
        <v>5094.7666666666664</v>
      </c>
      <c r="I163" s="230">
        <v>5155.1333333333332</v>
      </c>
      <c r="J163" s="230">
        <v>5202.5166666666664</v>
      </c>
      <c r="K163" s="229">
        <v>5107.75</v>
      </c>
      <c r="L163" s="229">
        <v>5000</v>
      </c>
      <c r="M163" s="229">
        <v>0.43369000000000002</v>
      </c>
      <c r="N163" s="1"/>
      <c r="O163" s="1"/>
    </row>
    <row r="164" spans="1:15" ht="12.75" customHeight="1">
      <c r="A164" s="30">
        <v>154</v>
      </c>
      <c r="B164" s="215" t="s">
        <v>345</v>
      </c>
      <c r="C164" s="229">
        <v>801.8</v>
      </c>
      <c r="D164" s="230">
        <v>798.26666666666677</v>
      </c>
      <c r="E164" s="230">
        <v>791.53333333333353</v>
      </c>
      <c r="F164" s="230">
        <v>781.26666666666677</v>
      </c>
      <c r="G164" s="230">
        <v>774.53333333333353</v>
      </c>
      <c r="H164" s="230">
        <v>808.53333333333353</v>
      </c>
      <c r="I164" s="230">
        <v>815.26666666666688</v>
      </c>
      <c r="J164" s="230">
        <v>825.53333333333353</v>
      </c>
      <c r="K164" s="229">
        <v>805</v>
      </c>
      <c r="L164" s="229">
        <v>788</v>
      </c>
      <c r="M164" s="229">
        <v>2.04671</v>
      </c>
      <c r="N164" s="1"/>
      <c r="O164" s="1"/>
    </row>
    <row r="165" spans="1:15" ht="12.75" customHeight="1">
      <c r="A165" s="30">
        <v>155</v>
      </c>
      <c r="B165" s="215" t="s">
        <v>346</v>
      </c>
      <c r="C165" s="229">
        <v>164.55</v>
      </c>
      <c r="D165" s="230">
        <v>165.38333333333333</v>
      </c>
      <c r="E165" s="230">
        <v>163.16666666666666</v>
      </c>
      <c r="F165" s="230">
        <v>161.78333333333333</v>
      </c>
      <c r="G165" s="230">
        <v>159.56666666666666</v>
      </c>
      <c r="H165" s="230">
        <v>166.76666666666665</v>
      </c>
      <c r="I165" s="230">
        <v>168.98333333333335</v>
      </c>
      <c r="J165" s="230">
        <v>170.36666666666665</v>
      </c>
      <c r="K165" s="229">
        <v>167.6</v>
      </c>
      <c r="L165" s="229">
        <v>164</v>
      </c>
      <c r="M165" s="229">
        <v>6.9136199999999999</v>
      </c>
      <c r="N165" s="1"/>
      <c r="O165" s="1"/>
    </row>
    <row r="166" spans="1:15" ht="12.75" customHeight="1">
      <c r="A166" s="30">
        <v>156</v>
      </c>
      <c r="B166" s="215" t="s">
        <v>347</v>
      </c>
      <c r="C166" s="229">
        <v>129.4</v>
      </c>
      <c r="D166" s="230">
        <v>129.56666666666669</v>
      </c>
      <c r="E166" s="230">
        <v>127.83333333333337</v>
      </c>
      <c r="F166" s="230">
        <v>126.26666666666668</v>
      </c>
      <c r="G166" s="230">
        <v>124.53333333333336</v>
      </c>
      <c r="H166" s="230">
        <v>131.13333333333338</v>
      </c>
      <c r="I166" s="230">
        <v>132.86666666666667</v>
      </c>
      <c r="J166" s="230">
        <v>134.43333333333339</v>
      </c>
      <c r="K166" s="229">
        <v>131.30000000000001</v>
      </c>
      <c r="L166" s="229">
        <v>128</v>
      </c>
      <c r="M166" s="229">
        <v>10.13781</v>
      </c>
      <c r="N166" s="1"/>
      <c r="O166" s="1"/>
    </row>
    <row r="167" spans="1:15" ht="12.75" customHeight="1">
      <c r="A167" s="30">
        <v>157</v>
      </c>
      <c r="B167" s="215" t="s">
        <v>251</v>
      </c>
      <c r="C167" s="229">
        <v>284.05</v>
      </c>
      <c r="D167" s="230">
        <v>283.05</v>
      </c>
      <c r="E167" s="230">
        <v>281.25</v>
      </c>
      <c r="F167" s="230">
        <v>278.45</v>
      </c>
      <c r="G167" s="230">
        <v>276.64999999999998</v>
      </c>
      <c r="H167" s="230">
        <v>285.85000000000002</v>
      </c>
      <c r="I167" s="230">
        <v>287.65000000000009</v>
      </c>
      <c r="J167" s="230">
        <v>290.45000000000005</v>
      </c>
      <c r="K167" s="229">
        <v>284.85000000000002</v>
      </c>
      <c r="L167" s="229">
        <v>280.25</v>
      </c>
      <c r="M167" s="229">
        <v>15.96862</v>
      </c>
      <c r="N167" s="1"/>
      <c r="O167" s="1"/>
    </row>
    <row r="168" spans="1:15" ht="12.75" customHeight="1">
      <c r="A168" s="30">
        <v>158</v>
      </c>
      <c r="B168" s="215" t="s">
        <v>813</v>
      </c>
      <c r="C168" s="229">
        <v>1238.4000000000001</v>
      </c>
      <c r="D168" s="230">
        <v>1249.5666666666666</v>
      </c>
      <c r="E168" s="230">
        <v>1223.0833333333333</v>
      </c>
      <c r="F168" s="230">
        <v>1207.7666666666667</v>
      </c>
      <c r="G168" s="230">
        <v>1181.2833333333333</v>
      </c>
      <c r="H168" s="230">
        <v>1264.8833333333332</v>
      </c>
      <c r="I168" s="230">
        <v>1291.3666666666668</v>
      </c>
      <c r="J168" s="230">
        <v>1306.6833333333332</v>
      </c>
      <c r="K168" s="229">
        <v>1276.05</v>
      </c>
      <c r="L168" s="229">
        <v>1234.25</v>
      </c>
      <c r="M168" s="229">
        <v>0.20544999999999999</v>
      </c>
      <c r="N168" s="1"/>
      <c r="O168" s="1"/>
    </row>
    <row r="169" spans="1:15" ht="12.75" customHeight="1">
      <c r="A169" s="30">
        <v>159</v>
      </c>
      <c r="B169" s="215" t="s">
        <v>103</v>
      </c>
      <c r="C169" s="229">
        <v>104.9</v>
      </c>
      <c r="D169" s="230">
        <v>105.05</v>
      </c>
      <c r="E169" s="230">
        <v>104.1</v>
      </c>
      <c r="F169" s="230">
        <v>103.3</v>
      </c>
      <c r="G169" s="230">
        <v>102.35</v>
      </c>
      <c r="H169" s="230">
        <v>105.85</v>
      </c>
      <c r="I169" s="230">
        <v>106.80000000000001</v>
      </c>
      <c r="J169" s="230">
        <v>107.6</v>
      </c>
      <c r="K169" s="229">
        <v>106</v>
      </c>
      <c r="L169" s="229">
        <v>104.25</v>
      </c>
      <c r="M169" s="229">
        <v>54.515000000000001</v>
      </c>
      <c r="N169" s="1"/>
      <c r="O169" s="1"/>
    </row>
    <row r="170" spans="1:15" ht="12.75" customHeight="1">
      <c r="A170" s="30">
        <v>160</v>
      </c>
      <c r="B170" s="215" t="s">
        <v>349</v>
      </c>
      <c r="C170" s="229">
        <v>1455.95</v>
      </c>
      <c r="D170" s="230">
        <v>1453.4666666666665</v>
      </c>
      <c r="E170" s="230">
        <v>1442.9333333333329</v>
      </c>
      <c r="F170" s="230">
        <v>1429.9166666666665</v>
      </c>
      <c r="G170" s="230">
        <v>1419.383333333333</v>
      </c>
      <c r="H170" s="230">
        <v>1466.4833333333329</v>
      </c>
      <c r="I170" s="230">
        <v>1477.0166666666662</v>
      </c>
      <c r="J170" s="230">
        <v>1490.0333333333328</v>
      </c>
      <c r="K170" s="229">
        <v>1464</v>
      </c>
      <c r="L170" s="229">
        <v>1440.45</v>
      </c>
      <c r="M170" s="229">
        <v>0.64178999999999997</v>
      </c>
      <c r="N170" s="1"/>
      <c r="O170" s="1"/>
    </row>
    <row r="171" spans="1:15" ht="12.75" customHeight="1">
      <c r="A171" s="30">
        <v>161</v>
      </c>
      <c r="B171" s="215" t="s">
        <v>106</v>
      </c>
      <c r="C171" s="229">
        <v>42.35</v>
      </c>
      <c r="D171" s="230">
        <v>42.266666666666673</v>
      </c>
      <c r="E171" s="230">
        <v>41.933333333333344</v>
      </c>
      <c r="F171" s="230">
        <v>41.516666666666673</v>
      </c>
      <c r="G171" s="230">
        <v>41.183333333333344</v>
      </c>
      <c r="H171" s="230">
        <v>42.683333333333344</v>
      </c>
      <c r="I171" s="230">
        <v>43.016666666666673</v>
      </c>
      <c r="J171" s="230">
        <v>43.433333333333344</v>
      </c>
      <c r="K171" s="229">
        <v>42.6</v>
      </c>
      <c r="L171" s="229">
        <v>41.85</v>
      </c>
      <c r="M171" s="229">
        <v>93.542900000000003</v>
      </c>
      <c r="N171" s="1"/>
      <c r="O171" s="1"/>
    </row>
    <row r="172" spans="1:15" ht="12.75" customHeight="1">
      <c r="A172" s="30">
        <v>162</v>
      </c>
      <c r="B172" s="215" t="s">
        <v>350</v>
      </c>
      <c r="C172" s="229">
        <v>2597.4499999999998</v>
      </c>
      <c r="D172" s="230">
        <v>2604.3833333333337</v>
      </c>
      <c r="E172" s="230">
        <v>2579.1166666666672</v>
      </c>
      <c r="F172" s="230">
        <v>2560.7833333333338</v>
      </c>
      <c r="G172" s="230">
        <v>2535.5166666666673</v>
      </c>
      <c r="H172" s="230">
        <v>2622.7166666666672</v>
      </c>
      <c r="I172" s="230">
        <v>2647.9833333333336</v>
      </c>
      <c r="J172" s="230">
        <v>2666.3166666666671</v>
      </c>
      <c r="K172" s="229">
        <v>2629.65</v>
      </c>
      <c r="L172" s="229">
        <v>2586.0500000000002</v>
      </c>
      <c r="M172" s="229">
        <v>0.17904999999999999</v>
      </c>
      <c r="N172" s="1"/>
      <c r="O172" s="1"/>
    </row>
    <row r="173" spans="1:15" ht="12.75" customHeight="1">
      <c r="A173" s="30">
        <v>163</v>
      </c>
      <c r="B173" s="215" t="s">
        <v>351</v>
      </c>
      <c r="C173" s="229">
        <v>3086.3</v>
      </c>
      <c r="D173" s="230">
        <v>3093.7833333333333</v>
      </c>
      <c r="E173" s="230">
        <v>3062.5166666666664</v>
      </c>
      <c r="F173" s="230">
        <v>3038.7333333333331</v>
      </c>
      <c r="G173" s="230">
        <v>3007.4666666666662</v>
      </c>
      <c r="H173" s="230">
        <v>3117.5666666666666</v>
      </c>
      <c r="I173" s="230">
        <v>3148.8333333333339</v>
      </c>
      <c r="J173" s="230">
        <v>3172.6166666666668</v>
      </c>
      <c r="K173" s="229">
        <v>3125.05</v>
      </c>
      <c r="L173" s="229">
        <v>3070</v>
      </c>
      <c r="M173" s="229">
        <v>0.1852</v>
      </c>
      <c r="N173" s="1"/>
      <c r="O173" s="1"/>
    </row>
    <row r="174" spans="1:15" ht="12.75" customHeight="1">
      <c r="A174" s="30">
        <v>164</v>
      </c>
      <c r="B174" s="215" t="s">
        <v>352</v>
      </c>
      <c r="C174" s="229">
        <v>183.2</v>
      </c>
      <c r="D174" s="230">
        <v>183.96666666666667</v>
      </c>
      <c r="E174" s="230">
        <v>180.93333333333334</v>
      </c>
      <c r="F174" s="230">
        <v>178.66666666666666</v>
      </c>
      <c r="G174" s="230">
        <v>175.63333333333333</v>
      </c>
      <c r="H174" s="230">
        <v>186.23333333333335</v>
      </c>
      <c r="I174" s="230">
        <v>189.26666666666671</v>
      </c>
      <c r="J174" s="230">
        <v>191.53333333333336</v>
      </c>
      <c r="K174" s="229">
        <v>187</v>
      </c>
      <c r="L174" s="229">
        <v>181.7</v>
      </c>
      <c r="M174" s="229">
        <v>5.5659200000000002</v>
      </c>
      <c r="N174" s="1"/>
      <c r="O174" s="1"/>
    </row>
    <row r="175" spans="1:15" ht="12.75" customHeight="1">
      <c r="A175" s="30">
        <v>165</v>
      </c>
      <c r="B175" s="215" t="s">
        <v>252</v>
      </c>
      <c r="C175" s="229">
        <v>959.55</v>
      </c>
      <c r="D175" s="230">
        <v>966.18333333333339</v>
      </c>
      <c r="E175" s="230">
        <v>943.36666666666679</v>
      </c>
      <c r="F175" s="230">
        <v>927.18333333333339</v>
      </c>
      <c r="G175" s="230">
        <v>904.36666666666679</v>
      </c>
      <c r="H175" s="230">
        <v>982.36666666666679</v>
      </c>
      <c r="I175" s="230">
        <v>1005.1833333333334</v>
      </c>
      <c r="J175" s="230">
        <v>1021.3666666666668</v>
      </c>
      <c r="K175" s="229">
        <v>989</v>
      </c>
      <c r="L175" s="229">
        <v>950</v>
      </c>
      <c r="M175" s="229">
        <v>15.265549999999999</v>
      </c>
      <c r="N175" s="1"/>
      <c r="O175" s="1"/>
    </row>
    <row r="176" spans="1:15" ht="12.75" customHeight="1">
      <c r="A176" s="30">
        <v>166</v>
      </c>
      <c r="B176" s="215" t="s">
        <v>353</v>
      </c>
      <c r="C176" s="229">
        <v>1365.9</v>
      </c>
      <c r="D176" s="230">
        <v>1368.9000000000003</v>
      </c>
      <c r="E176" s="230">
        <v>1358.8500000000006</v>
      </c>
      <c r="F176" s="230">
        <v>1351.8000000000002</v>
      </c>
      <c r="G176" s="230">
        <v>1341.7500000000005</v>
      </c>
      <c r="H176" s="230">
        <v>1375.9500000000007</v>
      </c>
      <c r="I176" s="230">
        <v>1386.0000000000005</v>
      </c>
      <c r="J176" s="230">
        <v>1393.0500000000009</v>
      </c>
      <c r="K176" s="229">
        <v>1378.95</v>
      </c>
      <c r="L176" s="229">
        <v>1361.85</v>
      </c>
      <c r="M176" s="229">
        <v>0.25502999999999998</v>
      </c>
      <c r="N176" s="1"/>
      <c r="O176" s="1"/>
    </row>
    <row r="177" spans="1:15" ht="12.75" customHeight="1">
      <c r="A177" s="30">
        <v>167</v>
      </c>
      <c r="B177" s="215" t="s">
        <v>104</v>
      </c>
      <c r="C177" s="229">
        <v>636.04999999999995</v>
      </c>
      <c r="D177" s="230">
        <v>642.9666666666667</v>
      </c>
      <c r="E177" s="230">
        <v>626.93333333333339</v>
      </c>
      <c r="F177" s="230">
        <v>617.81666666666672</v>
      </c>
      <c r="G177" s="230">
        <v>601.78333333333342</v>
      </c>
      <c r="H177" s="230">
        <v>652.08333333333337</v>
      </c>
      <c r="I177" s="230">
        <v>668.11666666666667</v>
      </c>
      <c r="J177" s="230">
        <v>677.23333333333335</v>
      </c>
      <c r="K177" s="229">
        <v>659</v>
      </c>
      <c r="L177" s="229">
        <v>633.85</v>
      </c>
      <c r="M177" s="229">
        <v>11.40652</v>
      </c>
      <c r="N177" s="1"/>
      <c r="O177" s="1"/>
    </row>
    <row r="178" spans="1:15" ht="12.75" customHeight="1">
      <c r="A178" s="30">
        <v>168</v>
      </c>
      <c r="B178" s="215" t="s">
        <v>814</v>
      </c>
      <c r="C178" s="229">
        <v>1194.5999999999999</v>
      </c>
      <c r="D178" s="230">
        <v>1209.9000000000001</v>
      </c>
      <c r="E178" s="230">
        <v>1174.8500000000001</v>
      </c>
      <c r="F178" s="230">
        <v>1155.1000000000001</v>
      </c>
      <c r="G178" s="230">
        <v>1120.0500000000002</v>
      </c>
      <c r="H178" s="230">
        <v>1229.6500000000001</v>
      </c>
      <c r="I178" s="230">
        <v>1264.7000000000003</v>
      </c>
      <c r="J178" s="230">
        <v>1284.45</v>
      </c>
      <c r="K178" s="229">
        <v>1244.95</v>
      </c>
      <c r="L178" s="229">
        <v>1190.1500000000001</v>
      </c>
      <c r="M178" s="229">
        <v>0.31012000000000001</v>
      </c>
      <c r="N178" s="1"/>
      <c r="O178" s="1"/>
    </row>
    <row r="179" spans="1:15" ht="12.75" customHeight="1">
      <c r="A179" s="30">
        <v>169</v>
      </c>
      <c r="B179" s="215" t="s">
        <v>354</v>
      </c>
      <c r="C179" s="229">
        <v>1714.15</v>
      </c>
      <c r="D179" s="230">
        <v>1709.25</v>
      </c>
      <c r="E179" s="230">
        <v>1696.9</v>
      </c>
      <c r="F179" s="230">
        <v>1679.65</v>
      </c>
      <c r="G179" s="230">
        <v>1667.3000000000002</v>
      </c>
      <c r="H179" s="230">
        <v>1726.5</v>
      </c>
      <c r="I179" s="230">
        <v>1738.85</v>
      </c>
      <c r="J179" s="230">
        <v>1756.1</v>
      </c>
      <c r="K179" s="229">
        <v>1721.6</v>
      </c>
      <c r="L179" s="229">
        <v>1692</v>
      </c>
      <c r="M179" s="229">
        <v>0.37358000000000002</v>
      </c>
      <c r="N179" s="1"/>
      <c r="O179" s="1"/>
    </row>
    <row r="180" spans="1:15" ht="12.75" customHeight="1">
      <c r="A180" s="30">
        <v>170</v>
      </c>
      <c r="B180" s="215" t="s">
        <v>253</v>
      </c>
      <c r="C180" s="229">
        <v>437.85</v>
      </c>
      <c r="D180" s="230">
        <v>438.60000000000008</v>
      </c>
      <c r="E180" s="230">
        <v>435.35000000000014</v>
      </c>
      <c r="F180" s="230">
        <v>432.85000000000008</v>
      </c>
      <c r="G180" s="230">
        <v>429.60000000000014</v>
      </c>
      <c r="H180" s="230">
        <v>441.10000000000014</v>
      </c>
      <c r="I180" s="230">
        <v>444.35</v>
      </c>
      <c r="J180" s="230">
        <v>446.85000000000014</v>
      </c>
      <c r="K180" s="229">
        <v>441.85</v>
      </c>
      <c r="L180" s="229">
        <v>436.1</v>
      </c>
      <c r="M180" s="229">
        <v>0.34143000000000001</v>
      </c>
      <c r="N180" s="1"/>
      <c r="O180" s="1"/>
    </row>
    <row r="181" spans="1:15" ht="12.75" customHeight="1">
      <c r="A181" s="30">
        <v>171</v>
      </c>
      <c r="B181" s="215" t="s">
        <v>107</v>
      </c>
      <c r="C181" s="229">
        <v>1035.3499999999999</v>
      </c>
      <c r="D181" s="230">
        <v>1040.3166666666666</v>
      </c>
      <c r="E181" s="230">
        <v>1022.1333333333332</v>
      </c>
      <c r="F181" s="230">
        <v>1008.9166666666665</v>
      </c>
      <c r="G181" s="230">
        <v>990.73333333333312</v>
      </c>
      <c r="H181" s="230">
        <v>1053.5333333333333</v>
      </c>
      <c r="I181" s="230">
        <v>1071.7166666666667</v>
      </c>
      <c r="J181" s="230">
        <v>1084.9333333333334</v>
      </c>
      <c r="K181" s="229">
        <v>1058.5</v>
      </c>
      <c r="L181" s="229">
        <v>1027.0999999999999</v>
      </c>
      <c r="M181" s="229">
        <v>5.5361599999999997</v>
      </c>
      <c r="N181" s="1"/>
      <c r="O181" s="1"/>
    </row>
    <row r="182" spans="1:15" ht="12.75" customHeight="1">
      <c r="A182" s="30">
        <v>172</v>
      </c>
      <c r="B182" s="215" t="s">
        <v>254</v>
      </c>
      <c r="C182" s="229">
        <v>465.05</v>
      </c>
      <c r="D182" s="230">
        <v>466.86666666666662</v>
      </c>
      <c r="E182" s="230">
        <v>460.73333333333323</v>
      </c>
      <c r="F182" s="230">
        <v>456.41666666666663</v>
      </c>
      <c r="G182" s="230">
        <v>450.28333333333325</v>
      </c>
      <c r="H182" s="230">
        <v>471.18333333333322</v>
      </c>
      <c r="I182" s="230">
        <v>477.31666666666655</v>
      </c>
      <c r="J182" s="230">
        <v>481.63333333333321</v>
      </c>
      <c r="K182" s="229">
        <v>473</v>
      </c>
      <c r="L182" s="229">
        <v>462.55</v>
      </c>
      <c r="M182" s="229">
        <v>0.83096000000000003</v>
      </c>
      <c r="N182" s="1"/>
      <c r="O182" s="1"/>
    </row>
    <row r="183" spans="1:15" ht="12.75" customHeight="1">
      <c r="A183" s="30">
        <v>173</v>
      </c>
      <c r="B183" s="215" t="s">
        <v>108</v>
      </c>
      <c r="C183" s="229">
        <v>1429.9</v>
      </c>
      <c r="D183" s="230">
        <v>1434.4666666666669</v>
      </c>
      <c r="E183" s="230">
        <v>1418.9833333333338</v>
      </c>
      <c r="F183" s="230">
        <v>1408.0666666666668</v>
      </c>
      <c r="G183" s="230">
        <v>1392.5833333333337</v>
      </c>
      <c r="H183" s="230">
        <v>1445.3833333333339</v>
      </c>
      <c r="I183" s="230">
        <v>1460.866666666667</v>
      </c>
      <c r="J183" s="230">
        <v>1471.783333333334</v>
      </c>
      <c r="K183" s="229">
        <v>1449.95</v>
      </c>
      <c r="L183" s="229">
        <v>1423.55</v>
      </c>
      <c r="M183" s="229">
        <v>3.6587100000000001</v>
      </c>
      <c r="N183" s="1"/>
      <c r="O183" s="1"/>
    </row>
    <row r="184" spans="1:15" ht="12.75" customHeight="1">
      <c r="A184" s="30">
        <v>174</v>
      </c>
      <c r="B184" s="215" t="s">
        <v>109</v>
      </c>
      <c r="C184" s="229">
        <v>277.3</v>
      </c>
      <c r="D184" s="230">
        <v>278.23333333333335</v>
      </c>
      <c r="E184" s="230">
        <v>275.26666666666671</v>
      </c>
      <c r="F184" s="230">
        <v>273.23333333333335</v>
      </c>
      <c r="G184" s="230">
        <v>270.26666666666671</v>
      </c>
      <c r="H184" s="230">
        <v>280.26666666666671</v>
      </c>
      <c r="I184" s="230">
        <v>283.23333333333341</v>
      </c>
      <c r="J184" s="230">
        <v>285.26666666666671</v>
      </c>
      <c r="K184" s="229">
        <v>281.2</v>
      </c>
      <c r="L184" s="229">
        <v>276.2</v>
      </c>
      <c r="M184" s="229">
        <v>5.1759399999999998</v>
      </c>
      <c r="N184" s="1"/>
      <c r="O184" s="1"/>
    </row>
    <row r="185" spans="1:15" ht="12.75" customHeight="1">
      <c r="A185" s="30">
        <v>175</v>
      </c>
      <c r="B185" s="215" t="s">
        <v>355</v>
      </c>
      <c r="C185" s="229">
        <v>377.4</v>
      </c>
      <c r="D185" s="230">
        <v>379.48333333333329</v>
      </c>
      <c r="E185" s="230">
        <v>371.06666666666661</v>
      </c>
      <c r="F185" s="230">
        <v>364.73333333333329</v>
      </c>
      <c r="G185" s="230">
        <v>356.31666666666661</v>
      </c>
      <c r="H185" s="230">
        <v>385.81666666666661</v>
      </c>
      <c r="I185" s="230">
        <v>394.23333333333323</v>
      </c>
      <c r="J185" s="230">
        <v>400.56666666666661</v>
      </c>
      <c r="K185" s="229">
        <v>387.9</v>
      </c>
      <c r="L185" s="229">
        <v>373.15</v>
      </c>
      <c r="M185" s="229">
        <v>15.72156</v>
      </c>
      <c r="N185" s="1"/>
      <c r="O185" s="1"/>
    </row>
    <row r="186" spans="1:15" ht="12.75" customHeight="1">
      <c r="A186" s="30">
        <v>176</v>
      </c>
      <c r="B186" s="215" t="s">
        <v>110</v>
      </c>
      <c r="C186" s="229">
        <v>1715.75</v>
      </c>
      <c r="D186" s="230">
        <v>1721.2833333333335</v>
      </c>
      <c r="E186" s="230">
        <v>1704.7666666666671</v>
      </c>
      <c r="F186" s="230">
        <v>1693.7833333333335</v>
      </c>
      <c r="G186" s="230">
        <v>1677.2666666666671</v>
      </c>
      <c r="H186" s="230">
        <v>1732.2666666666671</v>
      </c>
      <c r="I186" s="230">
        <v>1748.7833333333335</v>
      </c>
      <c r="J186" s="230">
        <v>1759.7666666666671</v>
      </c>
      <c r="K186" s="229">
        <v>1737.8</v>
      </c>
      <c r="L186" s="229">
        <v>1710.3</v>
      </c>
      <c r="M186" s="229">
        <v>4.8689400000000003</v>
      </c>
      <c r="N186" s="1"/>
      <c r="O186" s="1"/>
    </row>
    <row r="187" spans="1:15" ht="12.75" customHeight="1">
      <c r="A187" s="30">
        <v>177</v>
      </c>
      <c r="B187" s="215" t="s">
        <v>356</v>
      </c>
      <c r="C187" s="229">
        <v>721.15</v>
      </c>
      <c r="D187" s="230">
        <v>721.55000000000007</v>
      </c>
      <c r="E187" s="230">
        <v>710.10000000000014</v>
      </c>
      <c r="F187" s="230">
        <v>699.05000000000007</v>
      </c>
      <c r="G187" s="230">
        <v>687.60000000000014</v>
      </c>
      <c r="H187" s="230">
        <v>732.60000000000014</v>
      </c>
      <c r="I187" s="230">
        <v>744.05000000000018</v>
      </c>
      <c r="J187" s="230">
        <v>755.10000000000014</v>
      </c>
      <c r="K187" s="229">
        <v>733</v>
      </c>
      <c r="L187" s="229">
        <v>710.5</v>
      </c>
      <c r="M187" s="229">
        <v>2.9106000000000001</v>
      </c>
      <c r="N187" s="1"/>
      <c r="O187" s="1"/>
    </row>
    <row r="188" spans="1:15" ht="12.75" customHeight="1">
      <c r="A188" s="30">
        <v>178</v>
      </c>
      <c r="B188" s="215" t="s">
        <v>849</v>
      </c>
      <c r="C188" s="229">
        <v>330.3</v>
      </c>
      <c r="D188" s="230">
        <v>331.33333333333331</v>
      </c>
      <c r="E188" s="230">
        <v>326.96666666666664</v>
      </c>
      <c r="F188" s="230">
        <v>323.63333333333333</v>
      </c>
      <c r="G188" s="230">
        <v>319.26666666666665</v>
      </c>
      <c r="H188" s="230">
        <v>334.66666666666663</v>
      </c>
      <c r="I188" s="230">
        <v>339.0333333333333</v>
      </c>
      <c r="J188" s="230">
        <v>342.36666666666662</v>
      </c>
      <c r="K188" s="229">
        <v>335.7</v>
      </c>
      <c r="L188" s="229">
        <v>328</v>
      </c>
      <c r="M188" s="229">
        <v>2.4909599999999998</v>
      </c>
      <c r="N188" s="1"/>
      <c r="O188" s="1"/>
    </row>
    <row r="189" spans="1:15" ht="12.75" customHeight="1">
      <c r="A189" s="30">
        <v>179</v>
      </c>
      <c r="B189" s="215" t="s">
        <v>358</v>
      </c>
      <c r="C189" s="229">
        <v>2108.5500000000002</v>
      </c>
      <c r="D189" s="230">
        <v>2120.2000000000003</v>
      </c>
      <c r="E189" s="230">
        <v>2075.4000000000005</v>
      </c>
      <c r="F189" s="230">
        <v>2042.2500000000005</v>
      </c>
      <c r="G189" s="230">
        <v>1997.4500000000007</v>
      </c>
      <c r="H189" s="230">
        <v>2153.3500000000004</v>
      </c>
      <c r="I189" s="230">
        <v>2198.1500000000005</v>
      </c>
      <c r="J189" s="230">
        <v>2231.3000000000002</v>
      </c>
      <c r="K189" s="229">
        <v>2165</v>
      </c>
      <c r="L189" s="229">
        <v>2087.0500000000002</v>
      </c>
      <c r="M189" s="229">
        <v>0.32203999999999999</v>
      </c>
      <c r="N189" s="1"/>
      <c r="O189" s="1"/>
    </row>
    <row r="190" spans="1:15" ht="12.75" customHeight="1">
      <c r="A190" s="30">
        <v>180</v>
      </c>
      <c r="B190" s="215" t="s">
        <v>359</v>
      </c>
      <c r="C190" s="229">
        <v>672.35</v>
      </c>
      <c r="D190" s="230">
        <v>672.21666666666658</v>
      </c>
      <c r="E190" s="230">
        <v>664.43333333333317</v>
      </c>
      <c r="F190" s="230">
        <v>656.51666666666654</v>
      </c>
      <c r="G190" s="230">
        <v>648.73333333333312</v>
      </c>
      <c r="H190" s="230">
        <v>680.13333333333321</v>
      </c>
      <c r="I190" s="230">
        <v>687.91666666666674</v>
      </c>
      <c r="J190" s="230">
        <v>695.83333333333326</v>
      </c>
      <c r="K190" s="229">
        <v>680</v>
      </c>
      <c r="L190" s="229">
        <v>664.3</v>
      </c>
      <c r="M190" s="229">
        <v>1.0490999999999999</v>
      </c>
      <c r="N190" s="1"/>
      <c r="O190" s="1"/>
    </row>
    <row r="191" spans="1:15" ht="12.75" customHeight="1">
      <c r="A191" s="30">
        <v>181</v>
      </c>
      <c r="B191" s="215" t="s">
        <v>360</v>
      </c>
      <c r="C191" s="229">
        <v>244.3</v>
      </c>
      <c r="D191" s="230">
        <v>245.68333333333337</v>
      </c>
      <c r="E191" s="230">
        <v>241.96666666666673</v>
      </c>
      <c r="F191" s="230">
        <v>239.63333333333335</v>
      </c>
      <c r="G191" s="230">
        <v>235.91666666666671</v>
      </c>
      <c r="H191" s="230">
        <v>248.01666666666674</v>
      </c>
      <c r="I191" s="230">
        <v>251.73333333333338</v>
      </c>
      <c r="J191" s="230">
        <v>254.06666666666675</v>
      </c>
      <c r="K191" s="229">
        <v>249.4</v>
      </c>
      <c r="L191" s="229">
        <v>243.35</v>
      </c>
      <c r="M191" s="229">
        <v>2.1203099999999999</v>
      </c>
      <c r="N191" s="1"/>
      <c r="O191" s="1"/>
    </row>
    <row r="192" spans="1:15" ht="12.75" customHeight="1">
      <c r="A192" s="30">
        <v>182</v>
      </c>
      <c r="B192" s="215" t="s">
        <v>361</v>
      </c>
      <c r="C192" s="229">
        <v>3147.7</v>
      </c>
      <c r="D192" s="230">
        <v>3168.2833333333333</v>
      </c>
      <c r="E192" s="230">
        <v>3121.4166666666665</v>
      </c>
      <c r="F192" s="230">
        <v>3095.1333333333332</v>
      </c>
      <c r="G192" s="230">
        <v>3048.2666666666664</v>
      </c>
      <c r="H192" s="230">
        <v>3194.5666666666666</v>
      </c>
      <c r="I192" s="230">
        <v>3241.4333333333334</v>
      </c>
      <c r="J192" s="230">
        <v>3267.7166666666667</v>
      </c>
      <c r="K192" s="229">
        <v>3215.15</v>
      </c>
      <c r="L192" s="229">
        <v>3142</v>
      </c>
      <c r="M192" s="229">
        <v>1.05138</v>
      </c>
      <c r="N192" s="1"/>
      <c r="O192" s="1"/>
    </row>
    <row r="193" spans="1:15" ht="12.75" customHeight="1">
      <c r="A193" s="30">
        <v>183</v>
      </c>
      <c r="B193" s="215" t="s">
        <v>111</v>
      </c>
      <c r="C193" s="229">
        <v>479.5</v>
      </c>
      <c r="D193" s="230">
        <v>479.85000000000008</v>
      </c>
      <c r="E193" s="230">
        <v>475.00000000000017</v>
      </c>
      <c r="F193" s="230">
        <v>470.50000000000011</v>
      </c>
      <c r="G193" s="230">
        <v>465.6500000000002</v>
      </c>
      <c r="H193" s="230">
        <v>484.35000000000014</v>
      </c>
      <c r="I193" s="230">
        <v>489.20000000000005</v>
      </c>
      <c r="J193" s="230">
        <v>493.7000000000001</v>
      </c>
      <c r="K193" s="229">
        <v>484.7</v>
      </c>
      <c r="L193" s="229">
        <v>475.35</v>
      </c>
      <c r="M193" s="229">
        <v>7.0525900000000004</v>
      </c>
      <c r="N193" s="1"/>
      <c r="O193" s="1"/>
    </row>
    <row r="194" spans="1:15" ht="12.75" customHeight="1">
      <c r="A194" s="30">
        <v>184</v>
      </c>
      <c r="B194" s="215" t="s">
        <v>362</v>
      </c>
      <c r="C194" s="229">
        <v>565.6</v>
      </c>
      <c r="D194" s="230">
        <v>570.0333333333333</v>
      </c>
      <c r="E194" s="230">
        <v>559.56666666666661</v>
      </c>
      <c r="F194" s="230">
        <v>553.5333333333333</v>
      </c>
      <c r="G194" s="230">
        <v>543.06666666666661</v>
      </c>
      <c r="H194" s="230">
        <v>576.06666666666661</v>
      </c>
      <c r="I194" s="230">
        <v>586.5333333333333</v>
      </c>
      <c r="J194" s="230">
        <v>592.56666666666661</v>
      </c>
      <c r="K194" s="229">
        <v>580.5</v>
      </c>
      <c r="L194" s="229">
        <v>564</v>
      </c>
      <c r="M194" s="229">
        <v>7.5883099999999999</v>
      </c>
      <c r="N194" s="1"/>
      <c r="O194" s="1"/>
    </row>
    <row r="195" spans="1:15" ht="12.75" customHeight="1">
      <c r="A195" s="30">
        <v>185</v>
      </c>
      <c r="B195" s="215" t="s">
        <v>363</v>
      </c>
      <c r="C195" s="229">
        <v>112.6</v>
      </c>
      <c r="D195" s="230">
        <v>113.31666666666666</v>
      </c>
      <c r="E195" s="230">
        <v>111.33333333333333</v>
      </c>
      <c r="F195" s="230">
        <v>110.06666666666666</v>
      </c>
      <c r="G195" s="230">
        <v>108.08333333333333</v>
      </c>
      <c r="H195" s="230">
        <v>114.58333333333333</v>
      </c>
      <c r="I195" s="230">
        <v>116.56666666666668</v>
      </c>
      <c r="J195" s="230">
        <v>117.83333333333333</v>
      </c>
      <c r="K195" s="229">
        <v>115.3</v>
      </c>
      <c r="L195" s="229">
        <v>112.05</v>
      </c>
      <c r="M195" s="229">
        <v>7.8333500000000003</v>
      </c>
      <c r="N195" s="1"/>
      <c r="O195" s="1"/>
    </row>
    <row r="196" spans="1:15" ht="12.75" customHeight="1">
      <c r="A196" s="30">
        <v>186</v>
      </c>
      <c r="B196" s="215" t="s">
        <v>364</v>
      </c>
      <c r="C196" s="229">
        <v>157.85</v>
      </c>
      <c r="D196" s="230">
        <v>158.65</v>
      </c>
      <c r="E196" s="230">
        <v>156.80000000000001</v>
      </c>
      <c r="F196" s="230">
        <v>155.75</v>
      </c>
      <c r="G196" s="230">
        <v>153.9</v>
      </c>
      <c r="H196" s="230">
        <v>159.70000000000002</v>
      </c>
      <c r="I196" s="230">
        <v>161.54999999999998</v>
      </c>
      <c r="J196" s="230">
        <v>162.60000000000002</v>
      </c>
      <c r="K196" s="229">
        <v>160.5</v>
      </c>
      <c r="L196" s="229">
        <v>157.6</v>
      </c>
      <c r="M196" s="229">
        <v>10.661429999999999</v>
      </c>
      <c r="N196" s="1"/>
      <c r="O196" s="1"/>
    </row>
    <row r="197" spans="1:15" ht="12.75" customHeight="1">
      <c r="A197" s="30">
        <v>187</v>
      </c>
      <c r="B197" s="215" t="s">
        <v>255</v>
      </c>
      <c r="C197" s="229">
        <v>294.39999999999998</v>
      </c>
      <c r="D197" s="230">
        <v>294.11666666666662</v>
      </c>
      <c r="E197" s="230">
        <v>292.48333333333323</v>
      </c>
      <c r="F197" s="230">
        <v>290.56666666666661</v>
      </c>
      <c r="G197" s="230">
        <v>288.93333333333322</v>
      </c>
      <c r="H197" s="230">
        <v>296.03333333333325</v>
      </c>
      <c r="I197" s="230">
        <v>297.66666666666657</v>
      </c>
      <c r="J197" s="230">
        <v>299.58333333333326</v>
      </c>
      <c r="K197" s="229">
        <v>295.75</v>
      </c>
      <c r="L197" s="229">
        <v>292.2</v>
      </c>
      <c r="M197" s="229">
        <v>4.6011100000000003</v>
      </c>
      <c r="N197" s="1"/>
      <c r="O197" s="1"/>
    </row>
    <row r="198" spans="1:15" ht="12.75" customHeight="1">
      <c r="A198" s="30">
        <v>188</v>
      </c>
      <c r="B198" s="215" t="s">
        <v>366</v>
      </c>
      <c r="C198" s="229">
        <v>1362.95</v>
      </c>
      <c r="D198" s="230">
        <v>1365.3000000000002</v>
      </c>
      <c r="E198" s="230">
        <v>1336.7000000000003</v>
      </c>
      <c r="F198" s="230">
        <v>1310.45</v>
      </c>
      <c r="G198" s="230">
        <v>1281.8500000000001</v>
      </c>
      <c r="H198" s="230">
        <v>1391.5500000000004</v>
      </c>
      <c r="I198" s="230">
        <v>1420.1500000000003</v>
      </c>
      <c r="J198" s="230">
        <v>1446.4000000000005</v>
      </c>
      <c r="K198" s="229">
        <v>1393.9</v>
      </c>
      <c r="L198" s="229">
        <v>1339.05</v>
      </c>
      <c r="M198" s="229">
        <v>5.2806499999999996</v>
      </c>
      <c r="N198" s="1"/>
      <c r="O198" s="1"/>
    </row>
    <row r="199" spans="1:15" ht="12.75" customHeight="1">
      <c r="A199" s="30">
        <v>189</v>
      </c>
      <c r="B199" s="215" t="s">
        <v>113</v>
      </c>
      <c r="C199" s="229">
        <v>1109.75</v>
      </c>
      <c r="D199" s="230">
        <v>1115.5666666666666</v>
      </c>
      <c r="E199" s="230">
        <v>1100.1333333333332</v>
      </c>
      <c r="F199" s="230">
        <v>1090.5166666666667</v>
      </c>
      <c r="G199" s="230">
        <v>1075.0833333333333</v>
      </c>
      <c r="H199" s="230">
        <v>1125.1833333333332</v>
      </c>
      <c r="I199" s="230">
        <v>1140.6166666666666</v>
      </c>
      <c r="J199" s="230">
        <v>1150.2333333333331</v>
      </c>
      <c r="K199" s="229">
        <v>1131</v>
      </c>
      <c r="L199" s="229">
        <v>1105.95</v>
      </c>
      <c r="M199" s="229">
        <v>18.242180000000001</v>
      </c>
      <c r="N199" s="1"/>
      <c r="O199" s="1"/>
    </row>
    <row r="200" spans="1:15" ht="12.75" customHeight="1">
      <c r="A200" s="30">
        <v>190</v>
      </c>
      <c r="B200" s="215" t="s">
        <v>115</v>
      </c>
      <c r="C200" s="229">
        <v>1934.25</v>
      </c>
      <c r="D200" s="230">
        <v>1928.6499999999999</v>
      </c>
      <c r="E200" s="230">
        <v>1912.3499999999997</v>
      </c>
      <c r="F200" s="230">
        <v>1890.4499999999998</v>
      </c>
      <c r="G200" s="230">
        <v>1874.1499999999996</v>
      </c>
      <c r="H200" s="230">
        <v>1950.5499999999997</v>
      </c>
      <c r="I200" s="230">
        <v>1966.85</v>
      </c>
      <c r="J200" s="230">
        <v>1988.7499999999998</v>
      </c>
      <c r="K200" s="229">
        <v>1944.95</v>
      </c>
      <c r="L200" s="229">
        <v>1906.75</v>
      </c>
      <c r="M200" s="229">
        <v>4.6488800000000001</v>
      </c>
      <c r="N200" s="1"/>
      <c r="O200" s="1"/>
    </row>
    <row r="201" spans="1:15" ht="12.75" customHeight="1">
      <c r="A201" s="30">
        <v>191</v>
      </c>
      <c r="B201" s="215" t="s">
        <v>116</v>
      </c>
      <c r="C201" s="229">
        <v>1610.6</v>
      </c>
      <c r="D201" s="230">
        <v>1612.0333333333335</v>
      </c>
      <c r="E201" s="230">
        <v>1605.5666666666671</v>
      </c>
      <c r="F201" s="230">
        <v>1600.5333333333335</v>
      </c>
      <c r="G201" s="230">
        <v>1594.0666666666671</v>
      </c>
      <c r="H201" s="230">
        <v>1617.0666666666671</v>
      </c>
      <c r="I201" s="230">
        <v>1623.5333333333338</v>
      </c>
      <c r="J201" s="230">
        <v>1628.5666666666671</v>
      </c>
      <c r="K201" s="229">
        <v>1618.5</v>
      </c>
      <c r="L201" s="229">
        <v>1607</v>
      </c>
      <c r="M201" s="229">
        <v>91.062889999999996</v>
      </c>
      <c r="N201" s="1"/>
      <c r="O201" s="1"/>
    </row>
    <row r="202" spans="1:15" ht="12.75" customHeight="1">
      <c r="A202" s="30">
        <v>192</v>
      </c>
      <c r="B202" s="215" t="s">
        <v>117</v>
      </c>
      <c r="C202" s="229">
        <v>581.70000000000005</v>
      </c>
      <c r="D202" s="230">
        <v>584.05000000000007</v>
      </c>
      <c r="E202" s="230">
        <v>574.40000000000009</v>
      </c>
      <c r="F202" s="230">
        <v>567.1</v>
      </c>
      <c r="G202" s="230">
        <v>557.45000000000005</v>
      </c>
      <c r="H202" s="230">
        <v>591.35000000000014</v>
      </c>
      <c r="I202" s="230">
        <v>601</v>
      </c>
      <c r="J202" s="230">
        <v>608.30000000000018</v>
      </c>
      <c r="K202" s="229">
        <v>593.70000000000005</v>
      </c>
      <c r="L202" s="229">
        <v>576.75</v>
      </c>
      <c r="M202" s="229">
        <v>30.235790000000001</v>
      </c>
      <c r="N202" s="1"/>
      <c r="O202" s="1"/>
    </row>
    <row r="203" spans="1:15" ht="12.75" customHeight="1">
      <c r="A203" s="30">
        <v>193</v>
      </c>
      <c r="B203" s="215" t="s">
        <v>367</v>
      </c>
      <c r="C203" s="229">
        <v>70.150000000000006</v>
      </c>
      <c r="D203" s="230">
        <v>70.45</v>
      </c>
      <c r="E203" s="230">
        <v>68.900000000000006</v>
      </c>
      <c r="F203" s="230">
        <v>67.650000000000006</v>
      </c>
      <c r="G203" s="230">
        <v>66.100000000000009</v>
      </c>
      <c r="H203" s="230">
        <v>71.7</v>
      </c>
      <c r="I203" s="230">
        <v>73.249999999999986</v>
      </c>
      <c r="J203" s="230">
        <v>74.5</v>
      </c>
      <c r="K203" s="229">
        <v>72</v>
      </c>
      <c r="L203" s="229">
        <v>69.2</v>
      </c>
      <c r="M203" s="229">
        <v>165.39389</v>
      </c>
      <c r="N203" s="1"/>
      <c r="O203" s="1"/>
    </row>
    <row r="204" spans="1:15" ht="12.75" customHeight="1">
      <c r="A204" s="30">
        <v>194</v>
      </c>
      <c r="B204" s="215" t="s">
        <v>815</v>
      </c>
      <c r="C204" s="229">
        <v>675.45</v>
      </c>
      <c r="D204" s="230">
        <v>669.68333333333339</v>
      </c>
      <c r="E204" s="230">
        <v>660.26666666666677</v>
      </c>
      <c r="F204" s="230">
        <v>645.08333333333337</v>
      </c>
      <c r="G204" s="230">
        <v>635.66666666666674</v>
      </c>
      <c r="H204" s="230">
        <v>684.86666666666679</v>
      </c>
      <c r="I204" s="230">
        <v>694.2833333333333</v>
      </c>
      <c r="J204" s="230">
        <v>709.46666666666681</v>
      </c>
      <c r="K204" s="229">
        <v>679.1</v>
      </c>
      <c r="L204" s="229">
        <v>654.5</v>
      </c>
      <c r="M204" s="229">
        <v>1.2798400000000001</v>
      </c>
      <c r="N204" s="1"/>
      <c r="O204" s="1"/>
    </row>
    <row r="205" spans="1:15" ht="12.75" customHeight="1">
      <c r="A205" s="30">
        <v>195</v>
      </c>
      <c r="B205" s="215" t="s">
        <v>368</v>
      </c>
      <c r="C205" s="229">
        <v>907.4</v>
      </c>
      <c r="D205" s="230">
        <v>910.68333333333339</v>
      </c>
      <c r="E205" s="230">
        <v>900.16666666666674</v>
      </c>
      <c r="F205" s="230">
        <v>892.93333333333339</v>
      </c>
      <c r="G205" s="230">
        <v>882.41666666666674</v>
      </c>
      <c r="H205" s="230">
        <v>917.91666666666674</v>
      </c>
      <c r="I205" s="230">
        <v>928.43333333333339</v>
      </c>
      <c r="J205" s="230">
        <v>935.66666666666674</v>
      </c>
      <c r="K205" s="229">
        <v>921.2</v>
      </c>
      <c r="L205" s="229">
        <v>903.45</v>
      </c>
      <c r="M205" s="229">
        <v>1.2010400000000001</v>
      </c>
      <c r="N205" s="1"/>
      <c r="O205" s="1"/>
    </row>
    <row r="206" spans="1:15" ht="12.75" customHeight="1">
      <c r="A206" s="30">
        <v>196</v>
      </c>
      <c r="B206" s="215" t="s">
        <v>369</v>
      </c>
      <c r="C206" s="229">
        <v>924.05</v>
      </c>
      <c r="D206" s="230">
        <v>929.69999999999993</v>
      </c>
      <c r="E206" s="230">
        <v>914.39999999999986</v>
      </c>
      <c r="F206" s="230">
        <v>904.74999999999989</v>
      </c>
      <c r="G206" s="230">
        <v>889.44999999999982</v>
      </c>
      <c r="H206" s="230">
        <v>939.34999999999991</v>
      </c>
      <c r="I206" s="230">
        <v>954.64999999999986</v>
      </c>
      <c r="J206" s="230">
        <v>964.3</v>
      </c>
      <c r="K206" s="229">
        <v>945</v>
      </c>
      <c r="L206" s="229">
        <v>920.05</v>
      </c>
      <c r="M206" s="229">
        <v>0.39369999999999999</v>
      </c>
      <c r="N206" s="1"/>
      <c r="O206" s="1"/>
    </row>
    <row r="207" spans="1:15" ht="12.75" customHeight="1">
      <c r="A207" s="30">
        <v>197</v>
      </c>
      <c r="B207" s="215" t="s">
        <v>112</v>
      </c>
      <c r="C207" s="229">
        <v>1345.85</v>
      </c>
      <c r="D207" s="230">
        <v>1351.35</v>
      </c>
      <c r="E207" s="230">
        <v>1337.8999999999999</v>
      </c>
      <c r="F207" s="230">
        <v>1329.95</v>
      </c>
      <c r="G207" s="230">
        <v>1316.5</v>
      </c>
      <c r="H207" s="230">
        <v>1359.2999999999997</v>
      </c>
      <c r="I207" s="230">
        <v>1372.7499999999995</v>
      </c>
      <c r="J207" s="230">
        <v>1380.6999999999996</v>
      </c>
      <c r="K207" s="229">
        <v>1364.8</v>
      </c>
      <c r="L207" s="229">
        <v>1343.4</v>
      </c>
      <c r="M207" s="229">
        <v>6.5986200000000004</v>
      </c>
      <c r="N207" s="1"/>
      <c r="O207" s="1"/>
    </row>
    <row r="208" spans="1:15" ht="12.75" customHeight="1">
      <c r="A208" s="30">
        <v>198</v>
      </c>
      <c r="B208" s="215" t="s">
        <v>118</v>
      </c>
      <c r="C208" s="229">
        <v>2899.3</v>
      </c>
      <c r="D208" s="230">
        <v>2937.2000000000003</v>
      </c>
      <c r="E208" s="230">
        <v>2849.4000000000005</v>
      </c>
      <c r="F208" s="230">
        <v>2799.5000000000005</v>
      </c>
      <c r="G208" s="230">
        <v>2711.7000000000007</v>
      </c>
      <c r="H208" s="230">
        <v>2987.1000000000004</v>
      </c>
      <c r="I208" s="230">
        <v>3074.9000000000005</v>
      </c>
      <c r="J208" s="230">
        <v>3124.8</v>
      </c>
      <c r="K208" s="229">
        <v>3025</v>
      </c>
      <c r="L208" s="229">
        <v>2887.3</v>
      </c>
      <c r="M208" s="229">
        <v>8.2640399999999996</v>
      </c>
      <c r="N208" s="1"/>
      <c r="O208" s="1"/>
    </row>
    <row r="209" spans="1:15" ht="12.75" customHeight="1">
      <c r="A209" s="30">
        <v>199</v>
      </c>
      <c r="B209" s="215" t="s">
        <v>764</v>
      </c>
      <c r="C209" s="229">
        <v>316.75</v>
      </c>
      <c r="D209" s="230">
        <v>317.41666666666669</v>
      </c>
      <c r="E209" s="230">
        <v>313.83333333333337</v>
      </c>
      <c r="F209" s="230">
        <v>310.91666666666669</v>
      </c>
      <c r="G209" s="230">
        <v>307.33333333333337</v>
      </c>
      <c r="H209" s="230">
        <v>320.33333333333337</v>
      </c>
      <c r="I209" s="230">
        <v>323.91666666666674</v>
      </c>
      <c r="J209" s="230">
        <v>326.83333333333337</v>
      </c>
      <c r="K209" s="229">
        <v>321</v>
      </c>
      <c r="L209" s="229">
        <v>314.5</v>
      </c>
      <c r="M209" s="229">
        <v>2.3010700000000002</v>
      </c>
      <c r="N209" s="1"/>
      <c r="O209" s="1"/>
    </row>
    <row r="210" spans="1:15" ht="12.75" customHeight="1">
      <c r="A210" s="30">
        <v>200</v>
      </c>
      <c r="B210" s="215" t="s">
        <v>120</v>
      </c>
      <c r="C210" s="229">
        <v>415.05</v>
      </c>
      <c r="D210" s="230">
        <v>417.13333333333338</v>
      </c>
      <c r="E210" s="230">
        <v>412.41666666666674</v>
      </c>
      <c r="F210" s="230">
        <v>409.78333333333336</v>
      </c>
      <c r="G210" s="230">
        <v>405.06666666666672</v>
      </c>
      <c r="H210" s="230">
        <v>419.76666666666677</v>
      </c>
      <c r="I210" s="230">
        <v>424.48333333333335</v>
      </c>
      <c r="J210" s="230">
        <v>427.11666666666679</v>
      </c>
      <c r="K210" s="229">
        <v>421.85</v>
      </c>
      <c r="L210" s="229">
        <v>414.5</v>
      </c>
      <c r="M210" s="229">
        <v>35.18826</v>
      </c>
      <c r="N210" s="1"/>
      <c r="O210" s="1"/>
    </row>
    <row r="211" spans="1:15" ht="12.75" customHeight="1">
      <c r="A211" s="30">
        <v>201</v>
      </c>
      <c r="B211" s="215" t="s">
        <v>771</v>
      </c>
      <c r="C211" s="229">
        <v>1088.6500000000001</v>
      </c>
      <c r="D211" s="230">
        <v>1098.2166666666669</v>
      </c>
      <c r="E211" s="230">
        <v>1075.4833333333338</v>
      </c>
      <c r="F211" s="230">
        <v>1062.3166666666668</v>
      </c>
      <c r="G211" s="230">
        <v>1039.5833333333337</v>
      </c>
      <c r="H211" s="230">
        <v>1111.3833333333339</v>
      </c>
      <c r="I211" s="230">
        <v>1134.116666666667</v>
      </c>
      <c r="J211" s="230">
        <v>1147.283333333334</v>
      </c>
      <c r="K211" s="229">
        <v>1120.95</v>
      </c>
      <c r="L211" s="229">
        <v>1085.05</v>
      </c>
      <c r="M211" s="229">
        <v>1.67892</v>
      </c>
      <c r="N211" s="1"/>
      <c r="O211" s="1"/>
    </row>
    <row r="212" spans="1:15" ht="12.75" customHeight="1">
      <c r="A212" s="30">
        <v>202</v>
      </c>
      <c r="B212" s="215" t="s">
        <v>256</v>
      </c>
      <c r="C212" s="229">
        <v>3732.9</v>
      </c>
      <c r="D212" s="230">
        <v>3682.7166666666667</v>
      </c>
      <c r="E212" s="230">
        <v>3580.4333333333334</v>
      </c>
      <c r="F212" s="230">
        <v>3427.9666666666667</v>
      </c>
      <c r="G212" s="230">
        <v>3325.6833333333334</v>
      </c>
      <c r="H212" s="230">
        <v>3835.1833333333334</v>
      </c>
      <c r="I212" s="230">
        <v>3937.4666666666672</v>
      </c>
      <c r="J212" s="230">
        <v>4089.9333333333334</v>
      </c>
      <c r="K212" s="229">
        <v>3785</v>
      </c>
      <c r="L212" s="229">
        <v>3530.25</v>
      </c>
      <c r="M212" s="229">
        <v>58.923369999999998</v>
      </c>
      <c r="N212" s="1"/>
      <c r="O212" s="1"/>
    </row>
    <row r="213" spans="1:15" ht="12.75" customHeight="1">
      <c r="A213" s="30">
        <v>203</v>
      </c>
      <c r="B213" s="215" t="s">
        <v>371</v>
      </c>
      <c r="C213" s="229">
        <v>112.75</v>
      </c>
      <c r="D213" s="230">
        <v>113.13333333333333</v>
      </c>
      <c r="E213" s="230">
        <v>112.01666666666665</v>
      </c>
      <c r="F213" s="230">
        <v>111.28333333333333</v>
      </c>
      <c r="G213" s="230">
        <v>110.16666666666666</v>
      </c>
      <c r="H213" s="230">
        <v>113.86666666666665</v>
      </c>
      <c r="I213" s="230">
        <v>114.98333333333332</v>
      </c>
      <c r="J213" s="230">
        <v>115.71666666666664</v>
      </c>
      <c r="K213" s="229">
        <v>114.25</v>
      </c>
      <c r="L213" s="229">
        <v>112.4</v>
      </c>
      <c r="M213" s="229">
        <v>16.04843</v>
      </c>
      <c r="N213" s="1"/>
      <c r="O213" s="1"/>
    </row>
    <row r="214" spans="1:15" ht="12.75" customHeight="1">
      <c r="A214" s="30">
        <v>204</v>
      </c>
      <c r="B214" s="215" t="s">
        <v>121</v>
      </c>
      <c r="C214" s="229">
        <v>262.2</v>
      </c>
      <c r="D214" s="230">
        <v>264.18333333333334</v>
      </c>
      <c r="E214" s="230">
        <v>259.56666666666666</v>
      </c>
      <c r="F214" s="230">
        <v>256.93333333333334</v>
      </c>
      <c r="G214" s="230">
        <v>252.31666666666666</v>
      </c>
      <c r="H214" s="230">
        <v>266.81666666666666</v>
      </c>
      <c r="I214" s="230">
        <v>271.43333333333334</v>
      </c>
      <c r="J214" s="230">
        <v>274.06666666666666</v>
      </c>
      <c r="K214" s="229">
        <v>268.8</v>
      </c>
      <c r="L214" s="229">
        <v>261.55</v>
      </c>
      <c r="M214" s="229">
        <v>20.904330000000002</v>
      </c>
      <c r="N214" s="1"/>
      <c r="O214" s="1"/>
    </row>
    <row r="215" spans="1:15" ht="12.75" customHeight="1">
      <c r="A215" s="30">
        <v>205</v>
      </c>
      <c r="B215" s="215" t="s">
        <v>122</v>
      </c>
      <c r="C215" s="229">
        <v>2636.2</v>
      </c>
      <c r="D215" s="230">
        <v>2648.4166666666665</v>
      </c>
      <c r="E215" s="230">
        <v>2607.8833333333332</v>
      </c>
      <c r="F215" s="230">
        <v>2579.5666666666666</v>
      </c>
      <c r="G215" s="230">
        <v>2539.0333333333333</v>
      </c>
      <c r="H215" s="230">
        <v>2676.7333333333331</v>
      </c>
      <c r="I215" s="230">
        <v>2717.2666666666669</v>
      </c>
      <c r="J215" s="230">
        <v>2745.583333333333</v>
      </c>
      <c r="K215" s="229">
        <v>2688.95</v>
      </c>
      <c r="L215" s="229">
        <v>2620.1</v>
      </c>
      <c r="M215" s="229">
        <v>14.13808</v>
      </c>
      <c r="N215" s="1"/>
      <c r="O215" s="1"/>
    </row>
    <row r="216" spans="1:15" ht="12.75" customHeight="1">
      <c r="A216" s="30">
        <v>206</v>
      </c>
      <c r="B216" s="215" t="s">
        <v>257</v>
      </c>
      <c r="C216" s="229">
        <v>300.55</v>
      </c>
      <c r="D216" s="230">
        <v>301.83333333333331</v>
      </c>
      <c r="E216" s="230">
        <v>297.71666666666664</v>
      </c>
      <c r="F216" s="230">
        <v>294.88333333333333</v>
      </c>
      <c r="G216" s="230">
        <v>290.76666666666665</v>
      </c>
      <c r="H216" s="230">
        <v>304.66666666666663</v>
      </c>
      <c r="I216" s="230">
        <v>308.7833333333333</v>
      </c>
      <c r="J216" s="230">
        <v>311.61666666666662</v>
      </c>
      <c r="K216" s="229">
        <v>305.95</v>
      </c>
      <c r="L216" s="229">
        <v>299</v>
      </c>
      <c r="M216" s="229">
        <v>8.5411800000000007</v>
      </c>
      <c r="N216" s="1"/>
      <c r="O216" s="1"/>
    </row>
    <row r="217" spans="1:15" ht="12.75" customHeight="1">
      <c r="A217" s="30">
        <v>207</v>
      </c>
      <c r="B217" s="215" t="s">
        <v>285</v>
      </c>
      <c r="C217" s="229">
        <v>3837.2</v>
      </c>
      <c r="D217" s="230">
        <v>3882.1</v>
      </c>
      <c r="E217" s="230">
        <v>3778.6499999999996</v>
      </c>
      <c r="F217" s="230">
        <v>3720.1</v>
      </c>
      <c r="G217" s="230">
        <v>3616.6499999999996</v>
      </c>
      <c r="H217" s="230">
        <v>3940.6499999999996</v>
      </c>
      <c r="I217" s="230">
        <v>4044.0999999999995</v>
      </c>
      <c r="J217" s="230">
        <v>4102.6499999999996</v>
      </c>
      <c r="K217" s="229">
        <v>3985.55</v>
      </c>
      <c r="L217" s="229">
        <v>3823.55</v>
      </c>
      <c r="M217" s="229">
        <v>0.17971999999999999</v>
      </c>
      <c r="N217" s="1"/>
      <c r="O217" s="1"/>
    </row>
    <row r="218" spans="1:15" ht="12.75" customHeight="1">
      <c r="A218" s="30">
        <v>208</v>
      </c>
      <c r="B218" s="215" t="s">
        <v>772</v>
      </c>
      <c r="C218" s="229">
        <v>815.9</v>
      </c>
      <c r="D218" s="230">
        <v>812.88333333333333</v>
      </c>
      <c r="E218" s="230">
        <v>801.76666666666665</v>
      </c>
      <c r="F218" s="230">
        <v>787.63333333333333</v>
      </c>
      <c r="G218" s="230">
        <v>776.51666666666665</v>
      </c>
      <c r="H218" s="230">
        <v>827.01666666666665</v>
      </c>
      <c r="I218" s="230">
        <v>838.13333333333321</v>
      </c>
      <c r="J218" s="230">
        <v>852.26666666666665</v>
      </c>
      <c r="K218" s="229">
        <v>824</v>
      </c>
      <c r="L218" s="229">
        <v>798.75</v>
      </c>
      <c r="M218" s="229">
        <v>1.9994799999999999</v>
      </c>
      <c r="N218" s="1"/>
      <c r="O218" s="1"/>
    </row>
    <row r="219" spans="1:15" ht="12.75" customHeight="1">
      <c r="A219" s="30">
        <v>209</v>
      </c>
      <c r="B219" s="215" t="s">
        <v>372</v>
      </c>
      <c r="C219" s="229">
        <v>40844</v>
      </c>
      <c r="D219" s="230">
        <v>40931.333333333336</v>
      </c>
      <c r="E219" s="230">
        <v>40612.666666666672</v>
      </c>
      <c r="F219" s="230">
        <v>40381.333333333336</v>
      </c>
      <c r="G219" s="230">
        <v>40062.666666666672</v>
      </c>
      <c r="H219" s="230">
        <v>41162.666666666672</v>
      </c>
      <c r="I219" s="230">
        <v>41481.333333333343</v>
      </c>
      <c r="J219" s="230">
        <v>41712.666666666672</v>
      </c>
      <c r="K219" s="229">
        <v>41250</v>
      </c>
      <c r="L219" s="229">
        <v>40700</v>
      </c>
      <c r="M219" s="229">
        <v>1.651E-2</v>
      </c>
      <c r="N219" s="1"/>
      <c r="O219" s="1"/>
    </row>
    <row r="220" spans="1:15" ht="12.75" customHeight="1">
      <c r="A220" s="30">
        <v>210</v>
      </c>
      <c r="B220" s="215" t="s">
        <v>373</v>
      </c>
      <c r="C220" s="229">
        <v>59.45</v>
      </c>
      <c r="D220" s="230">
        <v>59.466666666666669</v>
      </c>
      <c r="E220" s="230">
        <v>58.63333333333334</v>
      </c>
      <c r="F220" s="230">
        <v>57.81666666666667</v>
      </c>
      <c r="G220" s="230">
        <v>56.983333333333341</v>
      </c>
      <c r="H220" s="230">
        <v>60.283333333333339</v>
      </c>
      <c r="I220" s="230">
        <v>61.116666666666667</v>
      </c>
      <c r="J220" s="230">
        <v>61.933333333333337</v>
      </c>
      <c r="K220" s="229">
        <v>60.3</v>
      </c>
      <c r="L220" s="229">
        <v>58.65</v>
      </c>
      <c r="M220" s="229">
        <v>74.584689999999995</v>
      </c>
      <c r="N220" s="1"/>
      <c r="O220" s="1"/>
    </row>
    <row r="221" spans="1:15" ht="12.75" customHeight="1">
      <c r="A221" s="30">
        <v>211</v>
      </c>
      <c r="B221" s="215" t="s">
        <v>114</v>
      </c>
      <c r="C221" s="229">
        <v>2652.9</v>
      </c>
      <c r="D221" s="230">
        <v>2655.8833333333332</v>
      </c>
      <c r="E221" s="230">
        <v>2643.8666666666663</v>
      </c>
      <c r="F221" s="230">
        <v>2634.833333333333</v>
      </c>
      <c r="G221" s="230">
        <v>2622.8166666666662</v>
      </c>
      <c r="H221" s="230">
        <v>2664.9166666666665</v>
      </c>
      <c r="I221" s="230">
        <v>2676.9333333333329</v>
      </c>
      <c r="J221" s="230">
        <v>2685.9666666666667</v>
      </c>
      <c r="K221" s="229">
        <v>2667.9</v>
      </c>
      <c r="L221" s="229">
        <v>2646.85</v>
      </c>
      <c r="M221" s="229">
        <v>43.482810000000001</v>
      </c>
      <c r="N221" s="1"/>
      <c r="O221" s="1"/>
    </row>
    <row r="222" spans="1:15" ht="12.75" customHeight="1">
      <c r="A222" s="30">
        <v>212</v>
      </c>
      <c r="B222" s="215" t="s">
        <v>124</v>
      </c>
      <c r="C222" s="229">
        <v>938.05</v>
      </c>
      <c r="D222" s="230">
        <v>939.41666666666663</v>
      </c>
      <c r="E222" s="230">
        <v>934.83333333333326</v>
      </c>
      <c r="F222" s="230">
        <v>931.61666666666667</v>
      </c>
      <c r="G222" s="230">
        <v>927.0333333333333</v>
      </c>
      <c r="H222" s="230">
        <v>942.63333333333321</v>
      </c>
      <c r="I222" s="230">
        <v>947.21666666666647</v>
      </c>
      <c r="J222" s="230">
        <v>950.43333333333317</v>
      </c>
      <c r="K222" s="229">
        <v>944</v>
      </c>
      <c r="L222" s="229">
        <v>936.2</v>
      </c>
      <c r="M222" s="229">
        <v>122.53128</v>
      </c>
      <c r="N222" s="1"/>
      <c r="O222" s="1"/>
    </row>
    <row r="223" spans="1:15" ht="12.75" customHeight="1">
      <c r="A223" s="30">
        <v>213</v>
      </c>
      <c r="B223" s="215" t="s">
        <v>125</v>
      </c>
      <c r="C223" s="229">
        <v>1215.5</v>
      </c>
      <c r="D223" s="230">
        <v>1228.8833333333332</v>
      </c>
      <c r="E223" s="230">
        <v>1199.6666666666665</v>
      </c>
      <c r="F223" s="230">
        <v>1183.8333333333333</v>
      </c>
      <c r="G223" s="230">
        <v>1154.6166666666666</v>
      </c>
      <c r="H223" s="230">
        <v>1244.7166666666665</v>
      </c>
      <c r="I223" s="230">
        <v>1273.9333333333332</v>
      </c>
      <c r="J223" s="230">
        <v>1289.7666666666664</v>
      </c>
      <c r="K223" s="229">
        <v>1258.0999999999999</v>
      </c>
      <c r="L223" s="229">
        <v>1213.05</v>
      </c>
      <c r="M223" s="229">
        <v>6.3542100000000001</v>
      </c>
      <c r="N223" s="1"/>
      <c r="O223" s="1"/>
    </row>
    <row r="224" spans="1:15" ht="12.75" customHeight="1">
      <c r="A224" s="30">
        <v>214</v>
      </c>
      <c r="B224" s="215" t="s">
        <v>126</v>
      </c>
      <c r="C224" s="229">
        <v>495.05</v>
      </c>
      <c r="D224" s="230">
        <v>500.13333333333338</v>
      </c>
      <c r="E224" s="230">
        <v>488.66666666666674</v>
      </c>
      <c r="F224" s="230">
        <v>482.28333333333336</v>
      </c>
      <c r="G224" s="230">
        <v>470.81666666666672</v>
      </c>
      <c r="H224" s="230">
        <v>506.51666666666677</v>
      </c>
      <c r="I224" s="230">
        <v>517.98333333333335</v>
      </c>
      <c r="J224" s="230">
        <v>524.36666666666679</v>
      </c>
      <c r="K224" s="229">
        <v>511.6</v>
      </c>
      <c r="L224" s="229">
        <v>493.75</v>
      </c>
      <c r="M224" s="229">
        <v>22.994630000000001</v>
      </c>
      <c r="N224" s="1"/>
      <c r="O224" s="1"/>
    </row>
    <row r="225" spans="1:15" ht="12.75" customHeight="1">
      <c r="A225" s="30">
        <v>215</v>
      </c>
      <c r="B225" s="215" t="s">
        <v>258</v>
      </c>
      <c r="C225" s="229">
        <v>524.5</v>
      </c>
      <c r="D225" s="230">
        <v>524.81666666666672</v>
      </c>
      <c r="E225" s="230">
        <v>520.68333333333339</v>
      </c>
      <c r="F225" s="230">
        <v>516.86666666666667</v>
      </c>
      <c r="G225" s="230">
        <v>512.73333333333335</v>
      </c>
      <c r="H225" s="230">
        <v>528.63333333333344</v>
      </c>
      <c r="I225" s="230">
        <v>532.76666666666688</v>
      </c>
      <c r="J225" s="230">
        <v>536.58333333333348</v>
      </c>
      <c r="K225" s="229">
        <v>528.95000000000005</v>
      </c>
      <c r="L225" s="229">
        <v>521</v>
      </c>
      <c r="M225" s="229">
        <v>1.2481899999999999</v>
      </c>
      <c r="N225" s="1"/>
      <c r="O225" s="1"/>
    </row>
    <row r="226" spans="1:15" ht="12.75" customHeight="1">
      <c r="A226" s="30">
        <v>216</v>
      </c>
      <c r="B226" s="215" t="s">
        <v>375</v>
      </c>
      <c r="C226" s="229">
        <v>53.35</v>
      </c>
      <c r="D226" s="230">
        <v>53.800000000000004</v>
      </c>
      <c r="E226" s="230">
        <v>52.750000000000007</v>
      </c>
      <c r="F226" s="230">
        <v>52.150000000000006</v>
      </c>
      <c r="G226" s="230">
        <v>51.100000000000009</v>
      </c>
      <c r="H226" s="230">
        <v>54.400000000000006</v>
      </c>
      <c r="I226" s="230">
        <v>55.45</v>
      </c>
      <c r="J226" s="230">
        <v>56.050000000000004</v>
      </c>
      <c r="K226" s="229">
        <v>54.85</v>
      </c>
      <c r="L226" s="229">
        <v>53.2</v>
      </c>
      <c r="M226" s="229">
        <v>65.881979999999999</v>
      </c>
      <c r="N226" s="1"/>
      <c r="O226" s="1"/>
    </row>
    <row r="227" spans="1:15" ht="12.75" customHeight="1">
      <c r="A227" s="30">
        <v>217</v>
      </c>
      <c r="B227" s="215" t="s">
        <v>128</v>
      </c>
      <c r="C227" s="229">
        <v>71.7</v>
      </c>
      <c r="D227" s="230">
        <v>72.016666666666666</v>
      </c>
      <c r="E227" s="230">
        <v>71.133333333333326</v>
      </c>
      <c r="F227" s="230">
        <v>70.566666666666663</v>
      </c>
      <c r="G227" s="230">
        <v>69.683333333333323</v>
      </c>
      <c r="H227" s="230">
        <v>72.583333333333329</v>
      </c>
      <c r="I227" s="230">
        <v>73.466666666666683</v>
      </c>
      <c r="J227" s="230">
        <v>74.033333333333331</v>
      </c>
      <c r="K227" s="229">
        <v>72.900000000000006</v>
      </c>
      <c r="L227" s="229">
        <v>71.45</v>
      </c>
      <c r="M227" s="229">
        <v>177.42518000000001</v>
      </c>
      <c r="N227" s="1"/>
      <c r="O227" s="1"/>
    </row>
    <row r="228" spans="1:15" ht="12.75" customHeight="1">
      <c r="A228" s="30">
        <v>218</v>
      </c>
      <c r="B228" s="215" t="s">
        <v>376</v>
      </c>
      <c r="C228" s="229">
        <v>101.35</v>
      </c>
      <c r="D228" s="230">
        <v>101.28333333333335</v>
      </c>
      <c r="E228" s="230">
        <v>100.7166666666667</v>
      </c>
      <c r="F228" s="230">
        <v>100.08333333333336</v>
      </c>
      <c r="G228" s="230">
        <v>99.516666666666708</v>
      </c>
      <c r="H228" s="230">
        <v>101.91666666666669</v>
      </c>
      <c r="I228" s="230">
        <v>102.48333333333332</v>
      </c>
      <c r="J228" s="230">
        <v>103.11666666666667</v>
      </c>
      <c r="K228" s="229">
        <v>101.85</v>
      </c>
      <c r="L228" s="229">
        <v>100.65</v>
      </c>
      <c r="M228" s="229">
        <v>44.572139999999997</v>
      </c>
      <c r="N228" s="1"/>
      <c r="O228" s="1"/>
    </row>
    <row r="229" spans="1:15" ht="12.75" customHeight="1">
      <c r="A229" s="30">
        <v>219</v>
      </c>
      <c r="B229" s="215" t="s">
        <v>377</v>
      </c>
      <c r="C229" s="229">
        <v>817.25</v>
      </c>
      <c r="D229" s="230">
        <v>816.1</v>
      </c>
      <c r="E229" s="230">
        <v>809.15000000000009</v>
      </c>
      <c r="F229" s="230">
        <v>801.05000000000007</v>
      </c>
      <c r="G229" s="230">
        <v>794.10000000000014</v>
      </c>
      <c r="H229" s="230">
        <v>824.2</v>
      </c>
      <c r="I229" s="230">
        <v>831.15000000000009</v>
      </c>
      <c r="J229" s="230">
        <v>839.25</v>
      </c>
      <c r="K229" s="229">
        <v>823.05</v>
      </c>
      <c r="L229" s="229">
        <v>808</v>
      </c>
      <c r="M229" s="229">
        <v>0.18745999999999999</v>
      </c>
      <c r="N229" s="1"/>
      <c r="O229" s="1"/>
    </row>
    <row r="230" spans="1:15" ht="12.75" customHeight="1">
      <c r="A230" s="30">
        <v>220</v>
      </c>
      <c r="B230" s="215" t="s">
        <v>378</v>
      </c>
      <c r="C230" s="229">
        <v>490.9</v>
      </c>
      <c r="D230" s="230">
        <v>489.4666666666667</v>
      </c>
      <c r="E230" s="230">
        <v>482.83333333333337</v>
      </c>
      <c r="F230" s="230">
        <v>474.76666666666665</v>
      </c>
      <c r="G230" s="230">
        <v>468.13333333333333</v>
      </c>
      <c r="H230" s="230">
        <v>497.53333333333342</v>
      </c>
      <c r="I230" s="230">
        <v>504.16666666666674</v>
      </c>
      <c r="J230" s="230">
        <v>512.23333333333346</v>
      </c>
      <c r="K230" s="229">
        <v>496.1</v>
      </c>
      <c r="L230" s="229">
        <v>481.4</v>
      </c>
      <c r="M230" s="229">
        <v>6.7887700000000004</v>
      </c>
      <c r="N230" s="1"/>
      <c r="O230" s="1"/>
    </row>
    <row r="231" spans="1:15" ht="12.75" customHeight="1">
      <c r="A231" s="30">
        <v>221</v>
      </c>
      <c r="B231" s="215" t="s">
        <v>379</v>
      </c>
      <c r="C231" s="229">
        <v>27.95</v>
      </c>
      <c r="D231" s="230">
        <v>28.283333333333331</v>
      </c>
      <c r="E231" s="230">
        <v>27.466666666666661</v>
      </c>
      <c r="F231" s="230">
        <v>26.983333333333331</v>
      </c>
      <c r="G231" s="230">
        <v>26.166666666666661</v>
      </c>
      <c r="H231" s="230">
        <v>28.766666666666662</v>
      </c>
      <c r="I231" s="230">
        <v>29.583333333333332</v>
      </c>
      <c r="J231" s="230">
        <v>30.066666666666663</v>
      </c>
      <c r="K231" s="229">
        <v>29.1</v>
      </c>
      <c r="L231" s="229">
        <v>27.8</v>
      </c>
      <c r="M231" s="229">
        <v>134.15025</v>
      </c>
      <c r="N231" s="1"/>
      <c r="O231" s="1"/>
    </row>
    <row r="232" spans="1:15" ht="12.75" customHeight="1">
      <c r="A232" s="30">
        <v>222</v>
      </c>
      <c r="B232" s="215" t="s">
        <v>137</v>
      </c>
      <c r="C232" s="229">
        <v>438.45</v>
      </c>
      <c r="D232" s="230">
        <v>439.43333333333334</v>
      </c>
      <c r="E232" s="230">
        <v>434.16666666666669</v>
      </c>
      <c r="F232" s="230">
        <v>429.88333333333333</v>
      </c>
      <c r="G232" s="230">
        <v>424.61666666666667</v>
      </c>
      <c r="H232" s="230">
        <v>443.7166666666667</v>
      </c>
      <c r="I232" s="230">
        <v>448.98333333333335</v>
      </c>
      <c r="J232" s="230">
        <v>453.26666666666671</v>
      </c>
      <c r="K232" s="229">
        <v>444.7</v>
      </c>
      <c r="L232" s="229">
        <v>435.15</v>
      </c>
      <c r="M232" s="229">
        <v>70.578429999999997</v>
      </c>
      <c r="N232" s="1"/>
      <c r="O232" s="1"/>
    </row>
    <row r="233" spans="1:15" ht="12.75" customHeight="1">
      <c r="A233" s="30">
        <v>223</v>
      </c>
      <c r="B233" s="215" t="s">
        <v>381</v>
      </c>
      <c r="C233" s="229">
        <v>110.25</v>
      </c>
      <c r="D233" s="230">
        <v>111.18333333333334</v>
      </c>
      <c r="E233" s="230">
        <v>109.06666666666668</v>
      </c>
      <c r="F233" s="230">
        <v>107.88333333333334</v>
      </c>
      <c r="G233" s="230">
        <v>105.76666666666668</v>
      </c>
      <c r="H233" s="230">
        <v>112.36666666666667</v>
      </c>
      <c r="I233" s="230">
        <v>114.48333333333335</v>
      </c>
      <c r="J233" s="230">
        <v>115.66666666666667</v>
      </c>
      <c r="K233" s="229">
        <v>113.3</v>
      </c>
      <c r="L233" s="229">
        <v>110</v>
      </c>
      <c r="M233" s="229">
        <v>5.5089899999999998</v>
      </c>
      <c r="N233" s="1"/>
      <c r="O233" s="1"/>
    </row>
    <row r="234" spans="1:15" ht="12.75" customHeight="1">
      <c r="A234" s="30">
        <v>224</v>
      </c>
      <c r="B234" s="215" t="s">
        <v>382</v>
      </c>
      <c r="C234" s="229">
        <v>230.35</v>
      </c>
      <c r="D234" s="230">
        <v>226.95000000000002</v>
      </c>
      <c r="E234" s="230">
        <v>219.40000000000003</v>
      </c>
      <c r="F234" s="230">
        <v>208.45000000000002</v>
      </c>
      <c r="G234" s="230">
        <v>200.90000000000003</v>
      </c>
      <c r="H234" s="230">
        <v>237.90000000000003</v>
      </c>
      <c r="I234" s="230">
        <v>245.45000000000005</v>
      </c>
      <c r="J234" s="230">
        <v>256.40000000000003</v>
      </c>
      <c r="K234" s="229">
        <v>234.5</v>
      </c>
      <c r="L234" s="229">
        <v>216</v>
      </c>
      <c r="M234" s="229">
        <v>215.62473</v>
      </c>
      <c r="N234" s="1"/>
      <c r="O234" s="1"/>
    </row>
    <row r="235" spans="1:15" ht="12.75" customHeight="1">
      <c r="A235" s="30">
        <v>225</v>
      </c>
      <c r="B235" s="215" t="s">
        <v>123</v>
      </c>
      <c r="C235" s="229">
        <v>109.9</v>
      </c>
      <c r="D235" s="230">
        <v>110.60000000000001</v>
      </c>
      <c r="E235" s="230">
        <v>108.80000000000001</v>
      </c>
      <c r="F235" s="230">
        <v>107.7</v>
      </c>
      <c r="G235" s="230">
        <v>105.9</v>
      </c>
      <c r="H235" s="230">
        <v>111.70000000000002</v>
      </c>
      <c r="I235" s="230">
        <v>113.5</v>
      </c>
      <c r="J235" s="230">
        <v>114.60000000000002</v>
      </c>
      <c r="K235" s="229">
        <v>112.4</v>
      </c>
      <c r="L235" s="229">
        <v>109.5</v>
      </c>
      <c r="M235" s="229">
        <v>50.546410000000002</v>
      </c>
      <c r="N235" s="1"/>
      <c r="O235" s="1"/>
    </row>
    <row r="236" spans="1:15" ht="12.75" customHeight="1">
      <c r="A236" s="30">
        <v>226</v>
      </c>
      <c r="B236" s="215" t="s">
        <v>383</v>
      </c>
      <c r="C236" s="229">
        <v>65.400000000000006</v>
      </c>
      <c r="D236" s="230">
        <v>65.8</v>
      </c>
      <c r="E236" s="230">
        <v>64.699999999999989</v>
      </c>
      <c r="F236" s="230">
        <v>63.999999999999986</v>
      </c>
      <c r="G236" s="230">
        <v>62.899999999999977</v>
      </c>
      <c r="H236" s="230">
        <v>66.5</v>
      </c>
      <c r="I236" s="230">
        <v>67.599999999999994</v>
      </c>
      <c r="J236" s="230">
        <v>68.300000000000011</v>
      </c>
      <c r="K236" s="229">
        <v>66.900000000000006</v>
      </c>
      <c r="L236" s="229">
        <v>65.099999999999994</v>
      </c>
      <c r="M236" s="229">
        <v>36.926560000000002</v>
      </c>
      <c r="N236" s="1"/>
      <c r="O236" s="1"/>
    </row>
    <row r="237" spans="1:15" ht="12.75" customHeight="1">
      <c r="A237" s="30">
        <v>227</v>
      </c>
      <c r="B237" s="215" t="s">
        <v>259</v>
      </c>
      <c r="C237" s="229">
        <v>5587.95</v>
      </c>
      <c r="D237" s="230">
        <v>5592.9666666666672</v>
      </c>
      <c r="E237" s="230">
        <v>5515.9833333333345</v>
      </c>
      <c r="F237" s="230">
        <v>5444.0166666666673</v>
      </c>
      <c r="G237" s="230">
        <v>5367.0333333333347</v>
      </c>
      <c r="H237" s="230">
        <v>5664.9333333333343</v>
      </c>
      <c r="I237" s="230">
        <v>5741.9166666666679</v>
      </c>
      <c r="J237" s="230">
        <v>5813.8833333333341</v>
      </c>
      <c r="K237" s="229">
        <v>5669.95</v>
      </c>
      <c r="L237" s="229">
        <v>5521</v>
      </c>
      <c r="M237" s="229">
        <v>0.77837999999999996</v>
      </c>
      <c r="N237" s="1"/>
      <c r="O237" s="1"/>
    </row>
    <row r="238" spans="1:15" ht="12.75" customHeight="1">
      <c r="A238" s="30">
        <v>228</v>
      </c>
      <c r="B238" s="215" t="s">
        <v>384</v>
      </c>
      <c r="C238" s="229">
        <v>285.3</v>
      </c>
      <c r="D238" s="230">
        <v>284.75</v>
      </c>
      <c r="E238" s="230">
        <v>282.8</v>
      </c>
      <c r="F238" s="230">
        <v>280.3</v>
      </c>
      <c r="G238" s="230">
        <v>278.35000000000002</v>
      </c>
      <c r="H238" s="230">
        <v>287.25</v>
      </c>
      <c r="I238" s="230">
        <v>289.20000000000005</v>
      </c>
      <c r="J238" s="230">
        <v>291.7</v>
      </c>
      <c r="K238" s="229">
        <v>286.7</v>
      </c>
      <c r="L238" s="229">
        <v>282.25</v>
      </c>
      <c r="M238" s="229">
        <v>14.6816</v>
      </c>
      <c r="N238" s="1"/>
      <c r="O238" s="1"/>
    </row>
    <row r="239" spans="1:15" ht="12.75" customHeight="1">
      <c r="A239" s="30">
        <v>229</v>
      </c>
      <c r="B239" s="215" t="s">
        <v>385</v>
      </c>
      <c r="C239" s="229">
        <v>122.6</v>
      </c>
      <c r="D239" s="230">
        <v>122.86666666666667</v>
      </c>
      <c r="E239" s="230">
        <v>115.73333333333335</v>
      </c>
      <c r="F239" s="230">
        <v>108.86666666666667</v>
      </c>
      <c r="G239" s="230">
        <v>101.73333333333335</v>
      </c>
      <c r="H239" s="230">
        <v>129.73333333333335</v>
      </c>
      <c r="I239" s="230">
        <v>136.86666666666667</v>
      </c>
      <c r="J239" s="230">
        <v>143.73333333333335</v>
      </c>
      <c r="K239" s="229">
        <v>130</v>
      </c>
      <c r="L239" s="229">
        <v>116</v>
      </c>
      <c r="M239" s="229">
        <v>1461.5981400000001</v>
      </c>
      <c r="N239" s="1"/>
      <c r="O239" s="1"/>
    </row>
    <row r="240" spans="1:15" ht="12.75" customHeight="1">
      <c r="A240" s="30">
        <v>230</v>
      </c>
      <c r="B240" s="215" t="s">
        <v>130</v>
      </c>
      <c r="C240" s="229">
        <v>381.95</v>
      </c>
      <c r="D240" s="230">
        <v>383</v>
      </c>
      <c r="E240" s="230">
        <v>379.95</v>
      </c>
      <c r="F240" s="230">
        <v>377.95</v>
      </c>
      <c r="G240" s="230">
        <v>374.9</v>
      </c>
      <c r="H240" s="230">
        <v>385</v>
      </c>
      <c r="I240" s="230">
        <v>388.04999999999995</v>
      </c>
      <c r="J240" s="230">
        <v>390.05</v>
      </c>
      <c r="K240" s="229">
        <v>386.05</v>
      </c>
      <c r="L240" s="229">
        <v>381</v>
      </c>
      <c r="M240" s="229">
        <v>42.127899999999997</v>
      </c>
      <c r="N240" s="1"/>
      <c r="O240" s="1"/>
    </row>
    <row r="241" spans="1:15" ht="12.75" customHeight="1">
      <c r="A241" s="30">
        <v>231</v>
      </c>
      <c r="B241" s="215" t="s">
        <v>135</v>
      </c>
      <c r="C241" s="229">
        <v>90.3</v>
      </c>
      <c r="D241" s="230">
        <v>90.7</v>
      </c>
      <c r="E241" s="230">
        <v>89.75</v>
      </c>
      <c r="F241" s="230">
        <v>89.2</v>
      </c>
      <c r="G241" s="230">
        <v>88.25</v>
      </c>
      <c r="H241" s="230">
        <v>91.25</v>
      </c>
      <c r="I241" s="230">
        <v>92.200000000000017</v>
      </c>
      <c r="J241" s="230">
        <v>92.75</v>
      </c>
      <c r="K241" s="229">
        <v>91.65</v>
      </c>
      <c r="L241" s="229">
        <v>90.15</v>
      </c>
      <c r="M241" s="229">
        <v>99.218230000000005</v>
      </c>
      <c r="N241" s="1"/>
      <c r="O241" s="1"/>
    </row>
    <row r="242" spans="1:15" ht="12.75" customHeight="1">
      <c r="A242" s="30">
        <v>232</v>
      </c>
      <c r="B242" s="215" t="s">
        <v>386</v>
      </c>
      <c r="C242" s="229">
        <v>24.75</v>
      </c>
      <c r="D242" s="230">
        <v>24.883333333333336</v>
      </c>
      <c r="E242" s="230">
        <v>24.566666666666674</v>
      </c>
      <c r="F242" s="230">
        <v>24.383333333333336</v>
      </c>
      <c r="G242" s="230">
        <v>24.066666666666674</v>
      </c>
      <c r="H242" s="230">
        <v>25.066666666666674</v>
      </c>
      <c r="I242" s="230">
        <v>25.383333333333336</v>
      </c>
      <c r="J242" s="230">
        <v>25.566666666666674</v>
      </c>
      <c r="K242" s="229">
        <v>25.2</v>
      </c>
      <c r="L242" s="229">
        <v>24.7</v>
      </c>
      <c r="M242" s="229">
        <v>40.384880000000003</v>
      </c>
      <c r="N242" s="1"/>
      <c r="O242" s="1"/>
    </row>
    <row r="243" spans="1:15" ht="12.75" customHeight="1">
      <c r="A243" s="30">
        <v>233</v>
      </c>
      <c r="B243" s="215" t="s">
        <v>136</v>
      </c>
      <c r="C243" s="229">
        <v>640.15</v>
      </c>
      <c r="D243" s="230">
        <v>642</v>
      </c>
      <c r="E243" s="230">
        <v>637.04999999999995</v>
      </c>
      <c r="F243" s="230">
        <v>633.94999999999993</v>
      </c>
      <c r="G243" s="230">
        <v>628.99999999999989</v>
      </c>
      <c r="H243" s="230">
        <v>645.1</v>
      </c>
      <c r="I243" s="230">
        <v>650.05000000000007</v>
      </c>
      <c r="J243" s="230">
        <v>653.15000000000009</v>
      </c>
      <c r="K243" s="229">
        <v>646.95000000000005</v>
      </c>
      <c r="L243" s="229">
        <v>638.9</v>
      </c>
      <c r="M243" s="229">
        <v>7.4562799999999996</v>
      </c>
      <c r="N243" s="1"/>
      <c r="O243" s="1"/>
    </row>
    <row r="244" spans="1:15" ht="12.75" customHeight="1">
      <c r="A244" s="30">
        <v>234</v>
      </c>
      <c r="B244" s="215" t="s">
        <v>767</v>
      </c>
      <c r="C244" s="229">
        <v>33.15</v>
      </c>
      <c r="D244" s="230">
        <v>33.233333333333334</v>
      </c>
      <c r="E244" s="230">
        <v>32.866666666666667</v>
      </c>
      <c r="F244" s="230">
        <v>32.583333333333336</v>
      </c>
      <c r="G244" s="230">
        <v>32.216666666666669</v>
      </c>
      <c r="H244" s="230">
        <v>33.516666666666666</v>
      </c>
      <c r="I244" s="230">
        <v>33.88333333333334</v>
      </c>
      <c r="J244" s="230">
        <v>34.166666666666664</v>
      </c>
      <c r="K244" s="229">
        <v>33.6</v>
      </c>
      <c r="L244" s="229">
        <v>32.950000000000003</v>
      </c>
      <c r="M244" s="229">
        <v>248.30924999999999</v>
      </c>
      <c r="N244" s="1"/>
      <c r="O244" s="1"/>
    </row>
    <row r="245" spans="1:15" ht="12.75" customHeight="1">
      <c r="A245" s="30">
        <v>235</v>
      </c>
      <c r="B245" s="215" t="s">
        <v>773</v>
      </c>
      <c r="C245" s="229">
        <v>1417</v>
      </c>
      <c r="D245" s="230">
        <v>1425.4666666666665</v>
      </c>
      <c r="E245" s="230">
        <v>1399.5333333333328</v>
      </c>
      <c r="F245" s="230">
        <v>1382.0666666666664</v>
      </c>
      <c r="G245" s="230">
        <v>1356.1333333333328</v>
      </c>
      <c r="H245" s="230">
        <v>1442.9333333333329</v>
      </c>
      <c r="I245" s="230">
        <v>1468.8666666666668</v>
      </c>
      <c r="J245" s="230">
        <v>1486.333333333333</v>
      </c>
      <c r="K245" s="229">
        <v>1451.4</v>
      </c>
      <c r="L245" s="229">
        <v>1408</v>
      </c>
      <c r="M245" s="229">
        <v>0.74560999999999999</v>
      </c>
      <c r="N245" s="1"/>
      <c r="O245" s="1"/>
    </row>
    <row r="246" spans="1:15" ht="12.75" customHeight="1">
      <c r="A246" s="30">
        <v>236</v>
      </c>
      <c r="B246" s="215" t="s">
        <v>387</v>
      </c>
      <c r="C246" s="229">
        <v>329.65</v>
      </c>
      <c r="D246" s="230">
        <v>330.2</v>
      </c>
      <c r="E246" s="230">
        <v>325.5</v>
      </c>
      <c r="F246" s="230">
        <v>321.35000000000002</v>
      </c>
      <c r="G246" s="230">
        <v>316.65000000000003</v>
      </c>
      <c r="H246" s="230">
        <v>334.34999999999997</v>
      </c>
      <c r="I246" s="230">
        <v>339.0499999999999</v>
      </c>
      <c r="J246" s="230">
        <v>343.19999999999993</v>
      </c>
      <c r="K246" s="229">
        <v>334.9</v>
      </c>
      <c r="L246" s="229">
        <v>326.05</v>
      </c>
      <c r="M246" s="229">
        <v>1.51416</v>
      </c>
      <c r="N246" s="1"/>
      <c r="O246" s="1"/>
    </row>
    <row r="247" spans="1:15" ht="12.75" customHeight="1">
      <c r="A247" s="30">
        <v>237</v>
      </c>
      <c r="B247" s="215" t="s">
        <v>129</v>
      </c>
      <c r="C247" s="229">
        <v>463.05</v>
      </c>
      <c r="D247" s="230">
        <v>463.7833333333333</v>
      </c>
      <c r="E247" s="230">
        <v>461.06666666666661</v>
      </c>
      <c r="F247" s="230">
        <v>459.08333333333331</v>
      </c>
      <c r="G247" s="230">
        <v>456.36666666666662</v>
      </c>
      <c r="H247" s="230">
        <v>465.76666666666659</v>
      </c>
      <c r="I247" s="230">
        <v>468.48333333333329</v>
      </c>
      <c r="J247" s="230">
        <v>470.46666666666658</v>
      </c>
      <c r="K247" s="229">
        <v>466.5</v>
      </c>
      <c r="L247" s="229">
        <v>461.8</v>
      </c>
      <c r="M247" s="229">
        <v>5.4477799999999998</v>
      </c>
      <c r="N247" s="1"/>
      <c r="O247" s="1"/>
    </row>
    <row r="248" spans="1:15" ht="12.75" customHeight="1">
      <c r="A248" s="30">
        <v>238</v>
      </c>
      <c r="B248" s="215" t="s">
        <v>133</v>
      </c>
      <c r="C248" s="229">
        <v>157.25</v>
      </c>
      <c r="D248" s="230">
        <v>158.03333333333333</v>
      </c>
      <c r="E248" s="230">
        <v>154.86666666666667</v>
      </c>
      <c r="F248" s="230">
        <v>152.48333333333335</v>
      </c>
      <c r="G248" s="230">
        <v>149.31666666666669</v>
      </c>
      <c r="H248" s="230">
        <v>160.41666666666666</v>
      </c>
      <c r="I248" s="230">
        <v>163.58333333333334</v>
      </c>
      <c r="J248" s="230">
        <v>165.96666666666664</v>
      </c>
      <c r="K248" s="229">
        <v>161.19999999999999</v>
      </c>
      <c r="L248" s="229">
        <v>155.65</v>
      </c>
      <c r="M248" s="229">
        <v>87.831699999999998</v>
      </c>
      <c r="N248" s="1"/>
      <c r="O248" s="1"/>
    </row>
    <row r="249" spans="1:15" ht="12.75" customHeight="1">
      <c r="A249" s="30">
        <v>239</v>
      </c>
      <c r="B249" s="215" t="s">
        <v>132</v>
      </c>
      <c r="C249" s="229">
        <v>1331.05</v>
      </c>
      <c r="D249" s="230">
        <v>1321.95</v>
      </c>
      <c r="E249" s="230">
        <v>1307.5</v>
      </c>
      <c r="F249" s="230">
        <v>1283.95</v>
      </c>
      <c r="G249" s="230">
        <v>1269.5</v>
      </c>
      <c r="H249" s="230">
        <v>1345.5</v>
      </c>
      <c r="I249" s="230">
        <v>1359.9500000000003</v>
      </c>
      <c r="J249" s="230">
        <v>1383.5</v>
      </c>
      <c r="K249" s="229">
        <v>1336.4</v>
      </c>
      <c r="L249" s="229">
        <v>1298.4000000000001</v>
      </c>
      <c r="M249" s="229">
        <v>42.336509999999997</v>
      </c>
      <c r="N249" s="1"/>
      <c r="O249" s="1"/>
    </row>
    <row r="250" spans="1:15" ht="12.75" customHeight="1">
      <c r="A250" s="30">
        <v>240</v>
      </c>
      <c r="B250" s="215" t="s">
        <v>388</v>
      </c>
      <c r="C250" s="229">
        <v>15.25</v>
      </c>
      <c r="D250" s="230">
        <v>15.183333333333332</v>
      </c>
      <c r="E250" s="230">
        <v>14.866666666666664</v>
      </c>
      <c r="F250" s="230">
        <v>14.483333333333333</v>
      </c>
      <c r="G250" s="230">
        <v>14.166666666666664</v>
      </c>
      <c r="H250" s="230">
        <v>15.566666666666663</v>
      </c>
      <c r="I250" s="230">
        <v>15.883333333333329</v>
      </c>
      <c r="J250" s="230">
        <v>16.266666666666662</v>
      </c>
      <c r="K250" s="229">
        <v>15.5</v>
      </c>
      <c r="L250" s="229">
        <v>14.8</v>
      </c>
      <c r="M250" s="229">
        <v>74.220119999999994</v>
      </c>
      <c r="N250" s="1"/>
      <c r="O250" s="1"/>
    </row>
    <row r="251" spans="1:15" ht="12.75" customHeight="1">
      <c r="A251" s="30">
        <v>241</v>
      </c>
      <c r="B251" s="215" t="s">
        <v>162</v>
      </c>
      <c r="C251" s="229">
        <v>4143.1000000000004</v>
      </c>
      <c r="D251" s="230">
        <v>4150.333333333333</v>
      </c>
      <c r="E251" s="230">
        <v>4075.6666666666661</v>
      </c>
      <c r="F251" s="230">
        <v>4008.2333333333331</v>
      </c>
      <c r="G251" s="230">
        <v>3933.5666666666662</v>
      </c>
      <c r="H251" s="230">
        <v>4217.7666666666664</v>
      </c>
      <c r="I251" s="230">
        <v>4292.4333333333325</v>
      </c>
      <c r="J251" s="230">
        <v>4359.8666666666659</v>
      </c>
      <c r="K251" s="229">
        <v>4225</v>
      </c>
      <c r="L251" s="229">
        <v>4082.9</v>
      </c>
      <c r="M251" s="229">
        <v>4.5610099999999996</v>
      </c>
      <c r="N251" s="1"/>
      <c r="O251" s="1"/>
    </row>
    <row r="252" spans="1:15" ht="12.75" customHeight="1">
      <c r="A252" s="30">
        <v>242</v>
      </c>
      <c r="B252" s="215" t="s">
        <v>134</v>
      </c>
      <c r="C252" s="229">
        <v>1265.95</v>
      </c>
      <c r="D252" s="230">
        <v>1270.8166666666666</v>
      </c>
      <c r="E252" s="230">
        <v>1259.1333333333332</v>
      </c>
      <c r="F252" s="230">
        <v>1252.3166666666666</v>
      </c>
      <c r="G252" s="230">
        <v>1240.6333333333332</v>
      </c>
      <c r="H252" s="230">
        <v>1277.6333333333332</v>
      </c>
      <c r="I252" s="230">
        <v>1289.3166666666666</v>
      </c>
      <c r="J252" s="230">
        <v>1296.1333333333332</v>
      </c>
      <c r="K252" s="229">
        <v>1282.5</v>
      </c>
      <c r="L252" s="229">
        <v>1264</v>
      </c>
      <c r="M252" s="229">
        <v>53.390729999999998</v>
      </c>
      <c r="N252" s="1"/>
      <c r="O252" s="1"/>
    </row>
    <row r="253" spans="1:15" ht="12.75" customHeight="1">
      <c r="A253" s="30">
        <v>243</v>
      </c>
      <c r="B253" s="215" t="s">
        <v>389</v>
      </c>
      <c r="C253" s="229">
        <v>577.4</v>
      </c>
      <c r="D253" s="230">
        <v>577.75</v>
      </c>
      <c r="E253" s="230">
        <v>571.65</v>
      </c>
      <c r="F253" s="230">
        <v>565.9</v>
      </c>
      <c r="G253" s="230">
        <v>559.79999999999995</v>
      </c>
      <c r="H253" s="230">
        <v>583.5</v>
      </c>
      <c r="I253" s="230">
        <v>589.59999999999991</v>
      </c>
      <c r="J253" s="230">
        <v>595.35</v>
      </c>
      <c r="K253" s="229">
        <v>583.85</v>
      </c>
      <c r="L253" s="229">
        <v>572</v>
      </c>
      <c r="M253" s="229">
        <v>3.0091100000000002</v>
      </c>
      <c r="N253" s="1"/>
      <c r="O253" s="1"/>
    </row>
    <row r="254" spans="1:15" ht="12.75" customHeight="1">
      <c r="A254" s="30">
        <v>244</v>
      </c>
      <c r="B254" s="215" t="s">
        <v>131</v>
      </c>
      <c r="C254" s="229">
        <v>2462.75</v>
      </c>
      <c r="D254" s="230">
        <v>2463.5499999999997</v>
      </c>
      <c r="E254" s="230">
        <v>2439.0999999999995</v>
      </c>
      <c r="F254" s="230">
        <v>2415.4499999999998</v>
      </c>
      <c r="G254" s="230">
        <v>2390.9999999999995</v>
      </c>
      <c r="H254" s="230">
        <v>2487.1999999999994</v>
      </c>
      <c r="I254" s="230">
        <v>2511.6499999999992</v>
      </c>
      <c r="J254" s="230">
        <v>2535.2999999999993</v>
      </c>
      <c r="K254" s="229">
        <v>2488</v>
      </c>
      <c r="L254" s="229">
        <v>2439.9</v>
      </c>
      <c r="M254" s="229">
        <v>5.1203599999999998</v>
      </c>
      <c r="N254" s="1"/>
      <c r="O254" s="1"/>
    </row>
    <row r="255" spans="1:15" ht="12.75" customHeight="1">
      <c r="A255" s="30">
        <v>245</v>
      </c>
      <c r="B255" s="215" t="s">
        <v>260</v>
      </c>
      <c r="C255" s="229">
        <v>727.95</v>
      </c>
      <c r="D255" s="230">
        <v>730.86666666666679</v>
      </c>
      <c r="E255" s="230">
        <v>723.13333333333355</v>
      </c>
      <c r="F255" s="230">
        <v>718.31666666666672</v>
      </c>
      <c r="G255" s="230">
        <v>710.58333333333348</v>
      </c>
      <c r="H255" s="230">
        <v>735.68333333333362</v>
      </c>
      <c r="I255" s="230">
        <v>743.41666666666674</v>
      </c>
      <c r="J255" s="230">
        <v>748.23333333333369</v>
      </c>
      <c r="K255" s="229">
        <v>738.6</v>
      </c>
      <c r="L255" s="229">
        <v>726.05</v>
      </c>
      <c r="M255" s="229">
        <v>9.2446800000000007</v>
      </c>
      <c r="N255" s="1"/>
      <c r="O255" s="1"/>
    </row>
    <row r="256" spans="1:15" ht="12.75" customHeight="1">
      <c r="A256" s="30">
        <v>246</v>
      </c>
      <c r="B256" s="215" t="s">
        <v>390</v>
      </c>
      <c r="C256" s="229">
        <v>2159.4499999999998</v>
      </c>
      <c r="D256" s="230">
        <v>2159.5166666666664</v>
      </c>
      <c r="E256" s="230">
        <v>2139.0333333333328</v>
      </c>
      <c r="F256" s="230">
        <v>2118.6166666666663</v>
      </c>
      <c r="G256" s="230">
        <v>2098.1333333333328</v>
      </c>
      <c r="H256" s="230">
        <v>2179.9333333333329</v>
      </c>
      <c r="I256" s="230">
        <v>2200.4166666666665</v>
      </c>
      <c r="J256" s="230">
        <v>2220.833333333333</v>
      </c>
      <c r="K256" s="229">
        <v>2180</v>
      </c>
      <c r="L256" s="229">
        <v>2139.1</v>
      </c>
      <c r="M256" s="229">
        <v>0.58557999999999999</v>
      </c>
      <c r="N256" s="1"/>
      <c r="O256" s="1"/>
    </row>
    <row r="257" spans="1:15" ht="12.75" customHeight="1">
      <c r="A257" s="30">
        <v>247</v>
      </c>
      <c r="B257" s="215" t="s">
        <v>391</v>
      </c>
      <c r="C257" s="229">
        <v>3227.35</v>
      </c>
      <c r="D257" s="230">
        <v>3246.7166666666672</v>
      </c>
      <c r="E257" s="230">
        <v>3195.4333333333343</v>
      </c>
      <c r="F257" s="230">
        <v>3163.5166666666673</v>
      </c>
      <c r="G257" s="230">
        <v>3112.2333333333345</v>
      </c>
      <c r="H257" s="230">
        <v>3278.6333333333341</v>
      </c>
      <c r="I257" s="230">
        <v>3329.916666666667</v>
      </c>
      <c r="J257" s="230">
        <v>3361.8333333333339</v>
      </c>
      <c r="K257" s="229">
        <v>3298</v>
      </c>
      <c r="L257" s="229">
        <v>3214.8</v>
      </c>
      <c r="M257" s="229">
        <v>0.90525999999999995</v>
      </c>
      <c r="N257" s="1"/>
      <c r="O257" s="1"/>
    </row>
    <row r="258" spans="1:15" ht="12.75" customHeight="1">
      <c r="A258" s="30">
        <v>248</v>
      </c>
      <c r="B258" s="215" t="s">
        <v>850</v>
      </c>
      <c r="C258" s="229">
        <v>922.35</v>
      </c>
      <c r="D258" s="230">
        <v>931.06666666666661</v>
      </c>
      <c r="E258" s="230">
        <v>904.13333333333321</v>
      </c>
      <c r="F258" s="230">
        <v>885.91666666666663</v>
      </c>
      <c r="G258" s="230">
        <v>858.98333333333323</v>
      </c>
      <c r="H258" s="230">
        <v>949.28333333333319</v>
      </c>
      <c r="I258" s="230">
        <v>976.21666666666658</v>
      </c>
      <c r="J258" s="230">
        <v>994.43333333333317</v>
      </c>
      <c r="K258" s="229">
        <v>958</v>
      </c>
      <c r="L258" s="229">
        <v>912.85</v>
      </c>
      <c r="M258" s="229">
        <v>16.452069999999999</v>
      </c>
      <c r="N258" s="1"/>
      <c r="O258" s="1"/>
    </row>
    <row r="259" spans="1:15" ht="12.75" customHeight="1">
      <c r="A259" s="30">
        <v>249</v>
      </c>
      <c r="B259" s="215" t="s">
        <v>392</v>
      </c>
      <c r="C259" s="229">
        <v>718.8</v>
      </c>
      <c r="D259" s="230">
        <v>723.7166666666667</v>
      </c>
      <c r="E259" s="230">
        <v>710.33333333333337</v>
      </c>
      <c r="F259" s="230">
        <v>701.86666666666667</v>
      </c>
      <c r="G259" s="230">
        <v>688.48333333333335</v>
      </c>
      <c r="H259" s="230">
        <v>732.18333333333339</v>
      </c>
      <c r="I259" s="230">
        <v>745.56666666666661</v>
      </c>
      <c r="J259" s="230">
        <v>754.03333333333342</v>
      </c>
      <c r="K259" s="229">
        <v>737.1</v>
      </c>
      <c r="L259" s="229">
        <v>715.25</v>
      </c>
      <c r="M259" s="229">
        <v>1.5679799999999999</v>
      </c>
      <c r="N259" s="1"/>
      <c r="O259" s="1"/>
    </row>
    <row r="260" spans="1:15" ht="12.75" customHeight="1">
      <c r="A260" s="30">
        <v>250</v>
      </c>
      <c r="B260" s="215" t="s">
        <v>393</v>
      </c>
      <c r="C260" s="229">
        <v>325.3</v>
      </c>
      <c r="D260" s="230">
        <v>326.68333333333334</v>
      </c>
      <c r="E260" s="230">
        <v>322.9666666666667</v>
      </c>
      <c r="F260" s="230">
        <v>320.63333333333338</v>
      </c>
      <c r="G260" s="230">
        <v>316.91666666666674</v>
      </c>
      <c r="H260" s="230">
        <v>329.01666666666665</v>
      </c>
      <c r="I260" s="230">
        <v>332.73333333333323</v>
      </c>
      <c r="J260" s="230">
        <v>335.06666666666661</v>
      </c>
      <c r="K260" s="229">
        <v>330.4</v>
      </c>
      <c r="L260" s="229">
        <v>324.35000000000002</v>
      </c>
      <c r="M260" s="229">
        <v>4.97201</v>
      </c>
      <c r="N260" s="1"/>
      <c r="O260" s="1"/>
    </row>
    <row r="261" spans="1:15" ht="12.75" customHeight="1">
      <c r="A261" s="30">
        <v>251</v>
      </c>
      <c r="B261" s="215" t="s">
        <v>394</v>
      </c>
      <c r="C261" s="229">
        <v>73.400000000000006</v>
      </c>
      <c r="D261" s="230">
        <v>72.966666666666669</v>
      </c>
      <c r="E261" s="230">
        <v>71.933333333333337</v>
      </c>
      <c r="F261" s="230">
        <v>70.466666666666669</v>
      </c>
      <c r="G261" s="230">
        <v>69.433333333333337</v>
      </c>
      <c r="H261" s="230">
        <v>74.433333333333337</v>
      </c>
      <c r="I261" s="230">
        <v>75.466666666666669</v>
      </c>
      <c r="J261" s="230">
        <v>76.933333333333337</v>
      </c>
      <c r="K261" s="229">
        <v>74</v>
      </c>
      <c r="L261" s="229">
        <v>71.5</v>
      </c>
      <c r="M261" s="229">
        <v>23.93337</v>
      </c>
      <c r="N261" s="1"/>
      <c r="O261" s="1"/>
    </row>
    <row r="262" spans="1:15" ht="12.75" customHeight="1">
      <c r="A262" s="30">
        <v>252</v>
      </c>
      <c r="B262" s="215" t="s">
        <v>261</v>
      </c>
      <c r="C262" s="229">
        <v>261.39999999999998</v>
      </c>
      <c r="D262" s="230">
        <v>262.81666666666666</v>
      </c>
      <c r="E262" s="230">
        <v>258.63333333333333</v>
      </c>
      <c r="F262" s="230">
        <v>255.86666666666667</v>
      </c>
      <c r="G262" s="230">
        <v>251.68333333333334</v>
      </c>
      <c r="H262" s="230">
        <v>265.58333333333331</v>
      </c>
      <c r="I262" s="230">
        <v>269.76666666666659</v>
      </c>
      <c r="J262" s="230">
        <v>272.5333333333333</v>
      </c>
      <c r="K262" s="229">
        <v>267</v>
      </c>
      <c r="L262" s="229">
        <v>260.05</v>
      </c>
      <c r="M262" s="229">
        <v>9.6762700000000006</v>
      </c>
      <c r="N262" s="1"/>
      <c r="O262" s="1"/>
    </row>
    <row r="263" spans="1:15" ht="12.75" customHeight="1">
      <c r="A263" s="30">
        <v>253</v>
      </c>
      <c r="B263" s="215" t="s">
        <v>139</v>
      </c>
      <c r="C263" s="229">
        <v>748.5</v>
      </c>
      <c r="D263" s="230">
        <v>748.98333333333323</v>
      </c>
      <c r="E263" s="230">
        <v>741.01666666666642</v>
      </c>
      <c r="F263" s="230">
        <v>733.53333333333319</v>
      </c>
      <c r="G263" s="230">
        <v>725.56666666666638</v>
      </c>
      <c r="H263" s="230">
        <v>756.46666666666647</v>
      </c>
      <c r="I263" s="230">
        <v>764.43333333333339</v>
      </c>
      <c r="J263" s="230">
        <v>771.91666666666652</v>
      </c>
      <c r="K263" s="229">
        <v>756.95</v>
      </c>
      <c r="L263" s="229">
        <v>741.5</v>
      </c>
      <c r="M263" s="229">
        <v>24.087340000000001</v>
      </c>
      <c r="N263" s="1"/>
      <c r="O263" s="1"/>
    </row>
    <row r="264" spans="1:15" ht="12.75" customHeight="1">
      <c r="A264" s="30">
        <v>254</v>
      </c>
      <c r="B264" s="215" t="s">
        <v>395</v>
      </c>
      <c r="C264" s="229">
        <v>99.1</v>
      </c>
      <c r="D264" s="230">
        <v>99.483333333333348</v>
      </c>
      <c r="E264" s="230">
        <v>98.516666666666694</v>
      </c>
      <c r="F264" s="230">
        <v>97.933333333333351</v>
      </c>
      <c r="G264" s="230">
        <v>96.966666666666697</v>
      </c>
      <c r="H264" s="230">
        <v>100.06666666666669</v>
      </c>
      <c r="I264" s="230">
        <v>101.03333333333333</v>
      </c>
      <c r="J264" s="230">
        <v>101.61666666666669</v>
      </c>
      <c r="K264" s="229">
        <v>100.45</v>
      </c>
      <c r="L264" s="229">
        <v>98.9</v>
      </c>
      <c r="M264" s="229">
        <v>5.2777000000000003</v>
      </c>
      <c r="N264" s="1"/>
      <c r="O264" s="1"/>
    </row>
    <row r="265" spans="1:15" ht="12.75" customHeight="1">
      <c r="A265" s="30">
        <v>255</v>
      </c>
      <c r="B265" s="215" t="s">
        <v>396</v>
      </c>
      <c r="C265" s="229">
        <v>314.85000000000002</v>
      </c>
      <c r="D265" s="230">
        <v>313.95</v>
      </c>
      <c r="E265" s="230">
        <v>311.14999999999998</v>
      </c>
      <c r="F265" s="230">
        <v>307.45</v>
      </c>
      <c r="G265" s="230">
        <v>304.64999999999998</v>
      </c>
      <c r="H265" s="230">
        <v>317.64999999999998</v>
      </c>
      <c r="I265" s="230">
        <v>320.45000000000005</v>
      </c>
      <c r="J265" s="230">
        <v>324.14999999999998</v>
      </c>
      <c r="K265" s="229">
        <v>316.75</v>
      </c>
      <c r="L265" s="229">
        <v>310.25</v>
      </c>
      <c r="M265" s="229">
        <v>4.0529000000000002</v>
      </c>
      <c r="N265" s="1"/>
      <c r="O265" s="1"/>
    </row>
    <row r="266" spans="1:15" ht="12.75" customHeight="1">
      <c r="A266" s="30">
        <v>256</v>
      </c>
      <c r="B266" s="215" t="s">
        <v>138</v>
      </c>
      <c r="C266" s="229">
        <v>523.95000000000005</v>
      </c>
      <c r="D266" s="230">
        <v>525.81666666666672</v>
      </c>
      <c r="E266" s="230">
        <v>518.63333333333344</v>
      </c>
      <c r="F266" s="230">
        <v>513.31666666666672</v>
      </c>
      <c r="G266" s="230">
        <v>506.13333333333344</v>
      </c>
      <c r="H266" s="230">
        <v>531.13333333333344</v>
      </c>
      <c r="I266" s="230">
        <v>538.31666666666661</v>
      </c>
      <c r="J266" s="230">
        <v>543.63333333333344</v>
      </c>
      <c r="K266" s="229">
        <v>533</v>
      </c>
      <c r="L266" s="229">
        <v>520.5</v>
      </c>
      <c r="M266" s="229">
        <v>29.29898</v>
      </c>
      <c r="N266" s="1"/>
      <c r="O266" s="1"/>
    </row>
    <row r="267" spans="1:15" ht="12.75" customHeight="1">
      <c r="A267" s="30">
        <v>257</v>
      </c>
      <c r="B267" s="215" t="s">
        <v>140</v>
      </c>
      <c r="C267" s="229">
        <v>479.55</v>
      </c>
      <c r="D267" s="230">
        <v>482.01666666666665</v>
      </c>
      <c r="E267" s="230">
        <v>474.5333333333333</v>
      </c>
      <c r="F267" s="230">
        <v>469.51666666666665</v>
      </c>
      <c r="G267" s="230">
        <v>462.0333333333333</v>
      </c>
      <c r="H267" s="230">
        <v>487.0333333333333</v>
      </c>
      <c r="I267" s="230">
        <v>494.51666666666665</v>
      </c>
      <c r="J267" s="230">
        <v>499.5333333333333</v>
      </c>
      <c r="K267" s="229">
        <v>489.5</v>
      </c>
      <c r="L267" s="229">
        <v>477</v>
      </c>
      <c r="M267" s="229">
        <v>9.6555199999999992</v>
      </c>
      <c r="N267" s="1"/>
      <c r="O267" s="1"/>
    </row>
    <row r="268" spans="1:15" ht="12.75" customHeight="1">
      <c r="A268" s="30">
        <v>258</v>
      </c>
      <c r="B268" s="215" t="s">
        <v>774</v>
      </c>
      <c r="C268" s="229">
        <v>430.25</v>
      </c>
      <c r="D268" s="230">
        <v>430.36666666666662</v>
      </c>
      <c r="E268" s="230">
        <v>427.78333333333325</v>
      </c>
      <c r="F268" s="230">
        <v>425.31666666666661</v>
      </c>
      <c r="G268" s="230">
        <v>422.73333333333323</v>
      </c>
      <c r="H268" s="230">
        <v>432.83333333333326</v>
      </c>
      <c r="I268" s="230">
        <v>435.41666666666663</v>
      </c>
      <c r="J268" s="230">
        <v>437.88333333333327</v>
      </c>
      <c r="K268" s="229">
        <v>432.95</v>
      </c>
      <c r="L268" s="229">
        <v>427.9</v>
      </c>
      <c r="M268" s="229">
        <v>2.9958200000000001</v>
      </c>
      <c r="N268" s="1"/>
      <c r="O268" s="1"/>
    </row>
    <row r="269" spans="1:15" ht="12.75" customHeight="1">
      <c r="A269" s="30">
        <v>259</v>
      </c>
      <c r="B269" s="215" t="s">
        <v>775</v>
      </c>
      <c r="C269" s="229">
        <v>359.3</v>
      </c>
      <c r="D269" s="230">
        <v>358.7</v>
      </c>
      <c r="E269" s="230">
        <v>356.75</v>
      </c>
      <c r="F269" s="230">
        <v>354.2</v>
      </c>
      <c r="G269" s="230">
        <v>352.25</v>
      </c>
      <c r="H269" s="230">
        <v>361.25</v>
      </c>
      <c r="I269" s="230">
        <v>363.19999999999993</v>
      </c>
      <c r="J269" s="230">
        <v>365.75</v>
      </c>
      <c r="K269" s="229">
        <v>360.65</v>
      </c>
      <c r="L269" s="229">
        <v>356.15</v>
      </c>
      <c r="M269" s="229">
        <v>1.38632</v>
      </c>
      <c r="N269" s="1"/>
      <c r="O269" s="1"/>
    </row>
    <row r="270" spans="1:15" ht="12.75" customHeight="1">
      <c r="A270" s="30">
        <v>260</v>
      </c>
      <c r="B270" s="215" t="s">
        <v>397</v>
      </c>
      <c r="C270" s="229">
        <v>751</v>
      </c>
      <c r="D270" s="230">
        <v>747.5</v>
      </c>
      <c r="E270" s="230">
        <v>722.5</v>
      </c>
      <c r="F270" s="230">
        <v>694</v>
      </c>
      <c r="G270" s="230">
        <v>669</v>
      </c>
      <c r="H270" s="230">
        <v>776</v>
      </c>
      <c r="I270" s="230">
        <v>801</v>
      </c>
      <c r="J270" s="230">
        <v>829.5</v>
      </c>
      <c r="K270" s="229">
        <v>772.5</v>
      </c>
      <c r="L270" s="229">
        <v>719</v>
      </c>
      <c r="M270" s="229">
        <v>21.388030000000001</v>
      </c>
      <c r="N270" s="1"/>
      <c r="O270" s="1"/>
    </row>
    <row r="271" spans="1:15" ht="12.75" customHeight="1">
      <c r="A271" s="30">
        <v>261</v>
      </c>
      <c r="B271" s="215" t="s">
        <v>398</v>
      </c>
      <c r="C271" s="229">
        <v>202.45</v>
      </c>
      <c r="D271" s="230">
        <v>202.73333333333332</v>
      </c>
      <c r="E271" s="230">
        <v>201.61666666666665</v>
      </c>
      <c r="F271" s="230">
        <v>200.78333333333333</v>
      </c>
      <c r="G271" s="230">
        <v>199.66666666666666</v>
      </c>
      <c r="H271" s="230">
        <v>203.56666666666663</v>
      </c>
      <c r="I271" s="230">
        <v>204.68333333333331</v>
      </c>
      <c r="J271" s="230">
        <v>205.51666666666662</v>
      </c>
      <c r="K271" s="229">
        <v>203.85</v>
      </c>
      <c r="L271" s="229">
        <v>201.9</v>
      </c>
      <c r="M271" s="229">
        <v>0.96330000000000005</v>
      </c>
      <c r="N271" s="1"/>
      <c r="O271" s="1"/>
    </row>
    <row r="272" spans="1:15" ht="12.75" customHeight="1">
      <c r="A272" s="30">
        <v>262</v>
      </c>
      <c r="B272" s="215" t="s">
        <v>399</v>
      </c>
      <c r="C272" s="229">
        <v>625.9</v>
      </c>
      <c r="D272" s="230">
        <v>628.65</v>
      </c>
      <c r="E272" s="230">
        <v>618.29999999999995</v>
      </c>
      <c r="F272" s="230">
        <v>610.69999999999993</v>
      </c>
      <c r="G272" s="230">
        <v>600.34999999999991</v>
      </c>
      <c r="H272" s="230">
        <v>636.25</v>
      </c>
      <c r="I272" s="230">
        <v>646.60000000000014</v>
      </c>
      <c r="J272" s="230">
        <v>654.20000000000005</v>
      </c>
      <c r="K272" s="229">
        <v>639</v>
      </c>
      <c r="L272" s="229">
        <v>621.04999999999995</v>
      </c>
      <c r="M272" s="229">
        <v>9.8688199999999995</v>
      </c>
      <c r="N272" s="1"/>
      <c r="O272" s="1"/>
    </row>
    <row r="273" spans="1:15" ht="12.75" customHeight="1">
      <c r="A273" s="30">
        <v>263</v>
      </c>
      <c r="B273" s="215" t="s">
        <v>400</v>
      </c>
      <c r="C273" s="229">
        <v>2103.5500000000002</v>
      </c>
      <c r="D273" s="230">
        <v>2117.5166666666669</v>
      </c>
      <c r="E273" s="230">
        <v>2074.0333333333338</v>
      </c>
      <c r="F273" s="230">
        <v>2044.5166666666669</v>
      </c>
      <c r="G273" s="230">
        <v>2001.0333333333338</v>
      </c>
      <c r="H273" s="230">
        <v>2147.0333333333338</v>
      </c>
      <c r="I273" s="230">
        <v>2190.5166666666664</v>
      </c>
      <c r="J273" s="230">
        <v>2220.0333333333338</v>
      </c>
      <c r="K273" s="229">
        <v>2161</v>
      </c>
      <c r="L273" s="229">
        <v>2088</v>
      </c>
      <c r="M273" s="229">
        <v>1.03735</v>
      </c>
      <c r="N273" s="1"/>
      <c r="O273" s="1"/>
    </row>
    <row r="274" spans="1:15" ht="12.75" customHeight="1">
      <c r="A274" s="30">
        <v>264</v>
      </c>
      <c r="B274" s="215" t="s">
        <v>401</v>
      </c>
      <c r="C274" s="229">
        <v>234.15</v>
      </c>
      <c r="D274" s="230">
        <v>234.03333333333333</v>
      </c>
      <c r="E274" s="230">
        <v>226.41666666666666</v>
      </c>
      <c r="F274" s="230">
        <v>218.68333333333334</v>
      </c>
      <c r="G274" s="230">
        <v>211.06666666666666</v>
      </c>
      <c r="H274" s="230">
        <v>241.76666666666665</v>
      </c>
      <c r="I274" s="230">
        <v>249.38333333333333</v>
      </c>
      <c r="J274" s="230">
        <v>257.11666666666667</v>
      </c>
      <c r="K274" s="229">
        <v>241.65</v>
      </c>
      <c r="L274" s="229">
        <v>226.3</v>
      </c>
      <c r="M274" s="229">
        <v>12.042479999999999</v>
      </c>
      <c r="N274" s="1"/>
      <c r="O274" s="1"/>
    </row>
    <row r="275" spans="1:15" ht="12.75" customHeight="1">
      <c r="A275" s="30">
        <v>265</v>
      </c>
      <c r="B275" s="215" t="s">
        <v>402</v>
      </c>
      <c r="C275" s="229">
        <v>1139.6500000000001</v>
      </c>
      <c r="D275" s="230">
        <v>1137.6833333333334</v>
      </c>
      <c r="E275" s="230">
        <v>1132.5166666666669</v>
      </c>
      <c r="F275" s="230">
        <v>1125.3833333333334</v>
      </c>
      <c r="G275" s="230">
        <v>1120.2166666666669</v>
      </c>
      <c r="H275" s="230">
        <v>1144.8166666666668</v>
      </c>
      <c r="I275" s="230">
        <v>1149.9833333333333</v>
      </c>
      <c r="J275" s="230">
        <v>1157.1166666666668</v>
      </c>
      <c r="K275" s="229">
        <v>1142.8499999999999</v>
      </c>
      <c r="L275" s="229">
        <v>1130.55</v>
      </c>
      <c r="M275" s="229">
        <v>8.4497</v>
      </c>
      <c r="N275" s="1"/>
      <c r="O275" s="1"/>
    </row>
    <row r="276" spans="1:15" ht="12.75" customHeight="1">
      <c r="A276" s="30">
        <v>266</v>
      </c>
      <c r="B276" s="215" t="s">
        <v>403</v>
      </c>
      <c r="C276" s="229">
        <v>357.05</v>
      </c>
      <c r="D276" s="230">
        <v>359.33333333333331</v>
      </c>
      <c r="E276" s="230">
        <v>353.76666666666665</v>
      </c>
      <c r="F276" s="230">
        <v>350.48333333333335</v>
      </c>
      <c r="G276" s="230">
        <v>344.91666666666669</v>
      </c>
      <c r="H276" s="230">
        <v>362.61666666666662</v>
      </c>
      <c r="I276" s="230">
        <v>368.18333333333334</v>
      </c>
      <c r="J276" s="230">
        <v>371.46666666666658</v>
      </c>
      <c r="K276" s="229">
        <v>364.9</v>
      </c>
      <c r="L276" s="229">
        <v>356.05</v>
      </c>
      <c r="M276" s="229">
        <v>2.86755</v>
      </c>
      <c r="N276" s="1"/>
      <c r="O276" s="1"/>
    </row>
    <row r="277" spans="1:15" ht="12.75" customHeight="1">
      <c r="A277" s="30">
        <v>267</v>
      </c>
      <c r="B277" s="215" t="s">
        <v>404</v>
      </c>
      <c r="C277" s="229">
        <v>1261.1500000000001</v>
      </c>
      <c r="D277" s="230">
        <v>1270.0166666666667</v>
      </c>
      <c r="E277" s="230">
        <v>1251.2333333333333</v>
      </c>
      <c r="F277" s="230">
        <v>1241.3166666666666</v>
      </c>
      <c r="G277" s="230">
        <v>1222.5333333333333</v>
      </c>
      <c r="H277" s="230">
        <v>1279.9333333333334</v>
      </c>
      <c r="I277" s="230">
        <v>1298.7166666666667</v>
      </c>
      <c r="J277" s="230">
        <v>1308.6333333333334</v>
      </c>
      <c r="K277" s="229">
        <v>1288.8</v>
      </c>
      <c r="L277" s="229">
        <v>1260.0999999999999</v>
      </c>
      <c r="M277" s="229">
        <v>1.2344299999999999</v>
      </c>
      <c r="N277" s="1"/>
      <c r="O277" s="1"/>
    </row>
    <row r="278" spans="1:15" ht="12.75" customHeight="1">
      <c r="A278" s="30">
        <v>268</v>
      </c>
      <c r="B278" s="215" t="s">
        <v>405</v>
      </c>
      <c r="C278" s="229" t="e">
        <v>#N/A</v>
      </c>
      <c r="D278" s="230" t="e">
        <v>#N/A</v>
      </c>
      <c r="E278" s="230" t="e">
        <v>#N/A</v>
      </c>
      <c r="F278" s="230" t="e">
        <v>#N/A</v>
      </c>
      <c r="G278" s="230" t="e">
        <v>#N/A</v>
      </c>
      <c r="H278" s="230" t="e">
        <v>#N/A</v>
      </c>
      <c r="I278" s="230" t="e">
        <v>#N/A</v>
      </c>
      <c r="J278" s="230" t="e">
        <v>#N/A</v>
      </c>
      <c r="K278" s="229" t="e">
        <v>#N/A</v>
      </c>
      <c r="L278" s="229" t="e">
        <v>#N/A</v>
      </c>
      <c r="M278" s="229" t="e">
        <v>#N/A</v>
      </c>
      <c r="N278" s="1"/>
      <c r="O278" s="1"/>
    </row>
    <row r="279" spans="1:15" ht="12.75" customHeight="1">
      <c r="A279" s="30">
        <v>269</v>
      </c>
      <c r="B279" s="215" t="s">
        <v>776</v>
      </c>
      <c r="C279" s="229">
        <v>111</v>
      </c>
      <c r="D279" s="230">
        <v>111.63333333333333</v>
      </c>
      <c r="E279" s="230">
        <v>109.96666666666665</v>
      </c>
      <c r="F279" s="230">
        <v>108.93333333333332</v>
      </c>
      <c r="G279" s="230">
        <v>107.26666666666665</v>
      </c>
      <c r="H279" s="230">
        <v>112.66666666666666</v>
      </c>
      <c r="I279" s="230">
        <v>114.33333333333334</v>
      </c>
      <c r="J279" s="230">
        <v>115.36666666666666</v>
      </c>
      <c r="K279" s="229">
        <v>113.3</v>
      </c>
      <c r="L279" s="229">
        <v>110.6</v>
      </c>
      <c r="M279" s="229">
        <v>14.62452</v>
      </c>
      <c r="N279" s="1"/>
      <c r="O279" s="1"/>
    </row>
    <row r="280" spans="1:15" ht="12.75" customHeight="1">
      <c r="A280" s="30">
        <v>270</v>
      </c>
      <c r="B280" s="215" t="s">
        <v>406</v>
      </c>
      <c r="C280" s="229">
        <v>433.6</v>
      </c>
      <c r="D280" s="230">
        <v>432.5</v>
      </c>
      <c r="E280" s="230">
        <v>429.15</v>
      </c>
      <c r="F280" s="230">
        <v>424.7</v>
      </c>
      <c r="G280" s="230">
        <v>421.34999999999997</v>
      </c>
      <c r="H280" s="230">
        <v>436.95</v>
      </c>
      <c r="I280" s="230">
        <v>440.3</v>
      </c>
      <c r="J280" s="230">
        <v>444.75</v>
      </c>
      <c r="K280" s="229">
        <v>435.85</v>
      </c>
      <c r="L280" s="229">
        <v>428.05</v>
      </c>
      <c r="M280" s="229">
        <v>1.1355500000000001</v>
      </c>
      <c r="N280" s="1"/>
      <c r="O280" s="1"/>
    </row>
    <row r="281" spans="1:15" ht="12.75" customHeight="1">
      <c r="A281" s="30">
        <v>271</v>
      </c>
      <c r="B281" s="215" t="s">
        <v>407</v>
      </c>
      <c r="C281" s="229">
        <v>109.55</v>
      </c>
      <c r="D281" s="230">
        <v>110.03333333333335</v>
      </c>
      <c r="E281" s="230">
        <v>108.11666666666669</v>
      </c>
      <c r="F281" s="230">
        <v>106.68333333333334</v>
      </c>
      <c r="G281" s="230">
        <v>104.76666666666668</v>
      </c>
      <c r="H281" s="230">
        <v>111.4666666666667</v>
      </c>
      <c r="I281" s="230">
        <v>113.38333333333335</v>
      </c>
      <c r="J281" s="230">
        <v>114.81666666666671</v>
      </c>
      <c r="K281" s="229">
        <v>111.95</v>
      </c>
      <c r="L281" s="229">
        <v>108.6</v>
      </c>
      <c r="M281" s="229">
        <v>28.982659999999999</v>
      </c>
      <c r="N281" s="1"/>
      <c r="O281" s="1"/>
    </row>
    <row r="282" spans="1:15" ht="12.75" customHeight="1">
      <c r="A282" s="30">
        <v>272</v>
      </c>
      <c r="B282" s="215" t="s">
        <v>408</v>
      </c>
      <c r="C282" s="229">
        <v>536.75</v>
      </c>
      <c r="D282" s="230">
        <v>534.05000000000007</v>
      </c>
      <c r="E282" s="230">
        <v>528.70000000000016</v>
      </c>
      <c r="F282" s="230">
        <v>520.65000000000009</v>
      </c>
      <c r="G282" s="230">
        <v>515.30000000000018</v>
      </c>
      <c r="H282" s="230">
        <v>542.10000000000014</v>
      </c>
      <c r="I282" s="230">
        <v>547.45000000000005</v>
      </c>
      <c r="J282" s="230">
        <v>555.50000000000011</v>
      </c>
      <c r="K282" s="229">
        <v>539.4</v>
      </c>
      <c r="L282" s="229">
        <v>526</v>
      </c>
      <c r="M282" s="229">
        <v>4.5313400000000001</v>
      </c>
      <c r="N282" s="1"/>
      <c r="O282" s="1"/>
    </row>
    <row r="283" spans="1:15" ht="12.75" customHeight="1">
      <c r="A283" s="30">
        <v>273</v>
      </c>
      <c r="B283" s="215" t="s">
        <v>141</v>
      </c>
      <c r="C283" s="229">
        <v>1872</v>
      </c>
      <c r="D283" s="230">
        <v>1876.8</v>
      </c>
      <c r="E283" s="230">
        <v>1855.8999999999999</v>
      </c>
      <c r="F283" s="230">
        <v>1839.8</v>
      </c>
      <c r="G283" s="230">
        <v>1818.8999999999999</v>
      </c>
      <c r="H283" s="230">
        <v>1892.8999999999999</v>
      </c>
      <c r="I283" s="230">
        <v>1913.8</v>
      </c>
      <c r="J283" s="230">
        <v>1929.8999999999999</v>
      </c>
      <c r="K283" s="229">
        <v>1897.7</v>
      </c>
      <c r="L283" s="229">
        <v>1860.7</v>
      </c>
      <c r="M283" s="229">
        <v>141.96924000000001</v>
      </c>
      <c r="N283" s="1"/>
      <c r="O283" s="1"/>
    </row>
    <row r="284" spans="1:15" ht="12.75" customHeight="1">
      <c r="A284" s="30">
        <v>274</v>
      </c>
      <c r="B284" s="215" t="s">
        <v>761</v>
      </c>
      <c r="C284" s="229">
        <v>1588.9</v>
      </c>
      <c r="D284" s="230">
        <v>1578.95</v>
      </c>
      <c r="E284" s="230">
        <v>1559.95</v>
      </c>
      <c r="F284" s="230">
        <v>1531</v>
      </c>
      <c r="G284" s="230">
        <v>1512</v>
      </c>
      <c r="H284" s="230">
        <v>1607.9</v>
      </c>
      <c r="I284" s="230">
        <v>1626.9</v>
      </c>
      <c r="J284" s="230">
        <v>1655.8500000000001</v>
      </c>
      <c r="K284" s="229">
        <v>1597.95</v>
      </c>
      <c r="L284" s="229">
        <v>1550</v>
      </c>
      <c r="M284" s="229">
        <v>0.31047999999999998</v>
      </c>
      <c r="N284" s="1"/>
      <c r="O284" s="1"/>
    </row>
    <row r="285" spans="1:15" ht="12.75" customHeight="1">
      <c r="A285" s="30">
        <v>275</v>
      </c>
      <c r="B285" s="215" t="s">
        <v>142</v>
      </c>
      <c r="C285" s="229">
        <v>105.15</v>
      </c>
      <c r="D285" s="230">
        <v>105.46666666666665</v>
      </c>
      <c r="E285" s="230">
        <v>104.33333333333331</v>
      </c>
      <c r="F285" s="230">
        <v>103.51666666666667</v>
      </c>
      <c r="G285" s="230">
        <v>102.38333333333333</v>
      </c>
      <c r="H285" s="230">
        <v>106.2833333333333</v>
      </c>
      <c r="I285" s="230">
        <v>107.41666666666666</v>
      </c>
      <c r="J285" s="230">
        <v>108.23333333333329</v>
      </c>
      <c r="K285" s="229">
        <v>106.6</v>
      </c>
      <c r="L285" s="229">
        <v>104.65</v>
      </c>
      <c r="M285" s="229">
        <v>47.080880000000001</v>
      </c>
      <c r="N285" s="1"/>
      <c r="O285" s="1"/>
    </row>
    <row r="286" spans="1:15" ht="12.75" customHeight="1">
      <c r="A286" s="30">
        <v>276</v>
      </c>
      <c r="B286" s="215" t="s">
        <v>146</v>
      </c>
      <c r="C286" s="229">
        <v>3808.45</v>
      </c>
      <c r="D286" s="230">
        <v>3814.8666666666663</v>
      </c>
      <c r="E286" s="230">
        <v>3776.8833333333328</v>
      </c>
      <c r="F286" s="230">
        <v>3745.3166666666666</v>
      </c>
      <c r="G286" s="230">
        <v>3707.333333333333</v>
      </c>
      <c r="H286" s="230">
        <v>3846.4333333333325</v>
      </c>
      <c r="I286" s="230">
        <v>3884.4166666666661</v>
      </c>
      <c r="J286" s="230">
        <v>3915.9833333333322</v>
      </c>
      <c r="K286" s="229">
        <v>3852.85</v>
      </c>
      <c r="L286" s="229">
        <v>3783.3</v>
      </c>
      <c r="M286" s="229">
        <v>1.1528799999999999</v>
      </c>
      <c r="N286" s="1"/>
      <c r="O286" s="1"/>
    </row>
    <row r="287" spans="1:15" ht="12.75" customHeight="1">
      <c r="A287" s="30">
        <v>277</v>
      </c>
      <c r="B287" s="215" t="s">
        <v>144</v>
      </c>
      <c r="C287" s="229">
        <v>364</v>
      </c>
      <c r="D287" s="230">
        <v>367.0333333333333</v>
      </c>
      <c r="E287" s="230">
        <v>359.71666666666658</v>
      </c>
      <c r="F287" s="230">
        <v>355.43333333333328</v>
      </c>
      <c r="G287" s="230">
        <v>348.11666666666656</v>
      </c>
      <c r="H287" s="230">
        <v>371.31666666666661</v>
      </c>
      <c r="I287" s="230">
        <v>378.63333333333333</v>
      </c>
      <c r="J287" s="230">
        <v>382.91666666666663</v>
      </c>
      <c r="K287" s="229">
        <v>374.35</v>
      </c>
      <c r="L287" s="229">
        <v>362.75</v>
      </c>
      <c r="M287" s="229">
        <v>35.751080000000002</v>
      </c>
      <c r="N287" s="1"/>
      <c r="O287" s="1"/>
    </row>
    <row r="288" spans="1:15" ht="12.75" customHeight="1">
      <c r="A288" s="30">
        <v>278</v>
      </c>
      <c r="B288" s="215" t="s">
        <v>862</v>
      </c>
      <c r="C288" s="229">
        <v>4823.05</v>
      </c>
      <c r="D288" s="230">
        <v>4811.8</v>
      </c>
      <c r="E288" s="230">
        <v>4787.3500000000004</v>
      </c>
      <c r="F288" s="230">
        <v>4751.6500000000005</v>
      </c>
      <c r="G288" s="230">
        <v>4727.2000000000007</v>
      </c>
      <c r="H288" s="230">
        <v>4847.5</v>
      </c>
      <c r="I288" s="230">
        <v>4871.9499999999989</v>
      </c>
      <c r="J288" s="230">
        <v>4907.6499999999996</v>
      </c>
      <c r="K288" s="229">
        <v>4836.25</v>
      </c>
      <c r="L288" s="229">
        <v>4776.1000000000004</v>
      </c>
      <c r="M288" s="229">
        <v>2.74316</v>
      </c>
      <c r="N288" s="1"/>
      <c r="O288" s="1"/>
    </row>
    <row r="289" spans="1:15" ht="12.75" customHeight="1">
      <c r="A289" s="30">
        <v>279</v>
      </c>
      <c r="B289" s="215" t="s">
        <v>409</v>
      </c>
      <c r="C289" s="229">
        <v>12162.95</v>
      </c>
      <c r="D289" s="230">
        <v>12110.966666666667</v>
      </c>
      <c r="E289" s="230">
        <v>11972.483333333334</v>
      </c>
      <c r="F289" s="230">
        <v>11782.016666666666</v>
      </c>
      <c r="G289" s="230">
        <v>11643.533333333333</v>
      </c>
      <c r="H289" s="230">
        <v>12301.433333333334</v>
      </c>
      <c r="I289" s="230">
        <v>12439.916666666668</v>
      </c>
      <c r="J289" s="230">
        <v>12630.383333333335</v>
      </c>
      <c r="K289" s="229">
        <v>12249.45</v>
      </c>
      <c r="L289" s="229">
        <v>11920.5</v>
      </c>
      <c r="M289" s="229">
        <v>8.4790000000000004E-2</v>
      </c>
      <c r="N289" s="1"/>
      <c r="O289" s="1"/>
    </row>
    <row r="290" spans="1:15" ht="12.75" customHeight="1">
      <c r="A290" s="30">
        <v>280</v>
      </c>
      <c r="B290" s="215" t="s">
        <v>145</v>
      </c>
      <c r="C290" s="229">
        <v>2363</v>
      </c>
      <c r="D290" s="230">
        <v>2356.7000000000003</v>
      </c>
      <c r="E290" s="230">
        <v>2344.5500000000006</v>
      </c>
      <c r="F290" s="230">
        <v>2326.1000000000004</v>
      </c>
      <c r="G290" s="230">
        <v>2313.9500000000007</v>
      </c>
      <c r="H290" s="230">
        <v>2375.1500000000005</v>
      </c>
      <c r="I290" s="230">
        <v>2387.3000000000002</v>
      </c>
      <c r="J290" s="230">
        <v>2405.7500000000005</v>
      </c>
      <c r="K290" s="229">
        <v>2368.85</v>
      </c>
      <c r="L290" s="229">
        <v>2338.25</v>
      </c>
      <c r="M290" s="229">
        <v>25.017199999999999</v>
      </c>
      <c r="N290" s="1"/>
      <c r="O290" s="1"/>
    </row>
    <row r="291" spans="1:15" ht="12.75" customHeight="1">
      <c r="A291" s="30">
        <v>281</v>
      </c>
      <c r="B291" s="215" t="s">
        <v>816</v>
      </c>
      <c r="C291" s="229">
        <v>339</v>
      </c>
      <c r="D291" s="230">
        <v>337.01666666666665</v>
      </c>
      <c r="E291" s="230">
        <v>333.5333333333333</v>
      </c>
      <c r="F291" s="230">
        <v>328.06666666666666</v>
      </c>
      <c r="G291" s="230">
        <v>324.58333333333331</v>
      </c>
      <c r="H291" s="230">
        <v>342.48333333333329</v>
      </c>
      <c r="I291" s="230">
        <v>345.96666666666664</v>
      </c>
      <c r="J291" s="230">
        <v>351.43333333333328</v>
      </c>
      <c r="K291" s="229">
        <v>340.5</v>
      </c>
      <c r="L291" s="229">
        <v>331.55</v>
      </c>
      <c r="M291" s="229">
        <v>4.1122300000000003</v>
      </c>
      <c r="N291" s="1"/>
      <c r="O291" s="1"/>
    </row>
    <row r="292" spans="1:15" ht="12.75" customHeight="1">
      <c r="A292" s="30">
        <v>282</v>
      </c>
      <c r="B292" s="215" t="s">
        <v>262</v>
      </c>
      <c r="C292" s="229">
        <v>340.5</v>
      </c>
      <c r="D292" s="230">
        <v>343.38333333333338</v>
      </c>
      <c r="E292" s="230">
        <v>335.86666666666679</v>
      </c>
      <c r="F292" s="230">
        <v>331.23333333333341</v>
      </c>
      <c r="G292" s="230">
        <v>323.71666666666681</v>
      </c>
      <c r="H292" s="230">
        <v>348.01666666666677</v>
      </c>
      <c r="I292" s="230">
        <v>355.5333333333333</v>
      </c>
      <c r="J292" s="230">
        <v>360.16666666666674</v>
      </c>
      <c r="K292" s="229">
        <v>350.9</v>
      </c>
      <c r="L292" s="229">
        <v>338.75</v>
      </c>
      <c r="M292" s="229">
        <v>14.877079999999999</v>
      </c>
      <c r="N292" s="1"/>
      <c r="O292" s="1"/>
    </row>
    <row r="293" spans="1:15" ht="12.75" customHeight="1">
      <c r="A293" s="30">
        <v>283</v>
      </c>
      <c r="B293" s="215" t="s">
        <v>778</v>
      </c>
      <c r="C293" s="229">
        <v>266.85000000000002</v>
      </c>
      <c r="D293" s="230">
        <v>268.7</v>
      </c>
      <c r="E293" s="230">
        <v>263.95</v>
      </c>
      <c r="F293" s="230">
        <v>261.05</v>
      </c>
      <c r="G293" s="230">
        <v>256.3</v>
      </c>
      <c r="H293" s="230">
        <v>271.59999999999997</v>
      </c>
      <c r="I293" s="230">
        <v>276.34999999999997</v>
      </c>
      <c r="J293" s="230">
        <v>279.24999999999994</v>
      </c>
      <c r="K293" s="229">
        <v>273.45</v>
      </c>
      <c r="L293" s="229">
        <v>265.8</v>
      </c>
      <c r="M293" s="229">
        <v>3.4902199999999999</v>
      </c>
      <c r="N293" s="1"/>
      <c r="O293" s="1"/>
    </row>
    <row r="294" spans="1:15" ht="12.75" customHeight="1">
      <c r="A294" s="30">
        <v>284</v>
      </c>
      <c r="B294" s="215" t="s">
        <v>868</v>
      </c>
      <c r="C294" s="229">
        <v>92.3</v>
      </c>
      <c r="D294" s="230">
        <v>92.616666666666674</v>
      </c>
      <c r="E294" s="230">
        <v>91.733333333333348</v>
      </c>
      <c r="F294" s="230">
        <v>91.166666666666671</v>
      </c>
      <c r="G294" s="230">
        <v>90.283333333333346</v>
      </c>
      <c r="H294" s="230">
        <v>93.183333333333351</v>
      </c>
      <c r="I294" s="230">
        <v>94.066666666666677</v>
      </c>
      <c r="J294" s="230">
        <v>94.633333333333354</v>
      </c>
      <c r="K294" s="229">
        <v>93.5</v>
      </c>
      <c r="L294" s="229">
        <v>92.05</v>
      </c>
      <c r="M294" s="229">
        <v>24.343859999999999</v>
      </c>
      <c r="N294" s="1"/>
      <c r="O294" s="1"/>
    </row>
    <row r="295" spans="1:15" ht="12.75" customHeight="1">
      <c r="A295" s="30">
        <v>285</v>
      </c>
      <c r="B295" s="215" t="s">
        <v>842</v>
      </c>
      <c r="C295" s="229">
        <v>601.95000000000005</v>
      </c>
      <c r="D295" s="230">
        <v>603.1</v>
      </c>
      <c r="E295" s="230">
        <v>599.20000000000005</v>
      </c>
      <c r="F295" s="230">
        <v>596.45000000000005</v>
      </c>
      <c r="G295" s="230">
        <v>592.55000000000007</v>
      </c>
      <c r="H295" s="230">
        <v>605.85</v>
      </c>
      <c r="I295" s="230">
        <v>609.74999999999989</v>
      </c>
      <c r="J295" s="230">
        <v>612.5</v>
      </c>
      <c r="K295" s="229">
        <v>607</v>
      </c>
      <c r="L295" s="229">
        <v>600.35</v>
      </c>
      <c r="M295" s="229">
        <v>6.6092500000000003</v>
      </c>
      <c r="N295" s="1"/>
      <c r="O295" s="1"/>
    </row>
    <row r="296" spans="1:15" ht="12.75" customHeight="1">
      <c r="A296" s="30">
        <v>286</v>
      </c>
      <c r="B296" s="215" t="s">
        <v>410</v>
      </c>
      <c r="C296" s="229">
        <v>3988.75</v>
      </c>
      <c r="D296" s="230">
        <v>3982.15</v>
      </c>
      <c r="E296" s="230">
        <v>3964.3</v>
      </c>
      <c r="F296" s="230">
        <v>3939.85</v>
      </c>
      <c r="G296" s="230">
        <v>3922</v>
      </c>
      <c r="H296" s="230">
        <v>4006.6000000000004</v>
      </c>
      <c r="I296" s="230">
        <v>4024.45</v>
      </c>
      <c r="J296" s="230">
        <v>4048.9000000000005</v>
      </c>
      <c r="K296" s="229">
        <v>4000</v>
      </c>
      <c r="L296" s="229">
        <v>3957.7</v>
      </c>
      <c r="M296" s="229">
        <v>0.13120999999999999</v>
      </c>
      <c r="N296" s="1"/>
      <c r="O296" s="1"/>
    </row>
    <row r="297" spans="1:15" ht="12.75" customHeight="1">
      <c r="A297" s="30">
        <v>287</v>
      </c>
      <c r="B297" s="215" t="s">
        <v>147</v>
      </c>
      <c r="C297" s="229">
        <v>806.4</v>
      </c>
      <c r="D297" s="230">
        <v>808.7833333333333</v>
      </c>
      <c r="E297" s="230">
        <v>802.41666666666663</v>
      </c>
      <c r="F297" s="230">
        <v>798.43333333333328</v>
      </c>
      <c r="G297" s="230">
        <v>792.06666666666661</v>
      </c>
      <c r="H297" s="230">
        <v>812.76666666666665</v>
      </c>
      <c r="I297" s="230">
        <v>819.13333333333344</v>
      </c>
      <c r="J297" s="230">
        <v>823.11666666666667</v>
      </c>
      <c r="K297" s="229">
        <v>815.15</v>
      </c>
      <c r="L297" s="229">
        <v>804.8</v>
      </c>
      <c r="M297" s="229">
        <v>5.4896799999999999</v>
      </c>
      <c r="N297" s="1"/>
      <c r="O297" s="1"/>
    </row>
    <row r="298" spans="1:15" ht="12.75" customHeight="1">
      <c r="A298" s="30">
        <v>288</v>
      </c>
      <c r="B298" s="215" t="s">
        <v>411</v>
      </c>
      <c r="C298" s="229">
        <v>1494.05</v>
      </c>
      <c r="D298" s="230">
        <v>1495.9833333333333</v>
      </c>
      <c r="E298" s="230">
        <v>1479.0666666666666</v>
      </c>
      <c r="F298" s="230">
        <v>1464.0833333333333</v>
      </c>
      <c r="G298" s="230">
        <v>1447.1666666666665</v>
      </c>
      <c r="H298" s="230">
        <v>1510.9666666666667</v>
      </c>
      <c r="I298" s="230">
        <v>1527.8833333333332</v>
      </c>
      <c r="J298" s="230">
        <v>1542.8666666666668</v>
      </c>
      <c r="K298" s="229">
        <v>1512.9</v>
      </c>
      <c r="L298" s="229">
        <v>1481</v>
      </c>
      <c r="M298" s="229">
        <v>0.16947000000000001</v>
      </c>
      <c r="N298" s="1"/>
      <c r="O298" s="1"/>
    </row>
    <row r="299" spans="1:15" ht="12.75" customHeight="1">
      <c r="A299" s="30">
        <v>289</v>
      </c>
      <c r="B299" s="215" t="s">
        <v>412</v>
      </c>
      <c r="C299" s="229">
        <v>32.049999999999997</v>
      </c>
      <c r="D299" s="230">
        <v>32.15</v>
      </c>
      <c r="E299" s="230">
        <v>31.4</v>
      </c>
      <c r="F299" s="230">
        <v>30.75</v>
      </c>
      <c r="G299" s="230">
        <v>30</v>
      </c>
      <c r="H299" s="230">
        <v>32.799999999999997</v>
      </c>
      <c r="I299" s="230">
        <v>33.549999999999997</v>
      </c>
      <c r="J299" s="230">
        <v>34.199999999999996</v>
      </c>
      <c r="K299" s="229">
        <v>32.9</v>
      </c>
      <c r="L299" s="229">
        <v>31.5</v>
      </c>
      <c r="M299" s="229">
        <v>27.724910000000001</v>
      </c>
      <c r="N299" s="1"/>
      <c r="O299" s="1"/>
    </row>
    <row r="300" spans="1:15" ht="12.75" customHeight="1">
      <c r="A300" s="30">
        <v>290</v>
      </c>
      <c r="B300" s="215" t="s">
        <v>413</v>
      </c>
      <c r="C300" s="229">
        <v>158.19999999999999</v>
      </c>
      <c r="D300" s="230">
        <v>158.73333333333332</v>
      </c>
      <c r="E300" s="230">
        <v>157.01666666666665</v>
      </c>
      <c r="F300" s="230">
        <v>155.83333333333334</v>
      </c>
      <c r="G300" s="230">
        <v>154.11666666666667</v>
      </c>
      <c r="H300" s="230">
        <v>159.91666666666663</v>
      </c>
      <c r="I300" s="230">
        <v>161.63333333333327</v>
      </c>
      <c r="J300" s="230">
        <v>162.81666666666661</v>
      </c>
      <c r="K300" s="229">
        <v>160.44999999999999</v>
      </c>
      <c r="L300" s="229">
        <v>157.55000000000001</v>
      </c>
      <c r="M300" s="229">
        <v>0.69838999999999996</v>
      </c>
      <c r="N300" s="1"/>
      <c r="O300" s="1"/>
    </row>
    <row r="301" spans="1:15" ht="12.75" customHeight="1">
      <c r="A301" s="30">
        <v>291</v>
      </c>
      <c r="B301" s="215" t="s">
        <v>158</v>
      </c>
      <c r="C301" s="229">
        <v>98390.95</v>
      </c>
      <c r="D301" s="230">
        <v>98046.283333333326</v>
      </c>
      <c r="E301" s="230">
        <v>97494.666666666657</v>
      </c>
      <c r="F301" s="230">
        <v>96598.383333333331</v>
      </c>
      <c r="G301" s="230">
        <v>96046.766666666663</v>
      </c>
      <c r="H301" s="230">
        <v>98942.566666666651</v>
      </c>
      <c r="I301" s="230">
        <v>99494.18333333332</v>
      </c>
      <c r="J301" s="230">
        <v>100390.46666666665</v>
      </c>
      <c r="K301" s="229">
        <v>98597.9</v>
      </c>
      <c r="L301" s="229">
        <v>97150</v>
      </c>
      <c r="M301" s="229">
        <v>8.6040000000000005E-2</v>
      </c>
      <c r="N301" s="1"/>
      <c r="O301" s="1"/>
    </row>
    <row r="302" spans="1:15" ht="12.75" customHeight="1">
      <c r="A302" s="30">
        <v>292</v>
      </c>
      <c r="B302" s="215" t="s">
        <v>817</v>
      </c>
      <c r="C302" s="229">
        <v>1926.45</v>
      </c>
      <c r="D302" s="230">
        <v>1926.2166666666665</v>
      </c>
      <c r="E302" s="230">
        <v>1906.6833333333329</v>
      </c>
      <c r="F302" s="230">
        <v>1886.9166666666665</v>
      </c>
      <c r="G302" s="230">
        <v>1867.383333333333</v>
      </c>
      <c r="H302" s="230">
        <v>1945.9833333333329</v>
      </c>
      <c r="I302" s="230">
        <v>1965.5166666666662</v>
      </c>
      <c r="J302" s="230">
        <v>1985.2833333333328</v>
      </c>
      <c r="K302" s="229">
        <v>1945.75</v>
      </c>
      <c r="L302" s="229">
        <v>1906.45</v>
      </c>
      <c r="M302" s="229">
        <v>1.78745</v>
      </c>
      <c r="N302" s="1"/>
      <c r="O302" s="1"/>
    </row>
    <row r="303" spans="1:15" ht="12.75" customHeight="1">
      <c r="A303" s="30">
        <v>293</v>
      </c>
      <c r="B303" s="215" t="s">
        <v>777</v>
      </c>
      <c r="C303" s="229">
        <v>599.25</v>
      </c>
      <c r="D303" s="230">
        <v>594.05000000000007</v>
      </c>
      <c r="E303" s="230">
        <v>577.10000000000014</v>
      </c>
      <c r="F303" s="230">
        <v>554.95000000000005</v>
      </c>
      <c r="G303" s="230">
        <v>538.00000000000011</v>
      </c>
      <c r="H303" s="230">
        <v>616.20000000000016</v>
      </c>
      <c r="I303" s="230">
        <v>633.1500000000002</v>
      </c>
      <c r="J303" s="230">
        <v>655.30000000000018</v>
      </c>
      <c r="K303" s="229">
        <v>611</v>
      </c>
      <c r="L303" s="229">
        <v>571.9</v>
      </c>
      <c r="M303" s="229">
        <v>17.031700000000001</v>
      </c>
      <c r="N303" s="1"/>
      <c r="O303" s="1"/>
    </row>
    <row r="304" spans="1:15" ht="12.75" customHeight="1">
      <c r="A304" s="30">
        <v>294</v>
      </c>
      <c r="B304" s="215" t="s">
        <v>156</v>
      </c>
      <c r="C304" s="229">
        <v>1025.25</v>
      </c>
      <c r="D304" s="230">
        <v>1027.7166666666665</v>
      </c>
      <c r="E304" s="230">
        <v>1017.583333333333</v>
      </c>
      <c r="F304" s="230">
        <v>1009.9166666666665</v>
      </c>
      <c r="G304" s="230">
        <v>999.78333333333308</v>
      </c>
      <c r="H304" s="230">
        <v>1035.383333333333</v>
      </c>
      <c r="I304" s="230">
        <v>1045.5166666666667</v>
      </c>
      <c r="J304" s="230">
        <v>1053.1833333333329</v>
      </c>
      <c r="K304" s="229">
        <v>1037.8499999999999</v>
      </c>
      <c r="L304" s="229">
        <v>1020.05</v>
      </c>
      <c r="M304" s="229">
        <v>1.07117</v>
      </c>
      <c r="N304" s="1"/>
      <c r="O304" s="1"/>
    </row>
    <row r="305" spans="1:15" ht="12.75" customHeight="1">
      <c r="A305" s="30">
        <v>295</v>
      </c>
      <c r="B305" s="215" t="s">
        <v>149</v>
      </c>
      <c r="C305" s="229">
        <v>283.39999999999998</v>
      </c>
      <c r="D305" s="230">
        <v>282.8</v>
      </c>
      <c r="E305" s="230">
        <v>279.3</v>
      </c>
      <c r="F305" s="230">
        <v>275.2</v>
      </c>
      <c r="G305" s="230">
        <v>271.7</v>
      </c>
      <c r="H305" s="230">
        <v>286.90000000000003</v>
      </c>
      <c r="I305" s="230">
        <v>290.40000000000003</v>
      </c>
      <c r="J305" s="230">
        <v>294.50000000000006</v>
      </c>
      <c r="K305" s="229">
        <v>286.3</v>
      </c>
      <c r="L305" s="229">
        <v>278.7</v>
      </c>
      <c r="M305" s="229">
        <v>47.10042</v>
      </c>
      <c r="N305" s="1"/>
      <c r="O305" s="1"/>
    </row>
    <row r="306" spans="1:15" ht="12.75" customHeight="1">
      <c r="A306" s="30">
        <v>296</v>
      </c>
      <c r="B306" s="215" t="s">
        <v>148</v>
      </c>
      <c r="C306" s="229">
        <v>1370.65</v>
      </c>
      <c r="D306" s="230">
        <v>1373.55</v>
      </c>
      <c r="E306" s="230">
        <v>1360.1</v>
      </c>
      <c r="F306" s="230">
        <v>1349.55</v>
      </c>
      <c r="G306" s="230">
        <v>1336.1</v>
      </c>
      <c r="H306" s="230">
        <v>1384.1</v>
      </c>
      <c r="I306" s="230">
        <v>1397.5500000000002</v>
      </c>
      <c r="J306" s="230">
        <v>1408.1</v>
      </c>
      <c r="K306" s="229">
        <v>1387</v>
      </c>
      <c r="L306" s="229">
        <v>1363</v>
      </c>
      <c r="M306" s="229">
        <v>18.813289999999999</v>
      </c>
      <c r="N306" s="1"/>
      <c r="O306" s="1"/>
    </row>
    <row r="307" spans="1:15" ht="12.75" customHeight="1">
      <c r="A307" s="30">
        <v>297</v>
      </c>
      <c r="B307" s="215" t="s">
        <v>414</v>
      </c>
      <c r="C307" s="229">
        <v>507.3</v>
      </c>
      <c r="D307" s="230">
        <v>511.15000000000003</v>
      </c>
      <c r="E307" s="230">
        <v>499.15000000000009</v>
      </c>
      <c r="F307" s="230">
        <v>491.00000000000006</v>
      </c>
      <c r="G307" s="230">
        <v>479.00000000000011</v>
      </c>
      <c r="H307" s="230">
        <v>519.30000000000007</v>
      </c>
      <c r="I307" s="230">
        <v>531.29999999999995</v>
      </c>
      <c r="J307" s="230">
        <v>539.45000000000005</v>
      </c>
      <c r="K307" s="229">
        <v>523.15</v>
      </c>
      <c r="L307" s="229">
        <v>503</v>
      </c>
      <c r="M307" s="229">
        <v>9.6462599999999998</v>
      </c>
      <c r="N307" s="1"/>
      <c r="O307" s="1"/>
    </row>
    <row r="308" spans="1:15" ht="12.75" customHeight="1">
      <c r="A308" s="30">
        <v>298</v>
      </c>
      <c r="B308" s="215" t="s">
        <v>415</v>
      </c>
      <c r="C308" s="229">
        <v>290.7</v>
      </c>
      <c r="D308" s="230">
        <v>292.3</v>
      </c>
      <c r="E308" s="230">
        <v>287.65000000000003</v>
      </c>
      <c r="F308" s="230">
        <v>284.60000000000002</v>
      </c>
      <c r="G308" s="230">
        <v>279.95000000000005</v>
      </c>
      <c r="H308" s="230">
        <v>295.35000000000002</v>
      </c>
      <c r="I308" s="230">
        <v>300</v>
      </c>
      <c r="J308" s="230">
        <v>303.05</v>
      </c>
      <c r="K308" s="229">
        <v>296.95</v>
      </c>
      <c r="L308" s="229">
        <v>289.25</v>
      </c>
      <c r="M308" s="229">
        <v>1.84216</v>
      </c>
      <c r="N308" s="1"/>
      <c r="O308" s="1"/>
    </row>
    <row r="309" spans="1:15" ht="12.75" customHeight="1">
      <c r="A309" s="30">
        <v>299</v>
      </c>
      <c r="B309" s="215" t="s">
        <v>851</v>
      </c>
      <c r="C309" s="229">
        <v>462.75</v>
      </c>
      <c r="D309" s="230">
        <v>463.59999999999997</v>
      </c>
      <c r="E309" s="230">
        <v>458.19999999999993</v>
      </c>
      <c r="F309" s="230">
        <v>453.65</v>
      </c>
      <c r="G309" s="230">
        <v>448.24999999999994</v>
      </c>
      <c r="H309" s="230">
        <v>468.14999999999992</v>
      </c>
      <c r="I309" s="230">
        <v>473.5499999999999</v>
      </c>
      <c r="J309" s="230">
        <v>478.09999999999991</v>
      </c>
      <c r="K309" s="229">
        <v>469</v>
      </c>
      <c r="L309" s="229">
        <v>459.05</v>
      </c>
      <c r="M309" s="229">
        <v>1.05725</v>
      </c>
      <c r="N309" s="1"/>
      <c r="O309" s="1"/>
    </row>
    <row r="310" spans="1:15" ht="12.75" customHeight="1">
      <c r="A310" s="30">
        <v>300</v>
      </c>
      <c r="B310" s="215" t="s">
        <v>416</v>
      </c>
      <c r="C310" s="229">
        <v>358.75</v>
      </c>
      <c r="D310" s="230">
        <v>359.7833333333333</v>
      </c>
      <c r="E310" s="230">
        <v>357.06666666666661</v>
      </c>
      <c r="F310" s="230">
        <v>355.38333333333333</v>
      </c>
      <c r="G310" s="230">
        <v>352.66666666666663</v>
      </c>
      <c r="H310" s="230">
        <v>361.46666666666658</v>
      </c>
      <c r="I310" s="230">
        <v>364.18333333333328</v>
      </c>
      <c r="J310" s="230">
        <v>365.86666666666656</v>
      </c>
      <c r="K310" s="229">
        <v>362.5</v>
      </c>
      <c r="L310" s="229">
        <v>358.1</v>
      </c>
      <c r="M310" s="229">
        <v>1.2418499999999999</v>
      </c>
      <c r="N310" s="1"/>
      <c r="O310" s="1"/>
    </row>
    <row r="311" spans="1:15" ht="12.75" customHeight="1">
      <c r="A311" s="30">
        <v>301</v>
      </c>
      <c r="B311" s="215" t="s">
        <v>150</v>
      </c>
      <c r="C311" s="229">
        <v>117.25</v>
      </c>
      <c r="D311" s="230">
        <v>116.26666666666665</v>
      </c>
      <c r="E311" s="230">
        <v>114.3333333333333</v>
      </c>
      <c r="F311" s="230">
        <v>111.41666666666664</v>
      </c>
      <c r="G311" s="230">
        <v>109.48333333333329</v>
      </c>
      <c r="H311" s="230">
        <v>119.18333333333331</v>
      </c>
      <c r="I311" s="230">
        <v>121.11666666666665</v>
      </c>
      <c r="J311" s="230">
        <v>124.03333333333332</v>
      </c>
      <c r="K311" s="229">
        <v>118.2</v>
      </c>
      <c r="L311" s="229">
        <v>113.35</v>
      </c>
      <c r="M311" s="229">
        <v>344.51666999999998</v>
      </c>
      <c r="N311" s="1"/>
      <c r="O311" s="1"/>
    </row>
    <row r="312" spans="1:15" ht="12.75" customHeight="1">
      <c r="A312" s="30">
        <v>302</v>
      </c>
      <c r="B312" s="215" t="s">
        <v>417</v>
      </c>
      <c r="C312" s="229">
        <v>64.599999999999994</v>
      </c>
      <c r="D312" s="230">
        <v>64.783333333333331</v>
      </c>
      <c r="E312" s="230">
        <v>64.216666666666669</v>
      </c>
      <c r="F312" s="230">
        <v>63.833333333333343</v>
      </c>
      <c r="G312" s="230">
        <v>63.26666666666668</v>
      </c>
      <c r="H312" s="230">
        <v>65.166666666666657</v>
      </c>
      <c r="I312" s="230">
        <v>65.73333333333332</v>
      </c>
      <c r="J312" s="230">
        <v>66.116666666666646</v>
      </c>
      <c r="K312" s="229">
        <v>65.349999999999994</v>
      </c>
      <c r="L312" s="229">
        <v>64.400000000000006</v>
      </c>
      <c r="M312" s="229">
        <v>15.10154</v>
      </c>
      <c r="N312" s="1"/>
      <c r="O312" s="1"/>
    </row>
    <row r="313" spans="1:15" ht="12.75" customHeight="1">
      <c r="A313" s="30">
        <v>303</v>
      </c>
      <c r="B313" s="215" t="s">
        <v>151</v>
      </c>
      <c r="C313" s="229">
        <v>533.20000000000005</v>
      </c>
      <c r="D313" s="230">
        <v>539.81666666666672</v>
      </c>
      <c r="E313" s="230">
        <v>525.68333333333339</v>
      </c>
      <c r="F313" s="230">
        <v>518.16666666666663</v>
      </c>
      <c r="G313" s="230">
        <v>504.0333333333333</v>
      </c>
      <c r="H313" s="230">
        <v>547.33333333333348</v>
      </c>
      <c r="I313" s="230">
        <v>561.46666666666692</v>
      </c>
      <c r="J313" s="230">
        <v>568.98333333333358</v>
      </c>
      <c r="K313" s="229">
        <v>553.95000000000005</v>
      </c>
      <c r="L313" s="229">
        <v>532.29999999999995</v>
      </c>
      <c r="M313" s="229">
        <v>11.105219999999999</v>
      </c>
      <c r="N313" s="1"/>
      <c r="O313" s="1"/>
    </row>
    <row r="314" spans="1:15" ht="12.75" customHeight="1">
      <c r="A314" s="30">
        <v>304</v>
      </c>
      <c r="B314" s="215" t="s">
        <v>152</v>
      </c>
      <c r="C314" s="229">
        <v>9627.7999999999993</v>
      </c>
      <c r="D314" s="230">
        <v>9650.9333333333325</v>
      </c>
      <c r="E314" s="230">
        <v>9587.9666666666653</v>
      </c>
      <c r="F314" s="230">
        <v>9548.1333333333332</v>
      </c>
      <c r="G314" s="230">
        <v>9485.1666666666661</v>
      </c>
      <c r="H314" s="230">
        <v>9690.7666666666646</v>
      </c>
      <c r="I314" s="230">
        <v>9753.7333333333318</v>
      </c>
      <c r="J314" s="230">
        <v>9793.5666666666639</v>
      </c>
      <c r="K314" s="229">
        <v>9713.9</v>
      </c>
      <c r="L314" s="229">
        <v>9611.1</v>
      </c>
      <c r="M314" s="229">
        <v>1.61389</v>
      </c>
      <c r="N314" s="1"/>
      <c r="O314" s="1"/>
    </row>
    <row r="315" spans="1:15" ht="12.75" customHeight="1">
      <c r="A315" s="30">
        <v>305</v>
      </c>
      <c r="B315" s="215" t="s">
        <v>779</v>
      </c>
      <c r="C315" s="229">
        <v>1967.9</v>
      </c>
      <c r="D315" s="230">
        <v>1979.0166666666667</v>
      </c>
      <c r="E315" s="230">
        <v>1948.0333333333333</v>
      </c>
      <c r="F315" s="230">
        <v>1928.1666666666667</v>
      </c>
      <c r="G315" s="230">
        <v>1897.1833333333334</v>
      </c>
      <c r="H315" s="230">
        <v>1998.8833333333332</v>
      </c>
      <c r="I315" s="230">
        <v>2029.8666666666663</v>
      </c>
      <c r="J315" s="230">
        <v>2049.7333333333331</v>
      </c>
      <c r="K315" s="229">
        <v>2010</v>
      </c>
      <c r="L315" s="229">
        <v>1959.15</v>
      </c>
      <c r="M315" s="229">
        <v>0.72780999999999996</v>
      </c>
      <c r="N315" s="1"/>
      <c r="O315" s="1"/>
    </row>
    <row r="316" spans="1:15" ht="12.75" customHeight="1">
      <c r="A316" s="30">
        <v>306</v>
      </c>
      <c r="B316" s="215" t="s">
        <v>155</v>
      </c>
      <c r="C316" s="229">
        <v>686.2</v>
      </c>
      <c r="D316" s="230">
        <v>693.2833333333333</v>
      </c>
      <c r="E316" s="230">
        <v>677.31666666666661</v>
      </c>
      <c r="F316" s="230">
        <v>668.43333333333328</v>
      </c>
      <c r="G316" s="230">
        <v>652.46666666666658</v>
      </c>
      <c r="H316" s="230">
        <v>702.16666666666663</v>
      </c>
      <c r="I316" s="230">
        <v>718.13333333333333</v>
      </c>
      <c r="J316" s="230">
        <v>727.01666666666665</v>
      </c>
      <c r="K316" s="229">
        <v>709.25</v>
      </c>
      <c r="L316" s="229">
        <v>684.4</v>
      </c>
      <c r="M316" s="229">
        <v>4.5849200000000003</v>
      </c>
      <c r="N316" s="1"/>
      <c r="O316" s="1"/>
    </row>
    <row r="317" spans="1:15" ht="12.75" customHeight="1">
      <c r="A317" s="30">
        <v>307</v>
      </c>
      <c r="B317" s="215" t="s">
        <v>418</v>
      </c>
      <c r="C317" s="229">
        <v>569.70000000000005</v>
      </c>
      <c r="D317" s="230">
        <v>568.19999999999993</v>
      </c>
      <c r="E317" s="230">
        <v>558.99999999999989</v>
      </c>
      <c r="F317" s="230">
        <v>548.29999999999995</v>
      </c>
      <c r="G317" s="230">
        <v>539.09999999999991</v>
      </c>
      <c r="H317" s="230">
        <v>578.89999999999986</v>
      </c>
      <c r="I317" s="230">
        <v>588.09999999999991</v>
      </c>
      <c r="J317" s="230">
        <v>598.79999999999984</v>
      </c>
      <c r="K317" s="229">
        <v>577.4</v>
      </c>
      <c r="L317" s="229">
        <v>557.5</v>
      </c>
      <c r="M317" s="229">
        <v>45.180689999999998</v>
      </c>
      <c r="N317" s="1"/>
      <c r="O317" s="1"/>
    </row>
    <row r="318" spans="1:15" ht="12.75" customHeight="1">
      <c r="A318" s="30">
        <v>308</v>
      </c>
      <c r="B318" s="215" t="s">
        <v>419</v>
      </c>
      <c r="C318" s="229">
        <v>1034.95</v>
      </c>
      <c r="D318" s="230">
        <v>1025.7666666666667</v>
      </c>
      <c r="E318" s="230">
        <v>1007.2333333333333</v>
      </c>
      <c r="F318" s="230">
        <v>979.51666666666665</v>
      </c>
      <c r="G318" s="230">
        <v>960.98333333333335</v>
      </c>
      <c r="H318" s="230">
        <v>1053.4833333333333</v>
      </c>
      <c r="I318" s="230">
        <v>1072.0166666666667</v>
      </c>
      <c r="J318" s="230">
        <v>1099.7333333333333</v>
      </c>
      <c r="K318" s="229">
        <v>1044.3</v>
      </c>
      <c r="L318" s="229">
        <v>998.05</v>
      </c>
      <c r="M318" s="229">
        <v>62.530059999999999</v>
      </c>
      <c r="N318" s="1"/>
      <c r="O318" s="1"/>
    </row>
    <row r="319" spans="1:15" ht="12.75" customHeight="1">
      <c r="A319" s="30">
        <v>309</v>
      </c>
      <c r="B319" s="215" t="s">
        <v>818</v>
      </c>
      <c r="C319" s="229">
        <v>776.85</v>
      </c>
      <c r="D319" s="230">
        <v>791.61666666666667</v>
      </c>
      <c r="E319" s="230">
        <v>760.48333333333335</v>
      </c>
      <c r="F319" s="230">
        <v>744.11666666666667</v>
      </c>
      <c r="G319" s="230">
        <v>712.98333333333335</v>
      </c>
      <c r="H319" s="230">
        <v>807.98333333333335</v>
      </c>
      <c r="I319" s="230">
        <v>839.11666666666679</v>
      </c>
      <c r="J319" s="230">
        <v>855.48333333333335</v>
      </c>
      <c r="K319" s="229">
        <v>822.75</v>
      </c>
      <c r="L319" s="229">
        <v>775.25</v>
      </c>
      <c r="M319" s="229">
        <v>3.8976600000000001</v>
      </c>
      <c r="N319" s="1"/>
      <c r="O319" s="1"/>
    </row>
    <row r="320" spans="1:15" ht="12.75" customHeight="1">
      <c r="A320" s="30">
        <v>310</v>
      </c>
      <c r="B320" s="215" t="s">
        <v>819</v>
      </c>
      <c r="C320" s="229">
        <v>954.05</v>
      </c>
      <c r="D320" s="230">
        <v>959.35</v>
      </c>
      <c r="E320" s="230">
        <v>937.7</v>
      </c>
      <c r="F320" s="230">
        <v>921.35</v>
      </c>
      <c r="G320" s="230">
        <v>899.7</v>
      </c>
      <c r="H320" s="230">
        <v>975.7</v>
      </c>
      <c r="I320" s="230">
        <v>997.34999999999991</v>
      </c>
      <c r="J320" s="230">
        <v>1013.7</v>
      </c>
      <c r="K320" s="229">
        <v>981</v>
      </c>
      <c r="L320" s="229">
        <v>943</v>
      </c>
      <c r="M320" s="229">
        <v>0.61519000000000001</v>
      </c>
      <c r="N320" s="1"/>
      <c r="O320" s="1"/>
    </row>
    <row r="321" spans="1:15" ht="12.75" customHeight="1">
      <c r="A321" s="30">
        <v>311</v>
      </c>
      <c r="B321" s="215" t="s">
        <v>154</v>
      </c>
      <c r="C321" s="229">
        <v>1279.45</v>
      </c>
      <c r="D321" s="230">
        <v>1291.8333333333333</v>
      </c>
      <c r="E321" s="230">
        <v>1259.7166666666665</v>
      </c>
      <c r="F321" s="230">
        <v>1239.9833333333331</v>
      </c>
      <c r="G321" s="230">
        <v>1207.8666666666663</v>
      </c>
      <c r="H321" s="230">
        <v>1311.5666666666666</v>
      </c>
      <c r="I321" s="230">
        <v>1343.6833333333334</v>
      </c>
      <c r="J321" s="230">
        <v>1363.4166666666667</v>
      </c>
      <c r="K321" s="229">
        <v>1323.95</v>
      </c>
      <c r="L321" s="229">
        <v>1272.0999999999999</v>
      </c>
      <c r="M321" s="229">
        <v>2.25556</v>
      </c>
      <c r="N321" s="1"/>
      <c r="O321" s="1"/>
    </row>
    <row r="322" spans="1:15" ht="12.75" customHeight="1">
      <c r="A322" s="30">
        <v>312</v>
      </c>
      <c r="B322" s="215" t="s">
        <v>843</v>
      </c>
      <c r="C322" s="229">
        <v>58.2</v>
      </c>
      <c r="D322" s="230">
        <v>58</v>
      </c>
      <c r="E322" s="230">
        <v>57.5</v>
      </c>
      <c r="F322" s="230">
        <v>56.8</v>
      </c>
      <c r="G322" s="230">
        <v>56.3</v>
      </c>
      <c r="H322" s="230">
        <v>58.7</v>
      </c>
      <c r="I322" s="230">
        <v>59.2</v>
      </c>
      <c r="J322" s="230">
        <v>59.900000000000006</v>
      </c>
      <c r="K322" s="229">
        <v>58.5</v>
      </c>
      <c r="L322" s="229">
        <v>57.3</v>
      </c>
      <c r="M322" s="229">
        <v>51.540439999999997</v>
      </c>
      <c r="N322" s="1"/>
      <c r="O322" s="1"/>
    </row>
    <row r="323" spans="1:15" ht="12.75" customHeight="1">
      <c r="A323" s="30">
        <v>313</v>
      </c>
      <c r="B323" s="215" t="s">
        <v>421</v>
      </c>
      <c r="C323" s="229">
        <v>668.75</v>
      </c>
      <c r="D323" s="230">
        <v>670.36666666666667</v>
      </c>
      <c r="E323" s="230">
        <v>661.73333333333335</v>
      </c>
      <c r="F323" s="230">
        <v>654.7166666666667</v>
      </c>
      <c r="G323" s="230">
        <v>646.08333333333337</v>
      </c>
      <c r="H323" s="230">
        <v>677.38333333333333</v>
      </c>
      <c r="I323" s="230">
        <v>686.01666666666677</v>
      </c>
      <c r="J323" s="230">
        <v>693.0333333333333</v>
      </c>
      <c r="K323" s="229">
        <v>679</v>
      </c>
      <c r="L323" s="229">
        <v>663.35</v>
      </c>
      <c r="M323" s="229">
        <v>0.77890999999999999</v>
      </c>
      <c r="N323" s="1"/>
      <c r="O323" s="1"/>
    </row>
    <row r="324" spans="1:15" ht="12.75" customHeight="1">
      <c r="A324" s="30">
        <v>314</v>
      </c>
      <c r="B324" s="215" t="s">
        <v>157</v>
      </c>
      <c r="C324" s="229">
        <v>1853.25</v>
      </c>
      <c r="D324" s="230">
        <v>1857.0333333333335</v>
      </c>
      <c r="E324" s="230">
        <v>1839.2166666666672</v>
      </c>
      <c r="F324" s="230">
        <v>1825.1833333333336</v>
      </c>
      <c r="G324" s="230">
        <v>1807.3666666666672</v>
      </c>
      <c r="H324" s="230">
        <v>1871.0666666666671</v>
      </c>
      <c r="I324" s="230">
        <v>1888.8833333333332</v>
      </c>
      <c r="J324" s="230">
        <v>1902.916666666667</v>
      </c>
      <c r="K324" s="229">
        <v>1874.85</v>
      </c>
      <c r="L324" s="229">
        <v>1843</v>
      </c>
      <c r="M324" s="229">
        <v>3.7478600000000002</v>
      </c>
      <c r="N324" s="1"/>
      <c r="O324" s="1"/>
    </row>
    <row r="325" spans="1:15" ht="12.75" customHeight="1">
      <c r="A325" s="30">
        <v>315</v>
      </c>
      <c r="B325" s="215" t="s">
        <v>422</v>
      </c>
      <c r="C325" s="229">
        <v>1549.5</v>
      </c>
      <c r="D325" s="230">
        <v>1551.8333333333333</v>
      </c>
      <c r="E325" s="230">
        <v>1529.6666666666665</v>
      </c>
      <c r="F325" s="230">
        <v>1509.8333333333333</v>
      </c>
      <c r="G325" s="230">
        <v>1487.6666666666665</v>
      </c>
      <c r="H325" s="230">
        <v>1571.6666666666665</v>
      </c>
      <c r="I325" s="230">
        <v>1593.833333333333</v>
      </c>
      <c r="J325" s="230">
        <v>1613.6666666666665</v>
      </c>
      <c r="K325" s="229">
        <v>1574</v>
      </c>
      <c r="L325" s="229">
        <v>1532</v>
      </c>
      <c r="M325" s="229">
        <v>4.8689600000000004</v>
      </c>
      <c r="N325" s="1"/>
      <c r="O325" s="1"/>
    </row>
    <row r="326" spans="1:15" ht="12.75" customHeight="1">
      <c r="A326" s="30">
        <v>316</v>
      </c>
      <c r="B326" s="215" t="s">
        <v>159</v>
      </c>
      <c r="C326" s="229">
        <v>1116.8</v>
      </c>
      <c r="D326" s="230">
        <v>1118.9333333333334</v>
      </c>
      <c r="E326" s="230">
        <v>1106.8666666666668</v>
      </c>
      <c r="F326" s="230">
        <v>1096.9333333333334</v>
      </c>
      <c r="G326" s="230">
        <v>1084.8666666666668</v>
      </c>
      <c r="H326" s="230">
        <v>1128.8666666666668</v>
      </c>
      <c r="I326" s="230">
        <v>1140.9333333333334</v>
      </c>
      <c r="J326" s="230">
        <v>1150.8666666666668</v>
      </c>
      <c r="K326" s="229">
        <v>1131</v>
      </c>
      <c r="L326" s="229">
        <v>1109</v>
      </c>
      <c r="M326" s="229">
        <v>3.1465800000000002</v>
      </c>
      <c r="N326" s="1"/>
      <c r="O326" s="1"/>
    </row>
    <row r="327" spans="1:15" ht="12.75" customHeight="1">
      <c r="A327" s="30">
        <v>317</v>
      </c>
      <c r="B327" s="215" t="s">
        <v>263</v>
      </c>
      <c r="C327" s="229">
        <v>623.79999999999995</v>
      </c>
      <c r="D327" s="230">
        <v>623.55000000000007</v>
      </c>
      <c r="E327" s="230">
        <v>621.25000000000011</v>
      </c>
      <c r="F327" s="230">
        <v>618.70000000000005</v>
      </c>
      <c r="G327" s="230">
        <v>616.40000000000009</v>
      </c>
      <c r="H327" s="230">
        <v>626.10000000000014</v>
      </c>
      <c r="I327" s="230">
        <v>628.40000000000009</v>
      </c>
      <c r="J327" s="230">
        <v>630.95000000000016</v>
      </c>
      <c r="K327" s="229">
        <v>625.85</v>
      </c>
      <c r="L327" s="229">
        <v>621</v>
      </c>
      <c r="M327" s="229">
        <v>3.0105400000000002</v>
      </c>
      <c r="N327" s="1"/>
      <c r="O327" s="1"/>
    </row>
    <row r="328" spans="1:15" ht="12.75" customHeight="1">
      <c r="A328" s="30">
        <v>318</v>
      </c>
      <c r="B328" s="215" t="s">
        <v>423</v>
      </c>
      <c r="C328" s="229">
        <v>41.55</v>
      </c>
      <c r="D328" s="230">
        <v>41.800000000000004</v>
      </c>
      <c r="E328" s="230">
        <v>41.150000000000006</v>
      </c>
      <c r="F328" s="230">
        <v>40.75</v>
      </c>
      <c r="G328" s="230">
        <v>40.1</v>
      </c>
      <c r="H328" s="230">
        <v>42.20000000000001</v>
      </c>
      <c r="I328" s="230">
        <v>42.85</v>
      </c>
      <c r="J328" s="230">
        <v>43.250000000000014</v>
      </c>
      <c r="K328" s="229">
        <v>42.45</v>
      </c>
      <c r="L328" s="229">
        <v>41.4</v>
      </c>
      <c r="M328" s="229">
        <v>49.270940000000003</v>
      </c>
      <c r="N328" s="1"/>
      <c r="O328" s="1"/>
    </row>
    <row r="329" spans="1:15" ht="12.75" customHeight="1">
      <c r="A329" s="30">
        <v>319</v>
      </c>
      <c r="B329" s="215" t="s">
        <v>424</v>
      </c>
      <c r="C329" s="229">
        <v>120.5</v>
      </c>
      <c r="D329" s="230">
        <v>122.14999999999999</v>
      </c>
      <c r="E329" s="230">
        <v>117.59999999999998</v>
      </c>
      <c r="F329" s="230">
        <v>114.69999999999999</v>
      </c>
      <c r="G329" s="230">
        <v>110.14999999999998</v>
      </c>
      <c r="H329" s="230">
        <v>125.04999999999998</v>
      </c>
      <c r="I329" s="230">
        <v>129.6</v>
      </c>
      <c r="J329" s="230">
        <v>132.5</v>
      </c>
      <c r="K329" s="229">
        <v>126.7</v>
      </c>
      <c r="L329" s="229">
        <v>119.25</v>
      </c>
      <c r="M329" s="229">
        <v>56.154240000000001</v>
      </c>
      <c r="N329" s="1"/>
      <c r="O329" s="1"/>
    </row>
    <row r="330" spans="1:15" ht="12.75" customHeight="1">
      <c r="A330" s="30">
        <v>320</v>
      </c>
      <c r="B330" s="215" t="s">
        <v>425</v>
      </c>
      <c r="C330" s="229">
        <v>44.5</v>
      </c>
      <c r="D330" s="230">
        <v>44.766666666666673</v>
      </c>
      <c r="E330" s="230">
        <v>43.983333333333348</v>
      </c>
      <c r="F330" s="230">
        <v>43.466666666666676</v>
      </c>
      <c r="G330" s="230">
        <v>42.683333333333351</v>
      </c>
      <c r="H330" s="230">
        <v>45.283333333333346</v>
      </c>
      <c r="I330" s="230">
        <v>46.066666666666663</v>
      </c>
      <c r="J330" s="230">
        <v>46.583333333333343</v>
      </c>
      <c r="K330" s="229">
        <v>45.55</v>
      </c>
      <c r="L330" s="229">
        <v>44.25</v>
      </c>
      <c r="M330" s="229">
        <v>203.16918000000001</v>
      </c>
      <c r="N330" s="1"/>
      <c r="O330" s="1"/>
    </row>
    <row r="331" spans="1:15" ht="12.75" customHeight="1">
      <c r="A331" s="30">
        <v>321</v>
      </c>
      <c r="B331" s="215" t="s">
        <v>426</v>
      </c>
      <c r="C331" s="229">
        <v>99.95</v>
      </c>
      <c r="D331" s="230">
        <v>100.31666666666666</v>
      </c>
      <c r="E331" s="230">
        <v>98.833333333333329</v>
      </c>
      <c r="F331" s="230">
        <v>97.716666666666669</v>
      </c>
      <c r="G331" s="230">
        <v>96.233333333333334</v>
      </c>
      <c r="H331" s="230">
        <v>101.43333333333332</v>
      </c>
      <c r="I331" s="230">
        <v>102.91666666666667</v>
      </c>
      <c r="J331" s="230">
        <v>104.03333333333332</v>
      </c>
      <c r="K331" s="229">
        <v>101.8</v>
      </c>
      <c r="L331" s="229">
        <v>99.2</v>
      </c>
      <c r="M331" s="229">
        <v>25.905750000000001</v>
      </c>
      <c r="N331" s="1"/>
      <c r="O331" s="1"/>
    </row>
    <row r="332" spans="1:15" ht="12.75" customHeight="1">
      <c r="A332" s="30">
        <v>322</v>
      </c>
      <c r="B332" s="215" t="s">
        <v>427</v>
      </c>
      <c r="C332" s="229">
        <v>219.7</v>
      </c>
      <c r="D332" s="230">
        <v>220.70000000000002</v>
      </c>
      <c r="E332" s="230">
        <v>217.90000000000003</v>
      </c>
      <c r="F332" s="230">
        <v>216.10000000000002</v>
      </c>
      <c r="G332" s="230">
        <v>213.30000000000004</v>
      </c>
      <c r="H332" s="230">
        <v>222.50000000000003</v>
      </c>
      <c r="I332" s="230">
        <v>225.30000000000004</v>
      </c>
      <c r="J332" s="230">
        <v>227.10000000000002</v>
      </c>
      <c r="K332" s="229">
        <v>223.5</v>
      </c>
      <c r="L332" s="229">
        <v>218.9</v>
      </c>
      <c r="M332" s="229">
        <v>2.5653700000000002</v>
      </c>
      <c r="N332" s="1"/>
      <c r="O332" s="1"/>
    </row>
    <row r="333" spans="1:15" ht="12.75" customHeight="1">
      <c r="A333" s="30">
        <v>323</v>
      </c>
      <c r="B333" s="215" t="s">
        <v>167</v>
      </c>
      <c r="C333" s="229">
        <v>182.8</v>
      </c>
      <c r="D333" s="230">
        <v>182.53333333333333</v>
      </c>
      <c r="E333" s="230">
        <v>180.81666666666666</v>
      </c>
      <c r="F333" s="230">
        <v>178.83333333333334</v>
      </c>
      <c r="G333" s="230">
        <v>177.11666666666667</v>
      </c>
      <c r="H333" s="230">
        <v>184.51666666666665</v>
      </c>
      <c r="I333" s="230">
        <v>186.23333333333329</v>
      </c>
      <c r="J333" s="230">
        <v>188.21666666666664</v>
      </c>
      <c r="K333" s="229">
        <v>184.25</v>
      </c>
      <c r="L333" s="229">
        <v>180.55</v>
      </c>
      <c r="M333" s="229">
        <v>102.35269</v>
      </c>
      <c r="N333" s="1"/>
      <c r="O333" s="1"/>
    </row>
    <row r="334" spans="1:15" ht="12.75" customHeight="1">
      <c r="A334" s="30">
        <v>324</v>
      </c>
      <c r="B334" s="215" t="s">
        <v>428</v>
      </c>
      <c r="C334" s="229">
        <v>927.05</v>
      </c>
      <c r="D334" s="230">
        <v>927.83333333333337</v>
      </c>
      <c r="E334" s="230">
        <v>917.81666666666672</v>
      </c>
      <c r="F334" s="230">
        <v>908.58333333333337</v>
      </c>
      <c r="G334" s="230">
        <v>898.56666666666672</v>
      </c>
      <c r="H334" s="230">
        <v>937.06666666666672</v>
      </c>
      <c r="I334" s="230">
        <v>947.08333333333337</v>
      </c>
      <c r="J334" s="230">
        <v>956.31666666666672</v>
      </c>
      <c r="K334" s="229">
        <v>937.85</v>
      </c>
      <c r="L334" s="229">
        <v>918.6</v>
      </c>
      <c r="M334" s="229">
        <v>1.5328599999999999</v>
      </c>
      <c r="N334" s="1"/>
      <c r="O334" s="1"/>
    </row>
    <row r="335" spans="1:15" ht="12.75" customHeight="1">
      <c r="A335" s="30">
        <v>325</v>
      </c>
      <c r="B335" s="215" t="s">
        <v>161</v>
      </c>
      <c r="C335" s="229">
        <v>84.3</v>
      </c>
      <c r="D335" s="230">
        <v>84.38333333333334</v>
      </c>
      <c r="E335" s="230">
        <v>83.566666666666677</v>
      </c>
      <c r="F335" s="230">
        <v>82.833333333333343</v>
      </c>
      <c r="G335" s="230">
        <v>82.01666666666668</v>
      </c>
      <c r="H335" s="230">
        <v>85.116666666666674</v>
      </c>
      <c r="I335" s="230">
        <v>85.933333333333337</v>
      </c>
      <c r="J335" s="230">
        <v>86.666666666666671</v>
      </c>
      <c r="K335" s="229">
        <v>85.2</v>
      </c>
      <c r="L335" s="229">
        <v>83.65</v>
      </c>
      <c r="M335" s="229">
        <v>69.971779999999995</v>
      </c>
      <c r="N335" s="1"/>
      <c r="O335" s="1"/>
    </row>
    <row r="336" spans="1:15" ht="12.75" customHeight="1">
      <c r="A336" s="30">
        <v>326</v>
      </c>
      <c r="B336" s="215" t="s">
        <v>163</v>
      </c>
      <c r="C336" s="229">
        <v>4458.8</v>
      </c>
      <c r="D336" s="230">
        <v>4504.5166666666673</v>
      </c>
      <c r="E336" s="230">
        <v>4398.6833333333343</v>
      </c>
      <c r="F336" s="230">
        <v>4338.5666666666666</v>
      </c>
      <c r="G336" s="230">
        <v>4232.7333333333336</v>
      </c>
      <c r="H336" s="230">
        <v>4564.633333333335</v>
      </c>
      <c r="I336" s="230">
        <v>4670.466666666669</v>
      </c>
      <c r="J336" s="230">
        <v>4730.5833333333358</v>
      </c>
      <c r="K336" s="229">
        <v>4610.3500000000004</v>
      </c>
      <c r="L336" s="229">
        <v>4444.3999999999996</v>
      </c>
      <c r="M336" s="229">
        <v>1.5739000000000001</v>
      </c>
      <c r="N336" s="1"/>
      <c r="O336" s="1"/>
    </row>
    <row r="337" spans="1:15" ht="12.75" customHeight="1">
      <c r="A337" s="30">
        <v>327</v>
      </c>
      <c r="B337" s="215" t="s">
        <v>780</v>
      </c>
      <c r="C337" s="229">
        <v>630</v>
      </c>
      <c r="D337" s="230">
        <v>628.58333333333337</v>
      </c>
      <c r="E337" s="230">
        <v>622.16666666666674</v>
      </c>
      <c r="F337" s="230">
        <v>614.33333333333337</v>
      </c>
      <c r="G337" s="230">
        <v>607.91666666666674</v>
      </c>
      <c r="H337" s="230">
        <v>636.41666666666674</v>
      </c>
      <c r="I337" s="230">
        <v>642.83333333333348</v>
      </c>
      <c r="J337" s="230">
        <v>650.66666666666674</v>
      </c>
      <c r="K337" s="229">
        <v>635</v>
      </c>
      <c r="L337" s="229">
        <v>620.75</v>
      </c>
      <c r="M337" s="229">
        <v>1.65639</v>
      </c>
      <c r="N337" s="1"/>
      <c r="O337" s="1"/>
    </row>
    <row r="338" spans="1:15" ht="12.75" customHeight="1">
      <c r="A338" s="30">
        <v>328</v>
      </c>
      <c r="B338" s="215" t="s">
        <v>164</v>
      </c>
      <c r="C338" s="229">
        <v>22073.45</v>
      </c>
      <c r="D338" s="230">
        <v>22131.45</v>
      </c>
      <c r="E338" s="230">
        <v>21982.9</v>
      </c>
      <c r="F338" s="230">
        <v>21892.350000000002</v>
      </c>
      <c r="G338" s="230">
        <v>21743.800000000003</v>
      </c>
      <c r="H338" s="230">
        <v>22222</v>
      </c>
      <c r="I338" s="230">
        <v>22370.549999999996</v>
      </c>
      <c r="J338" s="230">
        <v>22461.1</v>
      </c>
      <c r="K338" s="229">
        <v>22280</v>
      </c>
      <c r="L338" s="229">
        <v>22040.9</v>
      </c>
      <c r="M338" s="229">
        <v>0.70914999999999995</v>
      </c>
      <c r="N338" s="1"/>
      <c r="O338" s="1"/>
    </row>
    <row r="339" spans="1:15" ht="12.75" customHeight="1">
      <c r="A339" s="30">
        <v>329</v>
      </c>
      <c r="B339" s="215" t="s">
        <v>429</v>
      </c>
      <c r="C339" s="229">
        <v>63.75</v>
      </c>
      <c r="D339" s="230">
        <v>64.2</v>
      </c>
      <c r="E339" s="230">
        <v>62.900000000000006</v>
      </c>
      <c r="F339" s="230">
        <v>62.050000000000004</v>
      </c>
      <c r="G339" s="230">
        <v>60.750000000000007</v>
      </c>
      <c r="H339" s="230">
        <v>65.050000000000011</v>
      </c>
      <c r="I339" s="230">
        <v>66.349999999999994</v>
      </c>
      <c r="J339" s="230">
        <v>67.2</v>
      </c>
      <c r="K339" s="229">
        <v>65.5</v>
      </c>
      <c r="L339" s="229">
        <v>63.35</v>
      </c>
      <c r="M339" s="229">
        <v>11.399179999999999</v>
      </c>
      <c r="N339" s="1"/>
      <c r="O339" s="1"/>
    </row>
    <row r="340" spans="1:15" ht="12.75" customHeight="1">
      <c r="A340" s="30">
        <v>330</v>
      </c>
      <c r="B340" s="215" t="s">
        <v>160</v>
      </c>
      <c r="C340" s="229">
        <v>244.85</v>
      </c>
      <c r="D340" s="230">
        <v>246.83333333333334</v>
      </c>
      <c r="E340" s="230">
        <v>242.4666666666667</v>
      </c>
      <c r="F340" s="230">
        <v>240.08333333333334</v>
      </c>
      <c r="G340" s="230">
        <v>235.7166666666667</v>
      </c>
      <c r="H340" s="230">
        <v>249.2166666666667</v>
      </c>
      <c r="I340" s="230">
        <v>253.58333333333331</v>
      </c>
      <c r="J340" s="230">
        <v>255.9666666666667</v>
      </c>
      <c r="K340" s="229">
        <v>251.2</v>
      </c>
      <c r="L340" s="229">
        <v>244.45</v>
      </c>
      <c r="M340" s="229">
        <v>3.4232200000000002</v>
      </c>
      <c r="N340" s="1"/>
      <c r="O340" s="1"/>
    </row>
    <row r="341" spans="1:15" ht="12.75" customHeight="1">
      <c r="A341" s="30">
        <v>331</v>
      </c>
      <c r="B341" s="215" t="s">
        <v>820</v>
      </c>
      <c r="C341" s="229">
        <v>347.6</v>
      </c>
      <c r="D341" s="230">
        <v>349.18333333333334</v>
      </c>
      <c r="E341" s="230">
        <v>344.41666666666669</v>
      </c>
      <c r="F341" s="230">
        <v>341.23333333333335</v>
      </c>
      <c r="G341" s="230">
        <v>336.4666666666667</v>
      </c>
      <c r="H341" s="230">
        <v>352.36666666666667</v>
      </c>
      <c r="I341" s="230">
        <v>357.13333333333333</v>
      </c>
      <c r="J341" s="230">
        <v>360.31666666666666</v>
      </c>
      <c r="K341" s="229">
        <v>353.95</v>
      </c>
      <c r="L341" s="229">
        <v>346</v>
      </c>
      <c r="M341" s="229">
        <v>1.53834</v>
      </c>
      <c r="N341" s="1"/>
      <c r="O341" s="1"/>
    </row>
    <row r="342" spans="1:15" ht="12.75" customHeight="1">
      <c r="A342" s="30">
        <v>332</v>
      </c>
      <c r="B342" s="215" t="s">
        <v>264</v>
      </c>
      <c r="C342" s="229">
        <v>965.85</v>
      </c>
      <c r="D342" s="230">
        <v>970.13333333333321</v>
      </c>
      <c r="E342" s="230">
        <v>958.26666666666642</v>
      </c>
      <c r="F342" s="230">
        <v>950.68333333333317</v>
      </c>
      <c r="G342" s="230">
        <v>938.81666666666638</v>
      </c>
      <c r="H342" s="230">
        <v>977.71666666666647</v>
      </c>
      <c r="I342" s="230">
        <v>989.58333333333326</v>
      </c>
      <c r="J342" s="230">
        <v>997.16666666666652</v>
      </c>
      <c r="K342" s="229">
        <v>982</v>
      </c>
      <c r="L342" s="229">
        <v>962.55</v>
      </c>
      <c r="M342" s="229">
        <v>3.17442</v>
      </c>
      <c r="N342" s="1"/>
      <c r="O342" s="1"/>
    </row>
    <row r="343" spans="1:15" ht="12.75" customHeight="1">
      <c r="A343" s="30">
        <v>333</v>
      </c>
      <c r="B343" s="215" t="s">
        <v>168</v>
      </c>
      <c r="C343" s="229">
        <v>154.25</v>
      </c>
      <c r="D343" s="230">
        <v>154.98333333333332</v>
      </c>
      <c r="E343" s="230">
        <v>153.06666666666663</v>
      </c>
      <c r="F343" s="230">
        <v>151.88333333333333</v>
      </c>
      <c r="G343" s="230">
        <v>149.96666666666664</v>
      </c>
      <c r="H343" s="230">
        <v>156.16666666666663</v>
      </c>
      <c r="I343" s="230">
        <v>158.08333333333331</v>
      </c>
      <c r="J343" s="230">
        <v>159.26666666666662</v>
      </c>
      <c r="K343" s="229">
        <v>156.9</v>
      </c>
      <c r="L343" s="229">
        <v>153.80000000000001</v>
      </c>
      <c r="M343" s="229">
        <v>117.64248000000001</v>
      </c>
      <c r="N343" s="1"/>
      <c r="O343" s="1"/>
    </row>
    <row r="344" spans="1:15" ht="12.75" customHeight="1">
      <c r="A344" s="30">
        <v>334</v>
      </c>
      <c r="B344" s="215" t="s">
        <v>265</v>
      </c>
      <c r="C344" s="229">
        <v>255.95</v>
      </c>
      <c r="D344" s="230">
        <v>254.71666666666667</v>
      </c>
      <c r="E344" s="230">
        <v>252.83333333333331</v>
      </c>
      <c r="F344" s="230">
        <v>249.71666666666664</v>
      </c>
      <c r="G344" s="230">
        <v>247.83333333333329</v>
      </c>
      <c r="H344" s="230">
        <v>257.83333333333337</v>
      </c>
      <c r="I344" s="230">
        <v>259.7166666666667</v>
      </c>
      <c r="J344" s="230">
        <v>262.83333333333337</v>
      </c>
      <c r="K344" s="229">
        <v>256.60000000000002</v>
      </c>
      <c r="L344" s="229">
        <v>251.6</v>
      </c>
      <c r="M344" s="229">
        <v>9.7114700000000003</v>
      </c>
      <c r="N344" s="1"/>
      <c r="O344" s="1"/>
    </row>
    <row r="345" spans="1:15" ht="12.75" customHeight="1">
      <c r="A345" s="30">
        <v>335</v>
      </c>
      <c r="B345" s="215" t="s">
        <v>852</v>
      </c>
      <c r="C345" s="229">
        <v>808.85</v>
      </c>
      <c r="D345" s="230">
        <v>804.35</v>
      </c>
      <c r="E345" s="230">
        <v>789.5</v>
      </c>
      <c r="F345" s="230">
        <v>770.15</v>
      </c>
      <c r="G345" s="230">
        <v>755.3</v>
      </c>
      <c r="H345" s="230">
        <v>823.7</v>
      </c>
      <c r="I345" s="230">
        <v>838.55000000000018</v>
      </c>
      <c r="J345" s="230">
        <v>857.90000000000009</v>
      </c>
      <c r="K345" s="229">
        <v>819.2</v>
      </c>
      <c r="L345" s="229">
        <v>785</v>
      </c>
      <c r="M345" s="229">
        <v>16.7407</v>
      </c>
      <c r="N345" s="1"/>
      <c r="O345" s="1"/>
    </row>
    <row r="346" spans="1:15" ht="12.75" customHeight="1">
      <c r="A346" s="30">
        <v>336</v>
      </c>
      <c r="B346" s="215" t="s">
        <v>802</v>
      </c>
      <c r="C346" s="229">
        <v>814.3</v>
      </c>
      <c r="D346" s="230">
        <v>803.94999999999993</v>
      </c>
      <c r="E346" s="230">
        <v>785.89999999999986</v>
      </c>
      <c r="F346" s="230">
        <v>757.49999999999989</v>
      </c>
      <c r="G346" s="230">
        <v>739.44999999999982</v>
      </c>
      <c r="H346" s="230">
        <v>832.34999999999991</v>
      </c>
      <c r="I346" s="230">
        <v>850.39999999999986</v>
      </c>
      <c r="J346" s="230">
        <v>878.8</v>
      </c>
      <c r="K346" s="229">
        <v>822</v>
      </c>
      <c r="L346" s="229">
        <v>775.55</v>
      </c>
      <c r="M346" s="229">
        <v>160.69470000000001</v>
      </c>
      <c r="N346" s="1"/>
      <c r="O346" s="1"/>
    </row>
    <row r="347" spans="1:15" ht="12.75" customHeight="1">
      <c r="A347" s="30">
        <v>337</v>
      </c>
      <c r="B347" s="215" t="s">
        <v>430</v>
      </c>
      <c r="C347" s="229">
        <v>3540.95</v>
      </c>
      <c r="D347" s="230">
        <v>3544.3666666666668</v>
      </c>
      <c r="E347" s="230">
        <v>3515.8333333333335</v>
      </c>
      <c r="F347" s="230">
        <v>3490.7166666666667</v>
      </c>
      <c r="G347" s="230">
        <v>3462.1833333333334</v>
      </c>
      <c r="H347" s="230">
        <v>3569.4833333333336</v>
      </c>
      <c r="I347" s="230">
        <v>3598.0166666666664</v>
      </c>
      <c r="J347" s="230">
        <v>3623.1333333333337</v>
      </c>
      <c r="K347" s="229">
        <v>3572.9</v>
      </c>
      <c r="L347" s="229">
        <v>3519.25</v>
      </c>
      <c r="M347" s="229">
        <v>0.43798999999999999</v>
      </c>
      <c r="N347" s="1"/>
      <c r="O347" s="1"/>
    </row>
    <row r="348" spans="1:15" ht="12.75" customHeight="1">
      <c r="A348" s="30">
        <v>338</v>
      </c>
      <c r="B348" s="215" t="s">
        <v>431</v>
      </c>
      <c r="C348" s="229">
        <v>245</v>
      </c>
      <c r="D348" s="230">
        <v>244.56666666666669</v>
      </c>
      <c r="E348" s="230">
        <v>243.63333333333338</v>
      </c>
      <c r="F348" s="230">
        <v>242.26666666666668</v>
      </c>
      <c r="G348" s="230">
        <v>241.33333333333337</v>
      </c>
      <c r="H348" s="230">
        <v>245.93333333333339</v>
      </c>
      <c r="I348" s="230">
        <v>246.86666666666673</v>
      </c>
      <c r="J348" s="230">
        <v>248.23333333333341</v>
      </c>
      <c r="K348" s="229">
        <v>245.5</v>
      </c>
      <c r="L348" s="229">
        <v>243.2</v>
      </c>
      <c r="M348" s="229">
        <v>1.5897600000000001</v>
      </c>
      <c r="N348" s="1"/>
      <c r="O348" s="1"/>
    </row>
    <row r="349" spans="1:15" ht="12.75" customHeight="1">
      <c r="A349" s="30">
        <v>339</v>
      </c>
      <c r="B349" s="215" t="s">
        <v>803</v>
      </c>
      <c r="C349" s="229">
        <v>616.20000000000005</v>
      </c>
      <c r="D349" s="230">
        <v>618.4</v>
      </c>
      <c r="E349" s="230">
        <v>606.79999999999995</v>
      </c>
      <c r="F349" s="230">
        <v>597.4</v>
      </c>
      <c r="G349" s="230">
        <v>585.79999999999995</v>
      </c>
      <c r="H349" s="230">
        <v>627.79999999999995</v>
      </c>
      <c r="I349" s="230">
        <v>639.40000000000009</v>
      </c>
      <c r="J349" s="230">
        <v>648.79999999999995</v>
      </c>
      <c r="K349" s="229">
        <v>630</v>
      </c>
      <c r="L349" s="229">
        <v>609</v>
      </c>
      <c r="M349" s="229">
        <v>16.700859999999999</v>
      </c>
      <c r="N349" s="1"/>
      <c r="O349" s="1"/>
    </row>
    <row r="350" spans="1:15" ht="12.75" customHeight="1">
      <c r="A350" s="30">
        <v>340</v>
      </c>
      <c r="B350" s="215" t="s">
        <v>793</v>
      </c>
      <c r="C350" s="229">
        <v>140.19999999999999</v>
      </c>
      <c r="D350" s="230">
        <v>140.70000000000002</v>
      </c>
      <c r="E350" s="230">
        <v>138.10000000000002</v>
      </c>
      <c r="F350" s="230">
        <v>136</v>
      </c>
      <c r="G350" s="230">
        <v>133.4</v>
      </c>
      <c r="H350" s="230">
        <v>142.80000000000004</v>
      </c>
      <c r="I350" s="230">
        <v>145.4</v>
      </c>
      <c r="J350" s="230">
        <v>147.50000000000006</v>
      </c>
      <c r="K350" s="229">
        <v>143.30000000000001</v>
      </c>
      <c r="L350" s="229">
        <v>138.6</v>
      </c>
      <c r="M350" s="229">
        <v>13.27074</v>
      </c>
      <c r="N350" s="1"/>
      <c r="O350" s="1"/>
    </row>
    <row r="351" spans="1:15" ht="12.75" customHeight="1">
      <c r="A351" s="30">
        <v>341</v>
      </c>
      <c r="B351" s="215" t="s">
        <v>175</v>
      </c>
      <c r="C351" s="229">
        <v>3619.9</v>
      </c>
      <c r="D351" s="230">
        <v>3613.3166666666671</v>
      </c>
      <c r="E351" s="230">
        <v>3559.1333333333341</v>
      </c>
      <c r="F351" s="230">
        <v>3498.3666666666672</v>
      </c>
      <c r="G351" s="230">
        <v>3444.1833333333343</v>
      </c>
      <c r="H351" s="230">
        <v>3674.0833333333339</v>
      </c>
      <c r="I351" s="230">
        <v>3728.2666666666673</v>
      </c>
      <c r="J351" s="230">
        <v>3789.0333333333338</v>
      </c>
      <c r="K351" s="229">
        <v>3667.5</v>
      </c>
      <c r="L351" s="229">
        <v>3552.55</v>
      </c>
      <c r="M351" s="229">
        <v>3.3675700000000002</v>
      </c>
      <c r="N351" s="1"/>
      <c r="O351" s="1"/>
    </row>
    <row r="352" spans="1:15" ht="12.75" customHeight="1">
      <c r="A352" s="30">
        <v>342</v>
      </c>
      <c r="B352" s="215" t="s">
        <v>433</v>
      </c>
      <c r="C352" s="229">
        <v>535.04999999999995</v>
      </c>
      <c r="D352" s="230">
        <v>538.9</v>
      </c>
      <c r="E352" s="230">
        <v>529.4</v>
      </c>
      <c r="F352" s="230">
        <v>523.75</v>
      </c>
      <c r="G352" s="230">
        <v>514.25</v>
      </c>
      <c r="H352" s="230">
        <v>544.54999999999995</v>
      </c>
      <c r="I352" s="230">
        <v>554.04999999999995</v>
      </c>
      <c r="J352" s="230">
        <v>559.69999999999993</v>
      </c>
      <c r="K352" s="229">
        <v>548.4</v>
      </c>
      <c r="L352" s="229">
        <v>533.25</v>
      </c>
      <c r="M352" s="229">
        <v>3.4844300000000001</v>
      </c>
      <c r="N352" s="1"/>
      <c r="O352" s="1"/>
    </row>
    <row r="353" spans="1:15" ht="12.75" customHeight="1">
      <c r="A353" s="30">
        <v>343</v>
      </c>
      <c r="B353" s="215" t="s">
        <v>434</v>
      </c>
      <c r="C353" s="229">
        <v>318.8</v>
      </c>
      <c r="D353" s="230">
        <v>319.06666666666666</v>
      </c>
      <c r="E353" s="230">
        <v>316.23333333333335</v>
      </c>
      <c r="F353" s="230">
        <v>313.66666666666669</v>
      </c>
      <c r="G353" s="230">
        <v>310.83333333333337</v>
      </c>
      <c r="H353" s="230">
        <v>321.63333333333333</v>
      </c>
      <c r="I353" s="230">
        <v>324.4666666666667</v>
      </c>
      <c r="J353" s="230">
        <v>327.0333333333333</v>
      </c>
      <c r="K353" s="229">
        <v>321.89999999999998</v>
      </c>
      <c r="L353" s="229">
        <v>316.5</v>
      </c>
      <c r="M353" s="229">
        <v>1.64584</v>
      </c>
      <c r="N353" s="1"/>
      <c r="O353" s="1"/>
    </row>
    <row r="354" spans="1:15" ht="12.75" customHeight="1">
      <c r="A354" s="30">
        <v>344</v>
      </c>
      <c r="B354" s="215" t="s">
        <v>880</v>
      </c>
      <c r="C354" s="229">
        <v>1414.35</v>
      </c>
      <c r="D354" s="230">
        <v>1419.2833333333335</v>
      </c>
      <c r="E354" s="230">
        <v>1402.0666666666671</v>
      </c>
      <c r="F354" s="230">
        <v>1389.7833333333335</v>
      </c>
      <c r="G354" s="230">
        <v>1372.5666666666671</v>
      </c>
      <c r="H354" s="230">
        <v>1431.5666666666671</v>
      </c>
      <c r="I354" s="230">
        <v>1448.7833333333338</v>
      </c>
      <c r="J354" s="230">
        <v>1461.0666666666671</v>
      </c>
      <c r="K354" s="229">
        <v>1436.5</v>
      </c>
      <c r="L354" s="229">
        <v>1407</v>
      </c>
      <c r="M354" s="229">
        <v>3.3493400000000002</v>
      </c>
      <c r="N354" s="1"/>
      <c r="O354" s="1"/>
    </row>
    <row r="355" spans="1:15" ht="12.75" customHeight="1">
      <c r="A355" s="30">
        <v>345</v>
      </c>
      <c r="B355" s="215" t="s">
        <v>169</v>
      </c>
      <c r="C355" s="229">
        <v>38363.199999999997</v>
      </c>
      <c r="D355" s="230">
        <v>38610.633333333339</v>
      </c>
      <c r="E355" s="230">
        <v>38011.866666666676</v>
      </c>
      <c r="F355" s="230">
        <v>37660.53333333334</v>
      </c>
      <c r="G355" s="230">
        <v>37061.766666666677</v>
      </c>
      <c r="H355" s="230">
        <v>38961.966666666674</v>
      </c>
      <c r="I355" s="230">
        <v>39560.733333333337</v>
      </c>
      <c r="J355" s="230">
        <v>39912.066666666673</v>
      </c>
      <c r="K355" s="229">
        <v>39209.4</v>
      </c>
      <c r="L355" s="229">
        <v>38259.300000000003</v>
      </c>
      <c r="M355" s="229">
        <v>0.19005</v>
      </c>
      <c r="N355" s="1"/>
      <c r="O355" s="1"/>
    </row>
    <row r="356" spans="1:15" ht="12.75" customHeight="1">
      <c r="A356" s="30">
        <v>346</v>
      </c>
      <c r="B356" s="215" t="s">
        <v>844</v>
      </c>
      <c r="C356" s="229">
        <v>1024.05</v>
      </c>
      <c r="D356" s="230">
        <v>1024.2833333333333</v>
      </c>
      <c r="E356" s="230">
        <v>1013.7666666666667</v>
      </c>
      <c r="F356" s="230">
        <v>1003.4833333333333</v>
      </c>
      <c r="G356" s="230">
        <v>992.9666666666667</v>
      </c>
      <c r="H356" s="230">
        <v>1034.5666666666666</v>
      </c>
      <c r="I356" s="230">
        <v>1045.083333333333</v>
      </c>
      <c r="J356" s="230">
        <v>1055.3666666666666</v>
      </c>
      <c r="K356" s="229">
        <v>1034.8</v>
      </c>
      <c r="L356" s="229">
        <v>1014</v>
      </c>
      <c r="M356" s="229">
        <v>1.0264899999999999</v>
      </c>
      <c r="N356" s="1"/>
      <c r="O356" s="1"/>
    </row>
    <row r="357" spans="1:15" ht="12.75" customHeight="1">
      <c r="A357" s="30">
        <v>347</v>
      </c>
      <c r="B357" s="215" t="s">
        <v>435</v>
      </c>
      <c r="C357" s="229">
        <v>4886.75</v>
      </c>
      <c r="D357" s="230">
        <v>4884.25</v>
      </c>
      <c r="E357" s="230">
        <v>4822.5</v>
      </c>
      <c r="F357" s="230">
        <v>4758.25</v>
      </c>
      <c r="G357" s="230">
        <v>4696.5</v>
      </c>
      <c r="H357" s="230">
        <v>4948.5</v>
      </c>
      <c r="I357" s="230">
        <v>5010.25</v>
      </c>
      <c r="J357" s="230">
        <v>5074.5</v>
      </c>
      <c r="K357" s="229">
        <v>4946</v>
      </c>
      <c r="L357" s="229">
        <v>4820</v>
      </c>
      <c r="M357" s="229">
        <v>3.7436199999999999</v>
      </c>
      <c r="N357" s="1"/>
      <c r="O357" s="1"/>
    </row>
    <row r="358" spans="1:15" ht="12.75" customHeight="1">
      <c r="A358" s="30">
        <v>348</v>
      </c>
      <c r="B358" s="215" t="s">
        <v>171</v>
      </c>
      <c r="C358" s="229">
        <v>222.8</v>
      </c>
      <c r="D358" s="230">
        <v>222.31666666666669</v>
      </c>
      <c r="E358" s="230">
        <v>221.53333333333339</v>
      </c>
      <c r="F358" s="230">
        <v>220.26666666666671</v>
      </c>
      <c r="G358" s="230">
        <v>219.48333333333341</v>
      </c>
      <c r="H358" s="230">
        <v>223.58333333333337</v>
      </c>
      <c r="I358" s="230">
        <v>224.36666666666667</v>
      </c>
      <c r="J358" s="230">
        <v>225.63333333333335</v>
      </c>
      <c r="K358" s="229">
        <v>223.1</v>
      </c>
      <c r="L358" s="229">
        <v>221.05</v>
      </c>
      <c r="M358" s="229">
        <v>14.57734</v>
      </c>
      <c r="N358" s="1"/>
      <c r="O358" s="1"/>
    </row>
    <row r="359" spans="1:15" ht="12.75" customHeight="1">
      <c r="A359" s="30">
        <v>349</v>
      </c>
      <c r="B359" s="215" t="s">
        <v>173</v>
      </c>
      <c r="C359" s="229">
        <v>3949.5</v>
      </c>
      <c r="D359" s="230">
        <v>3957.9666666666667</v>
      </c>
      <c r="E359" s="230">
        <v>3928.6833333333334</v>
      </c>
      <c r="F359" s="230">
        <v>3907.8666666666668</v>
      </c>
      <c r="G359" s="230">
        <v>3878.5833333333335</v>
      </c>
      <c r="H359" s="230">
        <v>3978.7833333333333</v>
      </c>
      <c r="I359" s="230">
        <v>4008.0666666666671</v>
      </c>
      <c r="J359" s="230">
        <v>4028.8833333333332</v>
      </c>
      <c r="K359" s="229">
        <v>3987.25</v>
      </c>
      <c r="L359" s="229">
        <v>3937.15</v>
      </c>
      <c r="M359" s="229">
        <v>3.3950000000000001E-2</v>
      </c>
      <c r="N359" s="1"/>
      <c r="O359" s="1"/>
    </row>
    <row r="360" spans="1:15" ht="12.75" customHeight="1">
      <c r="A360" s="30">
        <v>350</v>
      </c>
      <c r="B360" s="215" t="s">
        <v>437</v>
      </c>
      <c r="C360" s="229">
        <v>1563.1</v>
      </c>
      <c r="D360" s="230">
        <v>1581.4166666666667</v>
      </c>
      <c r="E360" s="230">
        <v>1538.6833333333334</v>
      </c>
      <c r="F360" s="230">
        <v>1514.2666666666667</v>
      </c>
      <c r="G360" s="230">
        <v>1471.5333333333333</v>
      </c>
      <c r="H360" s="230">
        <v>1605.8333333333335</v>
      </c>
      <c r="I360" s="230">
        <v>1648.5666666666666</v>
      </c>
      <c r="J360" s="230">
        <v>1672.9833333333336</v>
      </c>
      <c r="K360" s="229">
        <v>1624.15</v>
      </c>
      <c r="L360" s="229">
        <v>1557</v>
      </c>
      <c r="M360" s="229">
        <v>1.54989</v>
      </c>
      <c r="N360" s="1"/>
      <c r="O360" s="1"/>
    </row>
    <row r="361" spans="1:15" ht="12.75" customHeight="1">
      <c r="A361" s="30">
        <v>351</v>
      </c>
      <c r="B361" s="215" t="s">
        <v>174</v>
      </c>
      <c r="C361" s="229">
        <v>2614.9499999999998</v>
      </c>
      <c r="D361" s="230">
        <v>2626.1333333333332</v>
      </c>
      <c r="E361" s="230">
        <v>2599.3166666666666</v>
      </c>
      <c r="F361" s="230">
        <v>2583.6833333333334</v>
      </c>
      <c r="G361" s="230">
        <v>2556.8666666666668</v>
      </c>
      <c r="H361" s="230">
        <v>2641.7666666666664</v>
      </c>
      <c r="I361" s="230">
        <v>2668.583333333333</v>
      </c>
      <c r="J361" s="230">
        <v>2684.2166666666662</v>
      </c>
      <c r="K361" s="229">
        <v>2652.95</v>
      </c>
      <c r="L361" s="229">
        <v>2610.5</v>
      </c>
      <c r="M361" s="229">
        <v>1.0061800000000001</v>
      </c>
      <c r="N361" s="1"/>
      <c r="O361" s="1"/>
    </row>
    <row r="362" spans="1:15" ht="12.75" customHeight="1">
      <c r="A362" s="30">
        <v>352</v>
      </c>
      <c r="B362" s="215" t="s">
        <v>869</v>
      </c>
      <c r="C362" s="229">
        <v>87.7</v>
      </c>
      <c r="D362" s="230">
        <v>87.583333333333329</v>
      </c>
      <c r="E362" s="230">
        <v>86.316666666666663</v>
      </c>
      <c r="F362" s="230">
        <v>84.933333333333337</v>
      </c>
      <c r="G362" s="230">
        <v>83.666666666666671</v>
      </c>
      <c r="H362" s="230">
        <v>88.966666666666654</v>
      </c>
      <c r="I362" s="230">
        <v>90.233333333333334</v>
      </c>
      <c r="J362" s="230">
        <v>91.616666666666646</v>
      </c>
      <c r="K362" s="229">
        <v>88.85</v>
      </c>
      <c r="L362" s="229">
        <v>86.2</v>
      </c>
      <c r="M362" s="229">
        <v>58.501390000000001</v>
      </c>
      <c r="N362" s="1"/>
      <c r="O362" s="1"/>
    </row>
    <row r="363" spans="1:15" ht="12.75" customHeight="1">
      <c r="A363" s="30">
        <v>353</v>
      </c>
      <c r="B363" s="215" t="s">
        <v>438</v>
      </c>
      <c r="C363" s="229">
        <v>986.9</v>
      </c>
      <c r="D363" s="230">
        <v>996.43333333333339</v>
      </c>
      <c r="E363" s="230">
        <v>965.16666666666674</v>
      </c>
      <c r="F363" s="230">
        <v>943.43333333333339</v>
      </c>
      <c r="G363" s="230">
        <v>912.16666666666674</v>
      </c>
      <c r="H363" s="230">
        <v>1018.1666666666667</v>
      </c>
      <c r="I363" s="230">
        <v>1049.4333333333334</v>
      </c>
      <c r="J363" s="230">
        <v>1071.1666666666667</v>
      </c>
      <c r="K363" s="229">
        <v>1027.7</v>
      </c>
      <c r="L363" s="229">
        <v>974.7</v>
      </c>
      <c r="M363" s="229">
        <v>2.0359799999999999</v>
      </c>
      <c r="N363" s="1"/>
      <c r="O363" s="1"/>
    </row>
    <row r="364" spans="1:15" ht="12.75" customHeight="1">
      <c r="A364" s="30">
        <v>354</v>
      </c>
      <c r="B364" s="215" t="s">
        <v>266</v>
      </c>
      <c r="C364" s="229">
        <v>3547.5</v>
      </c>
      <c r="D364" s="230">
        <v>3540.25</v>
      </c>
      <c r="E364" s="230">
        <v>3519.3</v>
      </c>
      <c r="F364" s="230">
        <v>3491.1000000000004</v>
      </c>
      <c r="G364" s="230">
        <v>3470.1500000000005</v>
      </c>
      <c r="H364" s="230">
        <v>3568.45</v>
      </c>
      <c r="I364" s="230">
        <v>3589.3999999999996</v>
      </c>
      <c r="J364" s="230">
        <v>3617.5999999999995</v>
      </c>
      <c r="K364" s="229">
        <v>3561.2</v>
      </c>
      <c r="L364" s="229">
        <v>3512.05</v>
      </c>
      <c r="M364" s="229">
        <v>1.8723000000000001</v>
      </c>
      <c r="N364" s="1"/>
      <c r="O364" s="1"/>
    </row>
    <row r="365" spans="1:15" ht="12.75" customHeight="1">
      <c r="A365" s="30">
        <v>355</v>
      </c>
      <c r="B365" s="215" t="s">
        <v>439</v>
      </c>
      <c r="C365" s="229">
        <v>1306.25</v>
      </c>
      <c r="D365" s="230">
        <v>1313.6499999999999</v>
      </c>
      <c r="E365" s="230">
        <v>1296.5999999999997</v>
      </c>
      <c r="F365" s="230">
        <v>1286.9499999999998</v>
      </c>
      <c r="G365" s="230">
        <v>1269.8999999999996</v>
      </c>
      <c r="H365" s="230">
        <v>1323.2999999999997</v>
      </c>
      <c r="I365" s="230">
        <v>1340.35</v>
      </c>
      <c r="J365" s="230">
        <v>1349.9999999999998</v>
      </c>
      <c r="K365" s="229">
        <v>1330.7</v>
      </c>
      <c r="L365" s="229">
        <v>1304</v>
      </c>
      <c r="M365" s="229">
        <v>0.80722000000000005</v>
      </c>
      <c r="N365" s="1"/>
      <c r="O365" s="1"/>
    </row>
    <row r="366" spans="1:15" ht="12.75" customHeight="1">
      <c r="A366" s="30">
        <v>356</v>
      </c>
      <c r="B366" s="215" t="s">
        <v>781</v>
      </c>
      <c r="C366" s="229">
        <v>345.35</v>
      </c>
      <c r="D366" s="230">
        <v>348.25</v>
      </c>
      <c r="E366" s="230">
        <v>340.7</v>
      </c>
      <c r="F366" s="230">
        <v>336.05</v>
      </c>
      <c r="G366" s="230">
        <v>328.5</v>
      </c>
      <c r="H366" s="230">
        <v>352.9</v>
      </c>
      <c r="I366" s="230">
        <v>360.44999999999993</v>
      </c>
      <c r="J366" s="230">
        <v>365.09999999999997</v>
      </c>
      <c r="K366" s="229">
        <v>355.8</v>
      </c>
      <c r="L366" s="229">
        <v>343.6</v>
      </c>
      <c r="M366" s="229">
        <v>14.21593</v>
      </c>
      <c r="N366" s="1"/>
      <c r="O366" s="1"/>
    </row>
    <row r="367" spans="1:15" ht="12.75" customHeight="1">
      <c r="A367" s="30">
        <v>357</v>
      </c>
      <c r="B367" s="215" t="s">
        <v>172</v>
      </c>
      <c r="C367" s="229">
        <v>198.7</v>
      </c>
      <c r="D367" s="230">
        <v>197.95000000000002</v>
      </c>
      <c r="E367" s="230">
        <v>196.40000000000003</v>
      </c>
      <c r="F367" s="230">
        <v>194.10000000000002</v>
      </c>
      <c r="G367" s="230">
        <v>192.55000000000004</v>
      </c>
      <c r="H367" s="230">
        <v>200.25000000000003</v>
      </c>
      <c r="I367" s="230">
        <v>201.80000000000004</v>
      </c>
      <c r="J367" s="230">
        <v>204.10000000000002</v>
      </c>
      <c r="K367" s="229">
        <v>199.5</v>
      </c>
      <c r="L367" s="229">
        <v>195.65</v>
      </c>
      <c r="M367" s="229">
        <v>63.23263</v>
      </c>
      <c r="N367" s="1"/>
      <c r="O367" s="1"/>
    </row>
    <row r="368" spans="1:15" ht="12.75" customHeight="1">
      <c r="A368" s="30">
        <v>358</v>
      </c>
      <c r="B368" s="215" t="s">
        <v>177</v>
      </c>
      <c r="C368" s="229">
        <v>244.9</v>
      </c>
      <c r="D368" s="230">
        <v>244.06666666666669</v>
      </c>
      <c r="E368" s="230">
        <v>242.63333333333338</v>
      </c>
      <c r="F368" s="230">
        <v>240.3666666666667</v>
      </c>
      <c r="G368" s="230">
        <v>238.93333333333339</v>
      </c>
      <c r="H368" s="230">
        <v>246.33333333333337</v>
      </c>
      <c r="I368" s="230">
        <v>247.76666666666671</v>
      </c>
      <c r="J368" s="230">
        <v>250.03333333333336</v>
      </c>
      <c r="K368" s="229">
        <v>245.5</v>
      </c>
      <c r="L368" s="229">
        <v>241.8</v>
      </c>
      <c r="M368" s="229">
        <v>82.778559999999999</v>
      </c>
      <c r="N368" s="1"/>
      <c r="O368" s="1"/>
    </row>
    <row r="369" spans="1:15" ht="12.75" customHeight="1">
      <c r="A369" s="30">
        <v>359</v>
      </c>
      <c r="B369" s="215" t="s">
        <v>782</v>
      </c>
      <c r="C369" s="229">
        <v>395.2</v>
      </c>
      <c r="D369" s="230">
        <v>395.65000000000003</v>
      </c>
      <c r="E369" s="230">
        <v>392.60000000000008</v>
      </c>
      <c r="F369" s="230">
        <v>390.00000000000006</v>
      </c>
      <c r="G369" s="230">
        <v>386.9500000000001</v>
      </c>
      <c r="H369" s="230">
        <v>398.25000000000006</v>
      </c>
      <c r="I369" s="230">
        <v>401.3</v>
      </c>
      <c r="J369" s="230">
        <v>403.90000000000003</v>
      </c>
      <c r="K369" s="229">
        <v>398.7</v>
      </c>
      <c r="L369" s="229">
        <v>393.05</v>
      </c>
      <c r="M369" s="229">
        <v>6.9977299999999998</v>
      </c>
      <c r="N369" s="1"/>
      <c r="O369" s="1"/>
    </row>
    <row r="370" spans="1:15" ht="12.75" customHeight="1">
      <c r="A370" s="30">
        <v>360</v>
      </c>
      <c r="B370" s="215" t="s">
        <v>267</v>
      </c>
      <c r="C370" s="229">
        <v>536.75</v>
      </c>
      <c r="D370" s="230">
        <v>533.19999999999993</v>
      </c>
      <c r="E370" s="230">
        <v>527.54999999999984</v>
      </c>
      <c r="F370" s="230">
        <v>518.34999999999991</v>
      </c>
      <c r="G370" s="230">
        <v>512.69999999999982</v>
      </c>
      <c r="H370" s="230">
        <v>542.39999999999986</v>
      </c>
      <c r="I370" s="230">
        <v>548.04999999999995</v>
      </c>
      <c r="J370" s="230">
        <v>557.24999999999989</v>
      </c>
      <c r="K370" s="229">
        <v>538.85</v>
      </c>
      <c r="L370" s="229">
        <v>524</v>
      </c>
      <c r="M370" s="229">
        <v>5.6692200000000001</v>
      </c>
      <c r="N370" s="1"/>
      <c r="O370" s="1"/>
    </row>
    <row r="371" spans="1:15" ht="12.75" customHeight="1">
      <c r="A371" s="30">
        <v>361</v>
      </c>
      <c r="B371" s="215" t="s">
        <v>440</v>
      </c>
      <c r="C371" s="229">
        <v>648.20000000000005</v>
      </c>
      <c r="D371" s="230">
        <v>648.63333333333333</v>
      </c>
      <c r="E371" s="230">
        <v>643.56666666666661</v>
      </c>
      <c r="F371" s="230">
        <v>638.93333333333328</v>
      </c>
      <c r="G371" s="230">
        <v>633.86666666666656</v>
      </c>
      <c r="H371" s="230">
        <v>653.26666666666665</v>
      </c>
      <c r="I371" s="230">
        <v>658.33333333333348</v>
      </c>
      <c r="J371" s="230">
        <v>662.9666666666667</v>
      </c>
      <c r="K371" s="229">
        <v>653.70000000000005</v>
      </c>
      <c r="L371" s="229">
        <v>644</v>
      </c>
      <c r="M371" s="229">
        <v>1.8883099999999999</v>
      </c>
      <c r="N371" s="1"/>
      <c r="O371" s="1"/>
    </row>
    <row r="372" spans="1:15" ht="12.75" customHeight="1">
      <c r="A372" s="30">
        <v>362</v>
      </c>
      <c r="B372" s="215" t="s">
        <v>441</v>
      </c>
      <c r="C372" s="229">
        <v>129.85</v>
      </c>
      <c r="D372" s="230">
        <v>129.76666666666665</v>
      </c>
      <c r="E372" s="230">
        <v>127.68333333333331</v>
      </c>
      <c r="F372" s="230">
        <v>125.51666666666665</v>
      </c>
      <c r="G372" s="230">
        <v>123.43333333333331</v>
      </c>
      <c r="H372" s="230">
        <v>131.93333333333331</v>
      </c>
      <c r="I372" s="230">
        <v>134.01666666666668</v>
      </c>
      <c r="J372" s="230">
        <v>136.18333333333331</v>
      </c>
      <c r="K372" s="229">
        <v>131.85</v>
      </c>
      <c r="L372" s="229">
        <v>127.6</v>
      </c>
      <c r="M372" s="229">
        <v>6.7630299999999997</v>
      </c>
      <c r="N372" s="1"/>
      <c r="O372" s="1"/>
    </row>
    <row r="373" spans="1:15" ht="12.75" customHeight="1">
      <c r="A373" s="30">
        <v>363</v>
      </c>
      <c r="B373" s="215" t="s">
        <v>821</v>
      </c>
      <c r="C373" s="229">
        <v>1141.9000000000001</v>
      </c>
      <c r="D373" s="230">
        <v>1158.5166666666667</v>
      </c>
      <c r="E373" s="230">
        <v>1120.0333333333333</v>
      </c>
      <c r="F373" s="230">
        <v>1098.1666666666667</v>
      </c>
      <c r="G373" s="230">
        <v>1059.6833333333334</v>
      </c>
      <c r="H373" s="230">
        <v>1180.3833333333332</v>
      </c>
      <c r="I373" s="230">
        <v>1218.8666666666663</v>
      </c>
      <c r="J373" s="230">
        <v>1240.7333333333331</v>
      </c>
      <c r="K373" s="229">
        <v>1197</v>
      </c>
      <c r="L373" s="229">
        <v>1136.6500000000001</v>
      </c>
      <c r="M373" s="229">
        <v>0.25097000000000003</v>
      </c>
      <c r="N373" s="1"/>
      <c r="O373" s="1"/>
    </row>
    <row r="374" spans="1:15" ht="12.75" customHeight="1">
      <c r="A374" s="30">
        <v>364</v>
      </c>
      <c r="B374" s="215" t="s">
        <v>442</v>
      </c>
      <c r="C374" s="229">
        <v>4999.3500000000004</v>
      </c>
      <c r="D374" s="230">
        <v>5015.2</v>
      </c>
      <c r="E374" s="230">
        <v>4938.1499999999996</v>
      </c>
      <c r="F374" s="230">
        <v>4876.95</v>
      </c>
      <c r="G374" s="230">
        <v>4799.8999999999996</v>
      </c>
      <c r="H374" s="230">
        <v>5076.3999999999996</v>
      </c>
      <c r="I374" s="230">
        <v>5153.4500000000007</v>
      </c>
      <c r="J374" s="230">
        <v>5214.6499999999996</v>
      </c>
      <c r="K374" s="229">
        <v>5092.25</v>
      </c>
      <c r="L374" s="229">
        <v>4954</v>
      </c>
      <c r="M374" s="229">
        <v>4.6390000000000001E-2</v>
      </c>
      <c r="N374" s="1"/>
      <c r="O374" s="1"/>
    </row>
    <row r="375" spans="1:15" ht="12.75" customHeight="1">
      <c r="A375" s="30">
        <v>365</v>
      </c>
      <c r="B375" s="215" t="s">
        <v>268</v>
      </c>
      <c r="C375" s="229">
        <v>13850.6</v>
      </c>
      <c r="D375" s="230">
        <v>13813.516666666668</v>
      </c>
      <c r="E375" s="230">
        <v>13747.083333333336</v>
      </c>
      <c r="F375" s="230">
        <v>13643.566666666668</v>
      </c>
      <c r="G375" s="230">
        <v>13577.133333333335</v>
      </c>
      <c r="H375" s="230">
        <v>13917.033333333336</v>
      </c>
      <c r="I375" s="230">
        <v>13983.466666666667</v>
      </c>
      <c r="J375" s="230">
        <v>14086.983333333337</v>
      </c>
      <c r="K375" s="229">
        <v>13879.95</v>
      </c>
      <c r="L375" s="229">
        <v>13710</v>
      </c>
      <c r="M375" s="229">
        <v>3.4529999999999998E-2</v>
      </c>
      <c r="N375" s="1"/>
      <c r="O375" s="1"/>
    </row>
    <row r="376" spans="1:15" ht="12.75" customHeight="1">
      <c r="A376" s="30">
        <v>366</v>
      </c>
      <c r="B376" s="215" t="s">
        <v>176</v>
      </c>
      <c r="C376" s="229">
        <v>51.35</v>
      </c>
      <c r="D376" s="230">
        <v>51.583333333333336</v>
      </c>
      <c r="E376" s="230">
        <v>50.966666666666669</v>
      </c>
      <c r="F376" s="230">
        <v>50.583333333333336</v>
      </c>
      <c r="G376" s="230">
        <v>49.966666666666669</v>
      </c>
      <c r="H376" s="230">
        <v>51.966666666666669</v>
      </c>
      <c r="I376" s="230">
        <v>52.583333333333329</v>
      </c>
      <c r="J376" s="230">
        <v>52.966666666666669</v>
      </c>
      <c r="K376" s="229">
        <v>52.2</v>
      </c>
      <c r="L376" s="229">
        <v>51.2</v>
      </c>
      <c r="M376" s="229">
        <v>209.64121</v>
      </c>
      <c r="N376" s="1"/>
      <c r="O376" s="1"/>
    </row>
    <row r="377" spans="1:15" ht="12.75" customHeight="1">
      <c r="A377" s="30">
        <v>367</v>
      </c>
      <c r="B377" s="215" t="s">
        <v>443</v>
      </c>
      <c r="C377" s="229">
        <v>429.25</v>
      </c>
      <c r="D377" s="230">
        <v>427.05</v>
      </c>
      <c r="E377" s="230">
        <v>423.25</v>
      </c>
      <c r="F377" s="230">
        <v>417.25</v>
      </c>
      <c r="G377" s="230">
        <v>413.45</v>
      </c>
      <c r="H377" s="230">
        <v>433.05</v>
      </c>
      <c r="I377" s="230">
        <v>436.85000000000008</v>
      </c>
      <c r="J377" s="230">
        <v>442.85</v>
      </c>
      <c r="K377" s="229">
        <v>430.85</v>
      </c>
      <c r="L377" s="229">
        <v>421.05</v>
      </c>
      <c r="M377" s="229">
        <v>2.43573</v>
      </c>
      <c r="N377" s="1"/>
      <c r="O377" s="1"/>
    </row>
    <row r="378" spans="1:15" ht="12.75" customHeight="1">
      <c r="A378" s="30">
        <v>368</v>
      </c>
      <c r="B378" s="215" t="s">
        <v>180</v>
      </c>
      <c r="C378" s="229">
        <v>174.75</v>
      </c>
      <c r="D378" s="230">
        <v>175.95000000000002</v>
      </c>
      <c r="E378" s="230">
        <v>171.90000000000003</v>
      </c>
      <c r="F378" s="230">
        <v>169.05</v>
      </c>
      <c r="G378" s="230">
        <v>165.00000000000003</v>
      </c>
      <c r="H378" s="230">
        <v>178.80000000000004</v>
      </c>
      <c r="I378" s="230">
        <v>182.85000000000005</v>
      </c>
      <c r="J378" s="230">
        <v>185.70000000000005</v>
      </c>
      <c r="K378" s="229">
        <v>180</v>
      </c>
      <c r="L378" s="229">
        <v>173.1</v>
      </c>
      <c r="M378" s="229">
        <v>98.447069999999997</v>
      </c>
      <c r="N378" s="1"/>
      <c r="O378" s="1"/>
    </row>
    <row r="379" spans="1:15" ht="12.75" customHeight="1">
      <c r="A379" s="30">
        <v>369</v>
      </c>
      <c r="B379" s="215" t="s">
        <v>181</v>
      </c>
      <c r="C379" s="229">
        <v>149.05000000000001</v>
      </c>
      <c r="D379" s="230">
        <v>147.9</v>
      </c>
      <c r="E379" s="230">
        <v>146.35000000000002</v>
      </c>
      <c r="F379" s="230">
        <v>143.65</v>
      </c>
      <c r="G379" s="230">
        <v>142.10000000000002</v>
      </c>
      <c r="H379" s="230">
        <v>150.60000000000002</v>
      </c>
      <c r="I379" s="230">
        <v>152.15000000000003</v>
      </c>
      <c r="J379" s="230">
        <v>154.85000000000002</v>
      </c>
      <c r="K379" s="229">
        <v>149.44999999999999</v>
      </c>
      <c r="L379" s="229">
        <v>145.19999999999999</v>
      </c>
      <c r="M379" s="229">
        <v>82.70232</v>
      </c>
      <c r="N379" s="1"/>
      <c r="O379" s="1"/>
    </row>
    <row r="380" spans="1:15" ht="12.75" customHeight="1">
      <c r="A380" s="30">
        <v>370</v>
      </c>
      <c r="B380" s="215" t="s">
        <v>783</v>
      </c>
      <c r="C380" s="229">
        <v>664.25</v>
      </c>
      <c r="D380" s="230">
        <v>666.69999999999993</v>
      </c>
      <c r="E380" s="230">
        <v>658.64999999999986</v>
      </c>
      <c r="F380" s="230">
        <v>653.04999999999995</v>
      </c>
      <c r="G380" s="230">
        <v>644.99999999999989</v>
      </c>
      <c r="H380" s="230">
        <v>672.29999999999984</v>
      </c>
      <c r="I380" s="230">
        <v>680.3499999999998</v>
      </c>
      <c r="J380" s="230">
        <v>685.94999999999982</v>
      </c>
      <c r="K380" s="229">
        <v>674.75</v>
      </c>
      <c r="L380" s="229">
        <v>661.1</v>
      </c>
      <c r="M380" s="229">
        <v>0.82367999999999997</v>
      </c>
      <c r="N380" s="1"/>
      <c r="O380" s="1"/>
    </row>
    <row r="381" spans="1:15" ht="12.75" customHeight="1">
      <c r="A381" s="30">
        <v>371</v>
      </c>
      <c r="B381" s="215" t="s">
        <v>444</v>
      </c>
      <c r="C381" s="229">
        <v>376.25</v>
      </c>
      <c r="D381" s="230">
        <v>378.06666666666661</v>
      </c>
      <c r="E381" s="230">
        <v>371.5833333333332</v>
      </c>
      <c r="F381" s="230">
        <v>366.91666666666657</v>
      </c>
      <c r="G381" s="230">
        <v>360.43333333333317</v>
      </c>
      <c r="H381" s="230">
        <v>382.73333333333323</v>
      </c>
      <c r="I381" s="230">
        <v>389.21666666666658</v>
      </c>
      <c r="J381" s="230">
        <v>393.88333333333327</v>
      </c>
      <c r="K381" s="229">
        <v>384.55</v>
      </c>
      <c r="L381" s="229">
        <v>373.4</v>
      </c>
      <c r="M381" s="229">
        <v>4.4740500000000001</v>
      </c>
      <c r="N381" s="1"/>
      <c r="O381" s="1"/>
    </row>
    <row r="382" spans="1:15" ht="12.75" customHeight="1">
      <c r="A382" s="30">
        <v>372</v>
      </c>
      <c r="B382" s="215" t="s">
        <v>445</v>
      </c>
      <c r="C382" s="229">
        <v>1191.2</v>
      </c>
      <c r="D382" s="230">
        <v>1199.5000000000002</v>
      </c>
      <c r="E382" s="230">
        <v>1179.1000000000004</v>
      </c>
      <c r="F382" s="230">
        <v>1167.0000000000002</v>
      </c>
      <c r="G382" s="230">
        <v>1146.6000000000004</v>
      </c>
      <c r="H382" s="230">
        <v>1211.6000000000004</v>
      </c>
      <c r="I382" s="230">
        <v>1232.0000000000005</v>
      </c>
      <c r="J382" s="230">
        <v>1244.1000000000004</v>
      </c>
      <c r="K382" s="229">
        <v>1219.9000000000001</v>
      </c>
      <c r="L382" s="229">
        <v>1187.4000000000001</v>
      </c>
      <c r="M382" s="229">
        <v>0.57616999999999996</v>
      </c>
      <c r="N382" s="1"/>
      <c r="O382" s="1"/>
    </row>
    <row r="383" spans="1:15" ht="12.75" customHeight="1">
      <c r="A383" s="30">
        <v>373</v>
      </c>
      <c r="B383" s="215" t="s">
        <v>446</v>
      </c>
      <c r="C383" s="229">
        <v>125.25</v>
      </c>
      <c r="D383" s="230">
        <v>124.75</v>
      </c>
      <c r="E383" s="230">
        <v>122.7</v>
      </c>
      <c r="F383" s="230">
        <v>120.15</v>
      </c>
      <c r="G383" s="230">
        <v>118.10000000000001</v>
      </c>
      <c r="H383" s="230">
        <v>127.3</v>
      </c>
      <c r="I383" s="230">
        <v>129.35000000000002</v>
      </c>
      <c r="J383" s="230">
        <v>131.89999999999998</v>
      </c>
      <c r="K383" s="229">
        <v>126.8</v>
      </c>
      <c r="L383" s="229">
        <v>122.2</v>
      </c>
      <c r="M383" s="229">
        <v>139.27005</v>
      </c>
      <c r="N383" s="1"/>
      <c r="O383" s="1"/>
    </row>
    <row r="384" spans="1:15" ht="12.75" customHeight="1">
      <c r="A384" s="30">
        <v>374</v>
      </c>
      <c r="B384" s="215" t="s">
        <v>447</v>
      </c>
      <c r="C384" s="229">
        <v>158.1</v>
      </c>
      <c r="D384" s="230">
        <v>159</v>
      </c>
      <c r="E384" s="230">
        <v>156.19999999999999</v>
      </c>
      <c r="F384" s="230">
        <v>154.29999999999998</v>
      </c>
      <c r="G384" s="230">
        <v>151.49999999999997</v>
      </c>
      <c r="H384" s="230">
        <v>160.9</v>
      </c>
      <c r="I384" s="230">
        <v>163.70000000000002</v>
      </c>
      <c r="J384" s="230">
        <v>165.60000000000002</v>
      </c>
      <c r="K384" s="229">
        <v>161.80000000000001</v>
      </c>
      <c r="L384" s="229">
        <v>157.1</v>
      </c>
      <c r="M384" s="229">
        <v>12.65039</v>
      </c>
      <c r="N384" s="1"/>
      <c r="O384" s="1"/>
    </row>
    <row r="385" spans="1:15" ht="12.75" customHeight="1">
      <c r="A385" s="30">
        <v>375</v>
      </c>
      <c r="B385" s="215" t="s">
        <v>870</v>
      </c>
      <c r="C385" s="229">
        <v>924.55</v>
      </c>
      <c r="D385" s="230">
        <v>931.38333333333333</v>
      </c>
      <c r="E385" s="230">
        <v>910.16666666666663</v>
      </c>
      <c r="F385" s="230">
        <v>895.7833333333333</v>
      </c>
      <c r="G385" s="230">
        <v>874.56666666666661</v>
      </c>
      <c r="H385" s="230">
        <v>945.76666666666665</v>
      </c>
      <c r="I385" s="230">
        <v>966.98333333333335</v>
      </c>
      <c r="J385" s="230">
        <v>981.36666666666667</v>
      </c>
      <c r="K385" s="229">
        <v>952.6</v>
      </c>
      <c r="L385" s="229">
        <v>917</v>
      </c>
      <c r="M385" s="229">
        <v>1.5184200000000001</v>
      </c>
      <c r="N385" s="1"/>
      <c r="O385" s="1"/>
    </row>
    <row r="386" spans="1:15" ht="12.75" customHeight="1">
      <c r="A386" s="30">
        <v>376</v>
      </c>
      <c r="B386" s="215" t="s">
        <v>448</v>
      </c>
      <c r="C386" s="229">
        <v>570.6</v>
      </c>
      <c r="D386" s="230">
        <v>575.58333333333337</v>
      </c>
      <c r="E386" s="230">
        <v>563.51666666666677</v>
      </c>
      <c r="F386" s="230">
        <v>556.43333333333339</v>
      </c>
      <c r="G386" s="230">
        <v>544.36666666666679</v>
      </c>
      <c r="H386" s="230">
        <v>582.66666666666674</v>
      </c>
      <c r="I386" s="230">
        <v>594.73333333333335</v>
      </c>
      <c r="J386" s="230">
        <v>601.81666666666672</v>
      </c>
      <c r="K386" s="229">
        <v>587.65</v>
      </c>
      <c r="L386" s="229">
        <v>568.5</v>
      </c>
      <c r="M386" s="229">
        <v>6.4387499999999998</v>
      </c>
      <c r="N386" s="1"/>
      <c r="O386" s="1"/>
    </row>
    <row r="387" spans="1:15" ht="12.75" customHeight="1">
      <c r="A387" s="30">
        <v>377</v>
      </c>
      <c r="B387" s="215" t="s">
        <v>449</v>
      </c>
      <c r="C387" s="229">
        <v>192.25</v>
      </c>
      <c r="D387" s="230">
        <v>192.65</v>
      </c>
      <c r="E387" s="230">
        <v>191.20000000000002</v>
      </c>
      <c r="F387" s="230">
        <v>190.15</v>
      </c>
      <c r="G387" s="230">
        <v>188.70000000000002</v>
      </c>
      <c r="H387" s="230">
        <v>193.70000000000002</v>
      </c>
      <c r="I387" s="230">
        <v>195.15</v>
      </c>
      <c r="J387" s="230">
        <v>196.20000000000002</v>
      </c>
      <c r="K387" s="229">
        <v>194.1</v>
      </c>
      <c r="L387" s="229">
        <v>191.6</v>
      </c>
      <c r="M387" s="229">
        <v>4.7611499999999998</v>
      </c>
      <c r="N387" s="1"/>
      <c r="O387" s="1"/>
    </row>
    <row r="388" spans="1:15" ht="12.75" customHeight="1">
      <c r="A388" s="30">
        <v>378</v>
      </c>
      <c r="B388" s="215" t="s">
        <v>450</v>
      </c>
      <c r="C388" s="229">
        <v>106.7</v>
      </c>
      <c r="D388" s="230">
        <v>107.18333333333334</v>
      </c>
      <c r="E388" s="230">
        <v>105.51666666666668</v>
      </c>
      <c r="F388" s="230">
        <v>104.33333333333334</v>
      </c>
      <c r="G388" s="230">
        <v>102.66666666666669</v>
      </c>
      <c r="H388" s="230">
        <v>108.36666666666667</v>
      </c>
      <c r="I388" s="230">
        <v>110.03333333333333</v>
      </c>
      <c r="J388" s="230">
        <v>111.21666666666667</v>
      </c>
      <c r="K388" s="229">
        <v>108.85</v>
      </c>
      <c r="L388" s="229">
        <v>106</v>
      </c>
      <c r="M388" s="229">
        <v>16.821680000000001</v>
      </c>
      <c r="N388" s="1"/>
      <c r="O388" s="1"/>
    </row>
    <row r="389" spans="1:15" ht="12.75" customHeight="1">
      <c r="A389" s="30">
        <v>379</v>
      </c>
      <c r="B389" s="215" t="s">
        <v>451</v>
      </c>
      <c r="C389" s="229">
        <v>2359.3000000000002</v>
      </c>
      <c r="D389" s="230">
        <v>2352.6333333333332</v>
      </c>
      <c r="E389" s="230">
        <v>2343.2666666666664</v>
      </c>
      <c r="F389" s="230">
        <v>2327.2333333333331</v>
      </c>
      <c r="G389" s="230">
        <v>2317.8666666666663</v>
      </c>
      <c r="H389" s="230">
        <v>2368.6666666666665</v>
      </c>
      <c r="I389" s="230">
        <v>2378.0333333333333</v>
      </c>
      <c r="J389" s="230">
        <v>2394.0666666666666</v>
      </c>
      <c r="K389" s="229">
        <v>2362</v>
      </c>
      <c r="L389" s="229">
        <v>2336.6</v>
      </c>
      <c r="M389" s="229">
        <v>0.35361999999999999</v>
      </c>
      <c r="N389" s="1"/>
      <c r="O389" s="1"/>
    </row>
    <row r="390" spans="1:15" ht="12.75" customHeight="1">
      <c r="A390" s="30">
        <v>380</v>
      </c>
      <c r="B390" s="215" t="s">
        <v>822</v>
      </c>
      <c r="C390" s="229">
        <v>38.9</v>
      </c>
      <c r="D390" s="230">
        <v>39.133333333333333</v>
      </c>
      <c r="E390" s="230">
        <v>38.566666666666663</v>
      </c>
      <c r="F390" s="230">
        <v>38.233333333333327</v>
      </c>
      <c r="G390" s="230">
        <v>37.666666666666657</v>
      </c>
      <c r="H390" s="230">
        <v>39.466666666666669</v>
      </c>
      <c r="I390" s="230">
        <v>40.033333333333346</v>
      </c>
      <c r="J390" s="230">
        <v>40.366666666666674</v>
      </c>
      <c r="K390" s="229">
        <v>39.700000000000003</v>
      </c>
      <c r="L390" s="229">
        <v>38.799999999999997</v>
      </c>
      <c r="M390" s="229">
        <v>7.0616500000000002</v>
      </c>
      <c r="N390" s="1"/>
      <c r="O390" s="1"/>
    </row>
    <row r="391" spans="1:15" ht="12.75" customHeight="1">
      <c r="A391" s="30">
        <v>381</v>
      </c>
      <c r="B391" s="215" t="s">
        <v>853</v>
      </c>
      <c r="C391" s="229">
        <v>1639.6</v>
      </c>
      <c r="D391" s="230">
        <v>1623.2166666666665</v>
      </c>
      <c r="E391" s="230">
        <v>1596.4333333333329</v>
      </c>
      <c r="F391" s="230">
        <v>1553.2666666666664</v>
      </c>
      <c r="G391" s="230">
        <v>1526.4833333333329</v>
      </c>
      <c r="H391" s="230">
        <v>1666.383333333333</v>
      </c>
      <c r="I391" s="230">
        <v>1693.1666666666663</v>
      </c>
      <c r="J391" s="230">
        <v>1736.333333333333</v>
      </c>
      <c r="K391" s="229">
        <v>1650</v>
      </c>
      <c r="L391" s="229">
        <v>1580.05</v>
      </c>
      <c r="M391" s="229">
        <v>4.08704</v>
      </c>
      <c r="N391" s="1"/>
      <c r="O391" s="1"/>
    </row>
    <row r="392" spans="1:15" ht="12.75" customHeight="1">
      <c r="A392" s="30">
        <v>382</v>
      </c>
      <c r="B392" s="215" t="s">
        <v>452</v>
      </c>
      <c r="C392" s="229">
        <v>185.4</v>
      </c>
      <c r="D392" s="230">
        <v>183.93333333333331</v>
      </c>
      <c r="E392" s="230">
        <v>181.71666666666661</v>
      </c>
      <c r="F392" s="230">
        <v>178.0333333333333</v>
      </c>
      <c r="G392" s="230">
        <v>175.81666666666661</v>
      </c>
      <c r="H392" s="230">
        <v>187.61666666666662</v>
      </c>
      <c r="I392" s="230">
        <v>189.83333333333331</v>
      </c>
      <c r="J392" s="230">
        <v>193.51666666666662</v>
      </c>
      <c r="K392" s="229">
        <v>186.15</v>
      </c>
      <c r="L392" s="229">
        <v>180.25</v>
      </c>
      <c r="M392" s="229">
        <v>27.934999999999999</v>
      </c>
      <c r="N392" s="1"/>
      <c r="O392" s="1"/>
    </row>
    <row r="393" spans="1:15" ht="12.75" customHeight="1">
      <c r="A393" s="30">
        <v>383</v>
      </c>
      <c r="B393" s="215" t="s">
        <v>453</v>
      </c>
      <c r="C393" s="229">
        <v>895.25</v>
      </c>
      <c r="D393" s="230">
        <v>896.9666666666667</v>
      </c>
      <c r="E393" s="230">
        <v>889.28333333333342</v>
      </c>
      <c r="F393" s="230">
        <v>883.31666666666672</v>
      </c>
      <c r="G393" s="230">
        <v>875.63333333333344</v>
      </c>
      <c r="H393" s="230">
        <v>902.93333333333339</v>
      </c>
      <c r="I393" s="230">
        <v>910.61666666666679</v>
      </c>
      <c r="J393" s="230">
        <v>916.58333333333337</v>
      </c>
      <c r="K393" s="229">
        <v>904.65</v>
      </c>
      <c r="L393" s="229">
        <v>891</v>
      </c>
      <c r="M393" s="229">
        <v>0.56511999999999996</v>
      </c>
      <c r="N393" s="1"/>
      <c r="O393" s="1"/>
    </row>
    <row r="394" spans="1:15" ht="12.75" customHeight="1">
      <c r="A394" s="30">
        <v>384</v>
      </c>
      <c r="B394" s="215" t="s">
        <v>182</v>
      </c>
      <c r="C394" s="229">
        <v>2481.9499999999998</v>
      </c>
      <c r="D394" s="230">
        <v>2489.5</v>
      </c>
      <c r="E394" s="230">
        <v>2470.4499999999998</v>
      </c>
      <c r="F394" s="230">
        <v>2458.9499999999998</v>
      </c>
      <c r="G394" s="230">
        <v>2439.8999999999996</v>
      </c>
      <c r="H394" s="230">
        <v>2501</v>
      </c>
      <c r="I394" s="230">
        <v>2520.0500000000002</v>
      </c>
      <c r="J394" s="230">
        <v>2531.5500000000002</v>
      </c>
      <c r="K394" s="229">
        <v>2508.5500000000002</v>
      </c>
      <c r="L394" s="229">
        <v>2478</v>
      </c>
      <c r="M394" s="229">
        <v>27.122430000000001</v>
      </c>
      <c r="N394" s="1"/>
      <c r="O394" s="1"/>
    </row>
    <row r="395" spans="1:15" ht="12.75" customHeight="1">
      <c r="A395" s="30">
        <v>385</v>
      </c>
      <c r="B395" s="215" t="s">
        <v>794</v>
      </c>
      <c r="C395" s="229">
        <v>107.55</v>
      </c>
      <c r="D395" s="230">
        <v>108.19999999999999</v>
      </c>
      <c r="E395" s="230">
        <v>106.54999999999998</v>
      </c>
      <c r="F395" s="230">
        <v>105.55</v>
      </c>
      <c r="G395" s="230">
        <v>103.89999999999999</v>
      </c>
      <c r="H395" s="230">
        <v>109.19999999999997</v>
      </c>
      <c r="I395" s="230">
        <v>110.84999999999998</v>
      </c>
      <c r="J395" s="230">
        <v>111.84999999999997</v>
      </c>
      <c r="K395" s="229">
        <v>109.85</v>
      </c>
      <c r="L395" s="229">
        <v>107.2</v>
      </c>
      <c r="M395" s="229">
        <v>5.1289699999999998</v>
      </c>
      <c r="N395" s="1"/>
      <c r="O395" s="1"/>
    </row>
    <row r="396" spans="1:15" ht="12.75" customHeight="1">
      <c r="A396" s="30">
        <v>386</v>
      </c>
      <c r="B396" s="215" t="s">
        <v>454</v>
      </c>
      <c r="C396" s="229">
        <v>844.7</v>
      </c>
      <c r="D396" s="230">
        <v>842.16666666666663</v>
      </c>
      <c r="E396" s="230">
        <v>833.2833333333333</v>
      </c>
      <c r="F396" s="230">
        <v>821.86666666666667</v>
      </c>
      <c r="G396" s="230">
        <v>812.98333333333335</v>
      </c>
      <c r="H396" s="230">
        <v>853.58333333333326</v>
      </c>
      <c r="I396" s="230">
        <v>862.4666666666667</v>
      </c>
      <c r="J396" s="230">
        <v>873.88333333333321</v>
      </c>
      <c r="K396" s="229">
        <v>851.05</v>
      </c>
      <c r="L396" s="229">
        <v>830.75</v>
      </c>
      <c r="M396" s="229">
        <v>0.76566000000000001</v>
      </c>
      <c r="N396" s="1"/>
      <c r="O396" s="1"/>
    </row>
    <row r="397" spans="1:15" ht="12.75" customHeight="1">
      <c r="A397" s="30">
        <v>387</v>
      </c>
      <c r="B397" s="215" t="s">
        <v>455</v>
      </c>
      <c r="C397" s="229">
        <v>1491</v>
      </c>
      <c r="D397" s="230">
        <v>1479.8500000000001</v>
      </c>
      <c r="E397" s="230">
        <v>1463.1500000000003</v>
      </c>
      <c r="F397" s="230">
        <v>1435.3000000000002</v>
      </c>
      <c r="G397" s="230">
        <v>1418.6000000000004</v>
      </c>
      <c r="H397" s="230">
        <v>1507.7000000000003</v>
      </c>
      <c r="I397" s="230">
        <v>1524.4</v>
      </c>
      <c r="J397" s="230">
        <v>1552.2500000000002</v>
      </c>
      <c r="K397" s="229">
        <v>1496.55</v>
      </c>
      <c r="L397" s="229">
        <v>1452</v>
      </c>
      <c r="M397" s="229">
        <v>2.9683600000000001</v>
      </c>
      <c r="N397" s="1"/>
      <c r="O397" s="1"/>
    </row>
    <row r="398" spans="1:15" ht="12.75" customHeight="1">
      <c r="A398" s="30">
        <v>388</v>
      </c>
      <c r="B398" s="215" t="s">
        <v>269</v>
      </c>
      <c r="C398" s="229">
        <v>925.8</v>
      </c>
      <c r="D398" s="230">
        <v>922.41666666666663</v>
      </c>
      <c r="E398" s="230">
        <v>916.43333333333328</v>
      </c>
      <c r="F398" s="230">
        <v>907.06666666666661</v>
      </c>
      <c r="G398" s="230">
        <v>901.08333333333326</v>
      </c>
      <c r="H398" s="230">
        <v>931.7833333333333</v>
      </c>
      <c r="I398" s="230">
        <v>937.76666666666665</v>
      </c>
      <c r="J398" s="230">
        <v>947.13333333333333</v>
      </c>
      <c r="K398" s="229">
        <v>928.4</v>
      </c>
      <c r="L398" s="229">
        <v>913.05</v>
      </c>
      <c r="M398" s="229">
        <v>6.9221700000000004</v>
      </c>
      <c r="N398" s="1"/>
      <c r="O398" s="1"/>
    </row>
    <row r="399" spans="1:15" ht="12.75" customHeight="1">
      <c r="A399" s="30">
        <v>389</v>
      </c>
      <c r="B399" s="215" t="s">
        <v>184</v>
      </c>
      <c r="C399" s="229">
        <v>1232.4000000000001</v>
      </c>
      <c r="D399" s="230">
        <v>1237.8333333333333</v>
      </c>
      <c r="E399" s="230">
        <v>1222.0666666666666</v>
      </c>
      <c r="F399" s="230">
        <v>1211.7333333333333</v>
      </c>
      <c r="G399" s="230">
        <v>1195.9666666666667</v>
      </c>
      <c r="H399" s="230">
        <v>1248.1666666666665</v>
      </c>
      <c r="I399" s="230">
        <v>1263.9333333333334</v>
      </c>
      <c r="J399" s="230">
        <v>1274.2666666666664</v>
      </c>
      <c r="K399" s="229">
        <v>1253.5999999999999</v>
      </c>
      <c r="L399" s="229">
        <v>1227.5</v>
      </c>
      <c r="M399" s="229">
        <v>19.04738</v>
      </c>
      <c r="N399" s="1"/>
      <c r="O399" s="1"/>
    </row>
    <row r="400" spans="1:15" ht="12.75" customHeight="1">
      <c r="A400" s="30">
        <v>390</v>
      </c>
      <c r="B400" s="215" t="s">
        <v>456</v>
      </c>
      <c r="C400" s="229">
        <v>395.45</v>
      </c>
      <c r="D400" s="230">
        <v>398.8</v>
      </c>
      <c r="E400" s="230">
        <v>390.40000000000003</v>
      </c>
      <c r="F400" s="230">
        <v>385.35</v>
      </c>
      <c r="G400" s="230">
        <v>376.95000000000005</v>
      </c>
      <c r="H400" s="230">
        <v>403.85</v>
      </c>
      <c r="I400" s="230">
        <v>412.25</v>
      </c>
      <c r="J400" s="230">
        <v>417.3</v>
      </c>
      <c r="K400" s="229">
        <v>407.2</v>
      </c>
      <c r="L400" s="229">
        <v>393.75</v>
      </c>
      <c r="M400" s="229">
        <v>0.36276999999999998</v>
      </c>
      <c r="N400" s="1"/>
      <c r="O400" s="1"/>
    </row>
    <row r="401" spans="1:15" ht="12.75" customHeight="1">
      <c r="A401" s="30">
        <v>391</v>
      </c>
      <c r="B401" s="215" t="s">
        <v>457</v>
      </c>
      <c r="C401" s="229">
        <v>36.549999999999997</v>
      </c>
      <c r="D401" s="230">
        <v>36.733333333333327</v>
      </c>
      <c r="E401" s="230">
        <v>36.316666666666656</v>
      </c>
      <c r="F401" s="230">
        <v>36.083333333333329</v>
      </c>
      <c r="G401" s="230">
        <v>35.666666666666657</v>
      </c>
      <c r="H401" s="230">
        <v>36.966666666666654</v>
      </c>
      <c r="I401" s="230">
        <v>37.383333333333326</v>
      </c>
      <c r="J401" s="230">
        <v>37.616666666666653</v>
      </c>
      <c r="K401" s="229">
        <v>37.15</v>
      </c>
      <c r="L401" s="229">
        <v>36.5</v>
      </c>
      <c r="M401" s="229">
        <v>35.305660000000003</v>
      </c>
      <c r="N401" s="1"/>
      <c r="O401" s="1"/>
    </row>
    <row r="402" spans="1:15" ht="12.75" customHeight="1">
      <c r="A402" s="30">
        <v>392</v>
      </c>
      <c r="B402" s="215" t="s">
        <v>458</v>
      </c>
      <c r="C402" s="229">
        <v>4830.1499999999996</v>
      </c>
      <c r="D402" s="230">
        <v>4821.7833333333328</v>
      </c>
      <c r="E402" s="230">
        <v>4793.5666666666657</v>
      </c>
      <c r="F402" s="230">
        <v>4756.9833333333327</v>
      </c>
      <c r="G402" s="230">
        <v>4728.7666666666655</v>
      </c>
      <c r="H402" s="230">
        <v>4858.3666666666659</v>
      </c>
      <c r="I402" s="230">
        <v>4886.583333333333</v>
      </c>
      <c r="J402" s="230">
        <v>4923.1666666666661</v>
      </c>
      <c r="K402" s="229">
        <v>4850</v>
      </c>
      <c r="L402" s="229">
        <v>4785.2</v>
      </c>
      <c r="M402" s="229">
        <v>0.11473999999999999</v>
      </c>
      <c r="N402" s="1"/>
      <c r="O402" s="1"/>
    </row>
    <row r="403" spans="1:15" ht="12.75" customHeight="1">
      <c r="A403" s="30">
        <v>393</v>
      </c>
      <c r="B403" s="215" t="s">
        <v>188</v>
      </c>
      <c r="C403" s="229">
        <v>2429.6999999999998</v>
      </c>
      <c r="D403" s="230">
        <v>2458.9833333333331</v>
      </c>
      <c r="E403" s="230">
        <v>2387.9666666666662</v>
      </c>
      <c r="F403" s="230">
        <v>2346.2333333333331</v>
      </c>
      <c r="G403" s="230">
        <v>2275.2166666666662</v>
      </c>
      <c r="H403" s="230">
        <v>2500.7166666666662</v>
      </c>
      <c r="I403" s="230">
        <v>2571.7333333333336</v>
      </c>
      <c r="J403" s="230">
        <v>2613.4666666666662</v>
      </c>
      <c r="K403" s="229">
        <v>2530</v>
      </c>
      <c r="L403" s="229">
        <v>2417.25</v>
      </c>
      <c r="M403" s="229">
        <v>6.64621</v>
      </c>
      <c r="N403" s="1"/>
      <c r="O403" s="1"/>
    </row>
    <row r="404" spans="1:15" ht="12.75" customHeight="1">
      <c r="A404" s="30">
        <v>394</v>
      </c>
      <c r="B404" s="215" t="s">
        <v>799</v>
      </c>
      <c r="C404" s="229">
        <v>81.75</v>
      </c>
      <c r="D404" s="230">
        <v>81.516666666666666</v>
      </c>
      <c r="E404" s="230">
        <v>80.833333333333329</v>
      </c>
      <c r="F404" s="230">
        <v>79.916666666666657</v>
      </c>
      <c r="G404" s="230">
        <v>79.23333333333332</v>
      </c>
      <c r="H404" s="230">
        <v>82.433333333333337</v>
      </c>
      <c r="I404" s="230">
        <v>83.116666666666674</v>
      </c>
      <c r="J404" s="230">
        <v>84.033333333333346</v>
      </c>
      <c r="K404" s="229">
        <v>82.2</v>
      </c>
      <c r="L404" s="229">
        <v>80.599999999999994</v>
      </c>
      <c r="M404" s="229">
        <v>122.51758</v>
      </c>
      <c r="N404" s="1"/>
      <c r="O404" s="1"/>
    </row>
    <row r="405" spans="1:15" ht="12.75" customHeight="1">
      <c r="A405" s="30">
        <v>395</v>
      </c>
      <c r="B405" s="215" t="s">
        <v>270</v>
      </c>
      <c r="C405" s="229">
        <v>6974.85</v>
      </c>
      <c r="D405" s="230">
        <v>7004.6166666666659</v>
      </c>
      <c r="E405" s="230">
        <v>6909.2333333333318</v>
      </c>
      <c r="F405" s="230">
        <v>6843.6166666666659</v>
      </c>
      <c r="G405" s="230">
        <v>6748.2333333333318</v>
      </c>
      <c r="H405" s="230">
        <v>7070.2333333333318</v>
      </c>
      <c r="I405" s="230">
        <v>7165.616666666665</v>
      </c>
      <c r="J405" s="230">
        <v>7231.2333333333318</v>
      </c>
      <c r="K405" s="229">
        <v>7100</v>
      </c>
      <c r="L405" s="229">
        <v>6939</v>
      </c>
      <c r="M405" s="229">
        <v>0.1163</v>
      </c>
      <c r="N405" s="1"/>
      <c r="O405" s="1"/>
    </row>
    <row r="406" spans="1:15" ht="12.75" customHeight="1">
      <c r="A406" s="30">
        <v>396</v>
      </c>
      <c r="B406" s="215" t="s">
        <v>823</v>
      </c>
      <c r="C406" s="229">
        <v>1367</v>
      </c>
      <c r="D406" s="230">
        <v>1384.0166666666664</v>
      </c>
      <c r="E406" s="230">
        <v>1343.0833333333328</v>
      </c>
      <c r="F406" s="230">
        <v>1319.1666666666663</v>
      </c>
      <c r="G406" s="230">
        <v>1278.2333333333327</v>
      </c>
      <c r="H406" s="230">
        <v>1407.9333333333329</v>
      </c>
      <c r="I406" s="230">
        <v>1448.8666666666663</v>
      </c>
      <c r="J406" s="230">
        <v>1472.7833333333331</v>
      </c>
      <c r="K406" s="229">
        <v>1424.95</v>
      </c>
      <c r="L406" s="229">
        <v>1360.1</v>
      </c>
      <c r="M406" s="229">
        <v>0.56379999999999997</v>
      </c>
      <c r="N406" s="1"/>
      <c r="O406" s="1"/>
    </row>
    <row r="407" spans="1:15" ht="12.75" customHeight="1">
      <c r="A407" s="30">
        <v>397</v>
      </c>
      <c r="B407" s="215" t="s">
        <v>459</v>
      </c>
      <c r="C407" s="229">
        <v>3195.45</v>
      </c>
      <c r="D407" s="230">
        <v>3194.85</v>
      </c>
      <c r="E407" s="230">
        <v>3164.7</v>
      </c>
      <c r="F407" s="230">
        <v>3133.95</v>
      </c>
      <c r="G407" s="230">
        <v>3103.7999999999997</v>
      </c>
      <c r="H407" s="230">
        <v>3225.6</v>
      </c>
      <c r="I407" s="230">
        <v>3255.7500000000005</v>
      </c>
      <c r="J407" s="230">
        <v>3286.5</v>
      </c>
      <c r="K407" s="229">
        <v>3225</v>
      </c>
      <c r="L407" s="229">
        <v>3164.1</v>
      </c>
      <c r="M407" s="229">
        <v>0.61819999999999997</v>
      </c>
      <c r="N407" s="1"/>
      <c r="O407" s="1"/>
    </row>
    <row r="408" spans="1:15" ht="12.75" customHeight="1">
      <c r="A408" s="30">
        <v>398</v>
      </c>
      <c r="B408" s="215" t="s">
        <v>854</v>
      </c>
      <c r="C408" s="229">
        <v>559.4</v>
      </c>
      <c r="D408" s="230">
        <v>561.85</v>
      </c>
      <c r="E408" s="230">
        <v>551.70000000000005</v>
      </c>
      <c r="F408" s="230">
        <v>544</v>
      </c>
      <c r="G408" s="230">
        <v>533.85</v>
      </c>
      <c r="H408" s="230">
        <v>569.55000000000007</v>
      </c>
      <c r="I408" s="230">
        <v>579.69999999999993</v>
      </c>
      <c r="J408" s="230">
        <v>587.40000000000009</v>
      </c>
      <c r="K408" s="229">
        <v>572</v>
      </c>
      <c r="L408" s="229">
        <v>554.15</v>
      </c>
      <c r="M408" s="229">
        <v>2.9341900000000001</v>
      </c>
      <c r="N408" s="1"/>
      <c r="O408" s="1"/>
    </row>
    <row r="409" spans="1:15" ht="12.75" customHeight="1">
      <c r="A409" s="30">
        <v>399</v>
      </c>
      <c r="B409" s="215" t="s">
        <v>460</v>
      </c>
      <c r="C409" s="229">
        <v>1016.4</v>
      </c>
      <c r="D409" s="230">
        <v>1016.6166666666668</v>
      </c>
      <c r="E409" s="230">
        <v>1011.2333333333336</v>
      </c>
      <c r="F409" s="230">
        <v>1006.0666666666668</v>
      </c>
      <c r="G409" s="230">
        <v>1000.6833333333336</v>
      </c>
      <c r="H409" s="230">
        <v>1021.7833333333335</v>
      </c>
      <c r="I409" s="230">
        <v>1027.1666666666667</v>
      </c>
      <c r="J409" s="230">
        <v>1032.3333333333335</v>
      </c>
      <c r="K409" s="229">
        <v>1022</v>
      </c>
      <c r="L409" s="229">
        <v>1011.45</v>
      </c>
      <c r="M409" s="229">
        <v>9.3520000000000006E-2</v>
      </c>
      <c r="N409" s="1"/>
      <c r="O409" s="1"/>
    </row>
    <row r="410" spans="1:15" ht="12.75" customHeight="1">
      <c r="A410" s="30">
        <v>400</v>
      </c>
      <c r="B410" s="215" t="s">
        <v>461</v>
      </c>
      <c r="C410" s="229">
        <v>236.9</v>
      </c>
      <c r="D410" s="230">
        <v>237.88333333333335</v>
      </c>
      <c r="E410" s="230">
        <v>234.7166666666667</v>
      </c>
      <c r="F410" s="230">
        <v>232.53333333333333</v>
      </c>
      <c r="G410" s="230">
        <v>229.36666666666667</v>
      </c>
      <c r="H410" s="230">
        <v>240.06666666666672</v>
      </c>
      <c r="I410" s="230">
        <v>243.23333333333341</v>
      </c>
      <c r="J410" s="230">
        <v>245.41666666666674</v>
      </c>
      <c r="K410" s="229">
        <v>241.05</v>
      </c>
      <c r="L410" s="229">
        <v>235.7</v>
      </c>
      <c r="M410" s="229">
        <v>3.10371</v>
      </c>
      <c r="N410" s="1"/>
      <c r="O410" s="1"/>
    </row>
    <row r="411" spans="1:15" ht="12.75" customHeight="1">
      <c r="A411" s="30">
        <v>401</v>
      </c>
      <c r="B411" s="215" t="s">
        <v>855</v>
      </c>
      <c r="C411" s="229">
        <v>779.5</v>
      </c>
      <c r="D411" s="230">
        <v>778.38333333333333</v>
      </c>
      <c r="E411" s="230">
        <v>772.81666666666661</v>
      </c>
      <c r="F411" s="230">
        <v>766.13333333333333</v>
      </c>
      <c r="G411" s="230">
        <v>760.56666666666661</v>
      </c>
      <c r="H411" s="230">
        <v>785.06666666666661</v>
      </c>
      <c r="I411" s="230">
        <v>790.63333333333344</v>
      </c>
      <c r="J411" s="230">
        <v>797.31666666666661</v>
      </c>
      <c r="K411" s="229">
        <v>783.95</v>
      </c>
      <c r="L411" s="229">
        <v>771.7</v>
      </c>
      <c r="M411" s="229">
        <v>0.71408000000000005</v>
      </c>
      <c r="N411" s="1"/>
      <c r="O411" s="1"/>
    </row>
    <row r="412" spans="1:15" ht="12.75" customHeight="1">
      <c r="A412" s="30">
        <v>402</v>
      </c>
      <c r="B412" s="215" t="s">
        <v>186</v>
      </c>
      <c r="C412" s="229">
        <v>25447.8</v>
      </c>
      <c r="D412" s="230">
        <v>25588.816666666669</v>
      </c>
      <c r="E412" s="230">
        <v>25229.633333333339</v>
      </c>
      <c r="F412" s="230">
        <v>25011.466666666671</v>
      </c>
      <c r="G412" s="230">
        <v>24652.28333333334</v>
      </c>
      <c r="H412" s="230">
        <v>25806.983333333337</v>
      </c>
      <c r="I412" s="230">
        <v>26166.166666666664</v>
      </c>
      <c r="J412" s="230">
        <v>26384.333333333336</v>
      </c>
      <c r="K412" s="229">
        <v>25948</v>
      </c>
      <c r="L412" s="229">
        <v>25370.65</v>
      </c>
      <c r="M412" s="229">
        <v>0.21412999999999999</v>
      </c>
      <c r="N412" s="1"/>
      <c r="O412" s="1"/>
    </row>
    <row r="413" spans="1:15" ht="12.75" customHeight="1">
      <c r="A413" s="30">
        <v>403</v>
      </c>
      <c r="B413" s="215" t="s">
        <v>824</v>
      </c>
      <c r="C413" s="229">
        <v>45.1</v>
      </c>
      <c r="D413" s="230">
        <v>44.816666666666663</v>
      </c>
      <c r="E413" s="230">
        <v>44.233333333333327</v>
      </c>
      <c r="F413" s="230">
        <v>43.366666666666667</v>
      </c>
      <c r="G413" s="230">
        <v>42.783333333333331</v>
      </c>
      <c r="H413" s="230">
        <v>45.683333333333323</v>
      </c>
      <c r="I413" s="230">
        <v>46.266666666666666</v>
      </c>
      <c r="J413" s="230">
        <v>47.133333333333319</v>
      </c>
      <c r="K413" s="229">
        <v>45.4</v>
      </c>
      <c r="L413" s="229">
        <v>43.95</v>
      </c>
      <c r="M413" s="229">
        <v>252.88426999999999</v>
      </c>
      <c r="N413" s="1"/>
      <c r="O413" s="1"/>
    </row>
    <row r="414" spans="1:15" ht="12.75" customHeight="1">
      <c r="A414" s="30">
        <v>404</v>
      </c>
      <c r="B414" s="215" t="s">
        <v>863</v>
      </c>
      <c r="C414" s="229">
        <v>1417.2</v>
      </c>
      <c r="D414" s="230">
        <v>1421.6666666666667</v>
      </c>
      <c r="E414" s="230">
        <v>1404.5333333333335</v>
      </c>
      <c r="F414" s="230">
        <v>1391.8666666666668</v>
      </c>
      <c r="G414" s="230">
        <v>1374.7333333333336</v>
      </c>
      <c r="H414" s="230">
        <v>1434.3333333333335</v>
      </c>
      <c r="I414" s="230">
        <v>1451.4666666666667</v>
      </c>
      <c r="J414" s="230">
        <v>1464.1333333333334</v>
      </c>
      <c r="K414" s="229">
        <v>1438.8</v>
      </c>
      <c r="L414" s="229">
        <v>1409</v>
      </c>
      <c r="M414" s="229">
        <v>4.8717600000000001</v>
      </c>
      <c r="N414" s="1"/>
      <c r="O414" s="1"/>
    </row>
    <row r="415" spans="1:15" ht="12.75" customHeight="1">
      <c r="A415" s="30">
        <v>405</v>
      </c>
      <c r="B415" t="s">
        <v>825</v>
      </c>
      <c r="C415" s="265">
        <v>318.25</v>
      </c>
      <c r="D415" s="266">
        <v>316.96666666666664</v>
      </c>
      <c r="E415" s="266">
        <v>314.0333333333333</v>
      </c>
      <c r="F415" s="266">
        <v>309.81666666666666</v>
      </c>
      <c r="G415" s="266">
        <v>306.88333333333333</v>
      </c>
      <c r="H415" s="266">
        <v>321.18333333333328</v>
      </c>
      <c r="I415" s="266">
        <v>324.11666666666656</v>
      </c>
      <c r="J415" s="266">
        <v>328.33333333333326</v>
      </c>
      <c r="K415" s="265">
        <v>319.89999999999998</v>
      </c>
      <c r="L415" s="265">
        <v>312.75</v>
      </c>
      <c r="M415" s="265">
        <v>1.36269</v>
      </c>
      <c r="N415" s="1"/>
      <c r="O415" s="1"/>
    </row>
    <row r="416" spans="1:15" ht="12.75" customHeight="1">
      <c r="A416" s="30">
        <v>406</v>
      </c>
      <c r="B416" s="215" t="s">
        <v>187</v>
      </c>
      <c r="C416" s="229">
        <v>3658.55</v>
      </c>
      <c r="D416" s="230">
        <v>3661.6833333333329</v>
      </c>
      <c r="E416" s="230">
        <v>3627.9166666666661</v>
      </c>
      <c r="F416" s="230">
        <v>3597.2833333333333</v>
      </c>
      <c r="G416" s="230">
        <v>3563.5166666666664</v>
      </c>
      <c r="H416" s="230">
        <v>3692.3166666666657</v>
      </c>
      <c r="I416" s="230">
        <v>3726.083333333333</v>
      </c>
      <c r="J416" s="230">
        <v>3756.7166666666653</v>
      </c>
      <c r="K416" s="229">
        <v>3695.45</v>
      </c>
      <c r="L416" s="229">
        <v>3631.05</v>
      </c>
      <c r="M416" s="229">
        <v>2.7326000000000001</v>
      </c>
      <c r="N416" s="1"/>
      <c r="O416" s="1"/>
    </row>
    <row r="417" spans="1:15" ht="12.75" customHeight="1">
      <c r="A417" s="30">
        <v>407</v>
      </c>
      <c r="B417" s="215" t="s">
        <v>462</v>
      </c>
      <c r="C417" s="229">
        <v>533.9</v>
      </c>
      <c r="D417" s="230">
        <v>534.33333333333337</v>
      </c>
      <c r="E417" s="230">
        <v>524.66666666666674</v>
      </c>
      <c r="F417" s="230">
        <v>515.43333333333339</v>
      </c>
      <c r="G417" s="230">
        <v>505.76666666666677</v>
      </c>
      <c r="H417" s="230">
        <v>543.56666666666672</v>
      </c>
      <c r="I417" s="230">
        <v>553.23333333333346</v>
      </c>
      <c r="J417" s="230">
        <v>562.4666666666667</v>
      </c>
      <c r="K417" s="229">
        <v>544</v>
      </c>
      <c r="L417" s="229">
        <v>525.1</v>
      </c>
      <c r="M417" s="229">
        <v>8.0887399999999996</v>
      </c>
      <c r="N417" s="1"/>
      <c r="O417" s="1"/>
    </row>
    <row r="418" spans="1:15" ht="12.75" customHeight="1">
      <c r="A418" s="30">
        <v>408</v>
      </c>
      <c r="B418" s="215" t="s">
        <v>463</v>
      </c>
      <c r="C418" s="229">
        <v>3884</v>
      </c>
      <c r="D418" s="230">
        <v>3881.75</v>
      </c>
      <c r="E418" s="230">
        <v>3863.45</v>
      </c>
      <c r="F418" s="230">
        <v>3842.8999999999996</v>
      </c>
      <c r="G418" s="230">
        <v>3824.5999999999995</v>
      </c>
      <c r="H418" s="230">
        <v>3902.3</v>
      </c>
      <c r="I418" s="230">
        <v>3920.6000000000004</v>
      </c>
      <c r="J418" s="230">
        <v>3941.1500000000005</v>
      </c>
      <c r="K418" s="229">
        <v>3900.05</v>
      </c>
      <c r="L418" s="229">
        <v>3861.2</v>
      </c>
      <c r="M418" s="229">
        <v>0.20216999999999999</v>
      </c>
      <c r="N418" s="1"/>
      <c r="O418" s="1"/>
    </row>
    <row r="419" spans="1:15" ht="12.75" customHeight="1">
      <c r="A419" s="30">
        <v>409</v>
      </c>
      <c r="B419" s="215" t="s">
        <v>795</v>
      </c>
      <c r="C419" s="229">
        <v>535.35</v>
      </c>
      <c r="D419" s="230">
        <v>534.81666666666661</v>
      </c>
      <c r="E419" s="230">
        <v>529.63333333333321</v>
      </c>
      <c r="F419" s="230">
        <v>523.91666666666663</v>
      </c>
      <c r="G419" s="230">
        <v>518.73333333333323</v>
      </c>
      <c r="H419" s="230">
        <v>540.53333333333319</v>
      </c>
      <c r="I419" s="230">
        <v>545.71666666666658</v>
      </c>
      <c r="J419" s="230">
        <v>551.43333333333317</v>
      </c>
      <c r="K419" s="229">
        <v>540</v>
      </c>
      <c r="L419" s="229">
        <v>529.1</v>
      </c>
      <c r="M419" s="229">
        <v>38.726439999999997</v>
      </c>
      <c r="N419" s="1"/>
      <c r="O419" s="1"/>
    </row>
    <row r="420" spans="1:15" ht="12.75" customHeight="1">
      <c r="A420" s="30">
        <v>410</v>
      </c>
      <c r="B420" s="215" t="s">
        <v>464</v>
      </c>
      <c r="C420" s="229">
        <v>1032.8499999999999</v>
      </c>
      <c r="D420" s="230">
        <v>1027.6166666666666</v>
      </c>
      <c r="E420" s="230">
        <v>1001.7333333333331</v>
      </c>
      <c r="F420" s="230">
        <v>970.61666666666656</v>
      </c>
      <c r="G420" s="230">
        <v>944.73333333333312</v>
      </c>
      <c r="H420" s="230">
        <v>1058.7333333333331</v>
      </c>
      <c r="I420" s="230">
        <v>1084.6166666666668</v>
      </c>
      <c r="J420" s="230">
        <v>1115.7333333333331</v>
      </c>
      <c r="K420" s="229">
        <v>1053.5</v>
      </c>
      <c r="L420" s="229">
        <v>996.5</v>
      </c>
      <c r="M420" s="229">
        <v>17.129090000000001</v>
      </c>
      <c r="N420" s="1"/>
      <c r="O420" s="1"/>
    </row>
    <row r="421" spans="1:15" ht="12.75" customHeight="1">
      <c r="A421" s="30">
        <v>411</v>
      </c>
      <c r="B421" s="215" t="s">
        <v>826</v>
      </c>
      <c r="C421" s="229">
        <v>517.15</v>
      </c>
      <c r="D421" s="230">
        <v>520.68333333333328</v>
      </c>
      <c r="E421" s="230">
        <v>511.96666666666658</v>
      </c>
      <c r="F421" s="230">
        <v>506.7833333333333</v>
      </c>
      <c r="G421" s="230">
        <v>498.06666666666661</v>
      </c>
      <c r="H421" s="230">
        <v>525.86666666666656</v>
      </c>
      <c r="I421" s="230">
        <v>534.58333333333326</v>
      </c>
      <c r="J421" s="230">
        <v>539.76666666666654</v>
      </c>
      <c r="K421" s="229">
        <v>529.4</v>
      </c>
      <c r="L421" s="229">
        <v>515.5</v>
      </c>
      <c r="M421" s="229">
        <v>12.11608</v>
      </c>
      <c r="N421" s="1"/>
      <c r="O421" s="1"/>
    </row>
    <row r="422" spans="1:15" ht="12.75" customHeight="1">
      <c r="A422" s="30">
        <v>412</v>
      </c>
      <c r="B422" s="215" t="s">
        <v>185</v>
      </c>
      <c r="C422" s="229">
        <v>578.70000000000005</v>
      </c>
      <c r="D422" s="230">
        <v>581.51666666666677</v>
      </c>
      <c r="E422" s="230">
        <v>573.93333333333351</v>
      </c>
      <c r="F422" s="230">
        <v>569.16666666666674</v>
      </c>
      <c r="G422" s="230">
        <v>561.58333333333348</v>
      </c>
      <c r="H422" s="230">
        <v>586.28333333333353</v>
      </c>
      <c r="I422" s="230">
        <v>593.86666666666679</v>
      </c>
      <c r="J422" s="230">
        <v>598.63333333333355</v>
      </c>
      <c r="K422" s="229">
        <v>589.1</v>
      </c>
      <c r="L422" s="229">
        <v>576.75</v>
      </c>
      <c r="M422" s="229">
        <v>188.70272</v>
      </c>
      <c r="N422" s="1"/>
      <c r="O422" s="1"/>
    </row>
    <row r="423" spans="1:15" ht="12.75" customHeight="1">
      <c r="A423" s="30">
        <v>413</v>
      </c>
      <c r="B423" s="215" t="s">
        <v>183</v>
      </c>
      <c r="C423" s="229">
        <v>82.9</v>
      </c>
      <c r="D423" s="230">
        <v>83.166666666666671</v>
      </c>
      <c r="E423" s="230">
        <v>82.13333333333334</v>
      </c>
      <c r="F423" s="230">
        <v>81.366666666666674</v>
      </c>
      <c r="G423" s="230">
        <v>80.333333333333343</v>
      </c>
      <c r="H423" s="230">
        <v>83.933333333333337</v>
      </c>
      <c r="I423" s="230">
        <v>84.966666666666669</v>
      </c>
      <c r="J423" s="230">
        <v>85.733333333333334</v>
      </c>
      <c r="K423" s="229">
        <v>84.2</v>
      </c>
      <c r="L423" s="229">
        <v>82.4</v>
      </c>
      <c r="M423" s="229">
        <v>154.8261</v>
      </c>
      <c r="N423" s="1"/>
      <c r="O423" s="1"/>
    </row>
    <row r="424" spans="1:15" ht="12.75" customHeight="1">
      <c r="A424" s="30">
        <v>414</v>
      </c>
      <c r="B424" s="215" t="s">
        <v>465</v>
      </c>
      <c r="C424" s="229">
        <v>314.8</v>
      </c>
      <c r="D424" s="230">
        <v>317.26666666666665</v>
      </c>
      <c r="E424" s="230">
        <v>309.83333333333331</v>
      </c>
      <c r="F424" s="230">
        <v>304.86666666666667</v>
      </c>
      <c r="G424" s="230">
        <v>297.43333333333334</v>
      </c>
      <c r="H424" s="230">
        <v>322.23333333333329</v>
      </c>
      <c r="I424" s="230">
        <v>329.66666666666669</v>
      </c>
      <c r="J424" s="230">
        <v>334.63333333333327</v>
      </c>
      <c r="K424" s="229">
        <v>324.7</v>
      </c>
      <c r="L424" s="229">
        <v>312.3</v>
      </c>
      <c r="M424" s="229">
        <v>7.4363299999999999</v>
      </c>
      <c r="N424" s="1"/>
      <c r="O424" s="1"/>
    </row>
    <row r="425" spans="1:15" ht="12.75" customHeight="1">
      <c r="A425" s="30">
        <v>415</v>
      </c>
      <c r="B425" s="215" t="s">
        <v>466</v>
      </c>
      <c r="C425" s="229">
        <v>151.80000000000001</v>
      </c>
      <c r="D425" s="230">
        <v>152.54999999999998</v>
      </c>
      <c r="E425" s="230">
        <v>150.24999999999997</v>
      </c>
      <c r="F425" s="230">
        <v>148.69999999999999</v>
      </c>
      <c r="G425" s="230">
        <v>146.39999999999998</v>
      </c>
      <c r="H425" s="230">
        <v>154.09999999999997</v>
      </c>
      <c r="I425" s="230">
        <v>156.39999999999998</v>
      </c>
      <c r="J425" s="230">
        <v>157.94999999999996</v>
      </c>
      <c r="K425" s="229">
        <v>154.85</v>
      </c>
      <c r="L425" s="229">
        <v>151</v>
      </c>
      <c r="M425" s="229">
        <v>4.5289000000000001</v>
      </c>
      <c r="N425" s="1"/>
      <c r="O425" s="1"/>
    </row>
    <row r="426" spans="1:15" ht="12.75" customHeight="1">
      <c r="A426" s="30">
        <v>416</v>
      </c>
      <c r="B426" s="215" t="s">
        <v>467</v>
      </c>
      <c r="C426" s="229">
        <v>490.55</v>
      </c>
      <c r="D426" s="230">
        <v>490.11666666666662</v>
      </c>
      <c r="E426" s="230">
        <v>484.43333333333322</v>
      </c>
      <c r="F426" s="230">
        <v>478.31666666666661</v>
      </c>
      <c r="G426" s="230">
        <v>472.63333333333321</v>
      </c>
      <c r="H426" s="230">
        <v>496.23333333333323</v>
      </c>
      <c r="I426" s="230">
        <v>501.91666666666663</v>
      </c>
      <c r="J426" s="230">
        <v>508.03333333333325</v>
      </c>
      <c r="K426" s="229">
        <v>495.8</v>
      </c>
      <c r="L426" s="229">
        <v>484</v>
      </c>
      <c r="M426" s="229">
        <v>1.4940599999999999</v>
      </c>
      <c r="N426" s="1"/>
      <c r="O426" s="1"/>
    </row>
    <row r="427" spans="1:15" ht="12.75" customHeight="1">
      <c r="A427" s="30">
        <v>417</v>
      </c>
      <c r="B427" s="215" t="s">
        <v>468</v>
      </c>
      <c r="C427" s="229">
        <v>405.6</v>
      </c>
      <c r="D427" s="230">
        <v>407.7833333333333</v>
      </c>
      <c r="E427" s="230">
        <v>401.61666666666662</v>
      </c>
      <c r="F427" s="230">
        <v>397.63333333333333</v>
      </c>
      <c r="G427" s="230">
        <v>391.46666666666664</v>
      </c>
      <c r="H427" s="230">
        <v>411.76666666666659</v>
      </c>
      <c r="I427" s="230">
        <v>417.93333333333334</v>
      </c>
      <c r="J427" s="230">
        <v>421.91666666666657</v>
      </c>
      <c r="K427" s="229">
        <v>413.95</v>
      </c>
      <c r="L427" s="229">
        <v>403.8</v>
      </c>
      <c r="M427" s="229">
        <v>2.1141899999999998</v>
      </c>
      <c r="N427" s="1"/>
      <c r="O427" s="1"/>
    </row>
    <row r="428" spans="1:15" ht="12.75" customHeight="1">
      <c r="A428" s="30">
        <v>418</v>
      </c>
      <c r="B428" s="215" t="s">
        <v>469</v>
      </c>
      <c r="C428" s="229">
        <v>189</v>
      </c>
      <c r="D428" s="230">
        <v>189.4</v>
      </c>
      <c r="E428" s="230">
        <v>187.70000000000002</v>
      </c>
      <c r="F428" s="230">
        <v>186.4</v>
      </c>
      <c r="G428" s="230">
        <v>184.70000000000002</v>
      </c>
      <c r="H428" s="230">
        <v>190.70000000000002</v>
      </c>
      <c r="I428" s="230">
        <v>192.4</v>
      </c>
      <c r="J428" s="230">
        <v>193.70000000000002</v>
      </c>
      <c r="K428" s="229">
        <v>191.1</v>
      </c>
      <c r="L428" s="229">
        <v>188.1</v>
      </c>
      <c r="M428" s="229">
        <v>1.59917</v>
      </c>
      <c r="N428" s="1"/>
      <c r="O428" s="1"/>
    </row>
    <row r="429" spans="1:15" ht="12.75" customHeight="1">
      <c r="A429" s="30">
        <v>419</v>
      </c>
      <c r="B429" s="215" t="s">
        <v>189</v>
      </c>
      <c r="C429" s="229">
        <v>983.95</v>
      </c>
      <c r="D429" s="230">
        <v>985.2166666666667</v>
      </c>
      <c r="E429" s="230">
        <v>979.73333333333335</v>
      </c>
      <c r="F429" s="230">
        <v>975.51666666666665</v>
      </c>
      <c r="G429" s="230">
        <v>970.0333333333333</v>
      </c>
      <c r="H429" s="230">
        <v>989.43333333333339</v>
      </c>
      <c r="I429" s="230">
        <v>994.91666666666674</v>
      </c>
      <c r="J429" s="230">
        <v>999.13333333333344</v>
      </c>
      <c r="K429" s="229">
        <v>990.7</v>
      </c>
      <c r="L429" s="229">
        <v>981</v>
      </c>
      <c r="M429" s="229">
        <v>23.062059999999999</v>
      </c>
      <c r="N429" s="1"/>
      <c r="O429" s="1"/>
    </row>
    <row r="430" spans="1:15" ht="12.75" customHeight="1">
      <c r="A430" s="30">
        <v>420</v>
      </c>
      <c r="B430" s="215" t="s">
        <v>190</v>
      </c>
      <c r="C430" s="229">
        <v>443.55</v>
      </c>
      <c r="D430" s="230">
        <v>445.93333333333339</v>
      </c>
      <c r="E430" s="230">
        <v>439.96666666666681</v>
      </c>
      <c r="F430" s="230">
        <v>436.38333333333344</v>
      </c>
      <c r="G430" s="230">
        <v>430.41666666666686</v>
      </c>
      <c r="H430" s="230">
        <v>449.51666666666677</v>
      </c>
      <c r="I430" s="230">
        <v>455.48333333333335</v>
      </c>
      <c r="J430" s="230">
        <v>459.06666666666672</v>
      </c>
      <c r="K430" s="229">
        <v>451.9</v>
      </c>
      <c r="L430" s="229">
        <v>442.35</v>
      </c>
      <c r="M430" s="229">
        <v>5.7367800000000004</v>
      </c>
      <c r="N430" s="1"/>
      <c r="O430" s="1"/>
    </row>
    <row r="431" spans="1:15" ht="12.75" customHeight="1">
      <c r="A431" s="30">
        <v>421</v>
      </c>
      <c r="B431" s="215" t="s">
        <v>470</v>
      </c>
      <c r="C431" s="229">
        <v>2570.6</v>
      </c>
      <c r="D431" s="230">
        <v>2570.2000000000003</v>
      </c>
      <c r="E431" s="230">
        <v>2552.4000000000005</v>
      </c>
      <c r="F431" s="230">
        <v>2534.2000000000003</v>
      </c>
      <c r="G431" s="230">
        <v>2516.4000000000005</v>
      </c>
      <c r="H431" s="230">
        <v>2588.4000000000005</v>
      </c>
      <c r="I431" s="230">
        <v>2606.2000000000007</v>
      </c>
      <c r="J431" s="230">
        <v>2624.4000000000005</v>
      </c>
      <c r="K431" s="229">
        <v>2588</v>
      </c>
      <c r="L431" s="229">
        <v>2552</v>
      </c>
      <c r="M431" s="229">
        <v>0.51473999999999998</v>
      </c>
      <c r="N431" s="1"/>
      <c r="O431" s="1"/>
    </row>
    <row r="432" spans="1:15" ht="12.75" customHeight="1">
      <c r="A432" s="30">
        <v>422</v>
      </c>
      <c r="B432" s="215" t="s">
        <v>471</v>
      </c>
      <c r="C432" s="229">
        <v>1145.1500000000001</v>
      </c>
      <c r="D432" s="230">
        <v>1152.3833333333334</v>
      </c>
      <c r="E432" s="230">
        <v>1132.7666666666669</v>
      </c>
      <c r="F432" s="230">
        <v>1120.3833333333334</v>
      </c>
      <c r="G432" s="230">
        <v>1100.7666666666669</v>
      </c>
      <c r="H432" s="230">
        <v>1164.7666666666669</v>
      </c>
      <c r="I432" s="230">
        <v>1184.3833333333332</v>
      </c>
      <c r="J432" s="230">
        <v>1196.7666666666669</v>
      </c>
      <c r="K432" s="229">
        <v>1172</v>
      </c>
      <c r="L432" s="229">
        <v>1140</v>
      </c>
      <c r="M432" s="229">
        <v>1.40185</v>
      </c>
      <c r="N432" s="1"/>
      <c r="O432" s="1"/>
    </row>
    <row r="433" spans="1:15" ht="12.75" customHeight="1">
      <c r="A433" s="30">
        <v>423</v>
      </c>
      <c r="B433" s="215" t="s">
        <v>472</v>
      </c>
      <c r="C433" s="229">
        <v>285.2</v>
      </c>
      <c r="D433" s="230">
        <v>286.45</v>
      </c>
      <c r="E433" s="230">
        <v>282.95</v>
      </c>
      <c r="F433" s="230">
        <v>280.7</v>
      </c>
      <c r="G433" s="230">
        <v>277.2</v>
      </c>
      <c r="H433" s="230">
        <v>288.7</v>
      </c>
      <c r="I433" s="230">
        <v>292.2</v>
      </c>
      <c r="J433" s="230">
        <v>294.45</v>
      </c>
      <c r="K433" s="229">
        <v>289.95</v>
      </c>
      <c r="L433" s="229">
        <v>284.2</v>
      </c>
      <c r="M433" s="229">
        <v>2.3132799999999998</v>
      </c>
      <c r="N433" s="1"/>
      <c r="O433" s="1"/>
    </row>
    <row r="434" spans="1:15" ht="12.75" customHeight="1">
      <c r="A434" s="30">
        <v>424</v>
      </c>
      <c r="B434" s="215" t="s">
        <v>473</v>
      </c>
      <c r="C434" s="229">
        <v>375.8</v>
      </c>
      <c r="D434" s="230">
        <v>379.2166666666667</v>
      </c>
      <c r="E434" s="230">
        <v>369.58333333333337</v>
      </c>
      <c r="F434" s="230">
        <v>363.36666666666667</v>
      </c>
      <c r="G434" s="230">
        <v>353.73333333333335</v>
      </c>
      <c r="H434" s="230">
        <v>385.43333333333339</v>
      </c>
      <c r="I434" s="230">
        <v>395.06666666666672</v>
      </c>
      <c r="J434" s="230">
        <v>401.28333333333342</v>
      </c>
      <c r="K434" s="229">
        <v>388.85</v>
      </c>
      <c r="L434" s="229">
        <v>373</v>
      </c>
      <c r="M434" s="229">
        <v>1.79138</v>
      </c>
      <c r="N434" s="1"/>
      <c r="O434" s="1"/>
    </row>
    <row r="435" spans="1:15" ht="12.75" customHeight="1">
      <c r="A435" s="30">
        <v>425</v>
      </c>
      <c r="B435" s="215" t="s">
        <v>474</v>
      </c>
      <c r="C435" s="229">
        <v>2820.4</v>
      </c>
      <c r="D435" s="230">
        <v>2821.4833333333336</v>
      </c>
      <c r="E435" s="230">
        <v>2795.916666666667</v>
      </c>
      <c r="F435" s="230">
        <v>2771.4333333333334</v>
      </c>
      <c r="G435" s="230">
        <v>2745.8666666666668</v>
      </c>
      <c r="H435" s="230">
        <v>2845.9666666666672</v>
      </c>
      <c r="I435" s="230">
        <v>2871.5333333333338</v>
      </c>
      <c r="J435" s="230">
        <v>2896.0166666666673</v>
      </c>
      <c r="K435" s="229">
        <v>2847.05</v>
      </c>
      <c r="L435" s="229">
        <v>2797</v>
      </c>
      <c r="M435" s="229">
        <v>0.27828999999999998</v>
      </c>
      <c r="N435" s="1"/>
      <c r="O435" s="1"/>
    </row>
    <row r="436" spans="1:15" ht="12.75" customHeight="1">
      <c r="A436" s="30">
        <v>426</v>
      </c>
      <c r="B436" s="215" t="s">
        <v>475</v>
      </c>
      <c r="C436" s="229">
        <v>475.95</v>
      </c>
      <c r="D436" s="230">
        <v>473.95</v>
      </c>
      <c r="E436" s="230">
        <v>471.45</v>
      </c>
      <c r="F436" s="230">
        <v>466.95</v>
      </c>
      <c r="G436" s="230">
        <v>464.45</v>
      </c>
      <c r="H436" s="230">
        <v>478.45</v>
      </c>
      <c r="I436" s="230">
        <v>480.95</v>
      </c>
      <c r="J436" s="230">
        <v>485.45</v>
      </c>
      <c r="K436" s="229">
        <v>476.45</v>
      </c>
      <c r="L436" s="229">
        <v>469.45</v>
      </c>
      <c r="M436" s="229">
        <v>8.9718300000000006</v>
      </c>
      <c r="N436" s="1"/>
      <c r="O436" s="1"/>
    </row>
    <row r="437" spans="1:15" ht="12.75" customHeight="1">
      <c r="A437" s="30">
        <v>427</v>
      </c>
      <c r="B437" s="215" t="s">
        <v>476</v>
      </c>
      <c r="C437" s="229">
        <v>14</v>
      </c>
      <c r="D437" s="230">
        <v>13.833333333333334</v>
      </c>
      <c r="E437" s="230">
        <v>13.466666666666669</v>
      </c>
      <c r="F437" s="230">
        <v>12.933333333333335</v>
      </c>
      <c r="G437" s="230">
        <v>12.56666666666667</v>
      </c>
      <c r="H437" s="230">
        <v>14.366666666666667</v>
      </c>
      <c r="I437" s="230">
        <v>14.733333333333331</v>
      </c>
      <c r="J437" s="230">
        <v>15.266666666666666</v>
      </c>
      <c r="K437" s="229">
        <v>14.2</v>
      </c>
      <c r="L437" s="229">
        <v>13.3</v>
      </c>
      <c r="M437" s="229">
        <v>2937.7890200000002</v>
      </c>
      <c r="N437" s="1"/>
      <c r="O437" s="1"/>
    </row>
    <row r="438" spans="1:15" ht="12.75" customHeight="1">
      <c r="A438" s="30">
        <v>428</v>
      </c>
      <c r="B438" s="215" t="s">
        <v>856</v>
      </c>
      <c r="C438" s="229">
        <v>239.6</v>
      </c>
      <c r="D438" s="230">
        <v>239.45000000000002</v>
      </c>
      <c r="E438" s="230">
        <v>236.90000000000003</v>
      </c>
      <c r="F438" s="230">
        <v>234.20000000000002</v>
      </c>
      <c r="G438" s="230">
        <v>231.65000000000003</v>
      </c>
      <c r="H438" s="230">
        <v>242.15000000000003</v>
      </c>
      <c r="I438" s="230">
        <v>244.70000000000005</v>
      </c>
      <c r="J438" s="230">
        <v>247.40000000000003</v>
      </c>
      <c r="K438" s="229">
        <v>242</v>
      </c>
      <c r="L438" s="229">
        <v>236.75</v>
      </c>
      <c r="M438" s="229">
        <v>0.80418000000000001</v>
      </c>
      <c r="N438" s="1"/>
      <c r="O438" s="1"/>
    </row>
    <row r="439" spans="1:15" ht="12.75" customHeight="1">
      <c r="A439" s="30">
        <v>429</v>
      </c>
      <c r="B439" s="215" t="s">
        <v>477</v>
      </c>
      <c r="C439" s="229">
        <v>884.5</v>
      </c>
      <c r="D439" s="230">
        <v>884.9</v>
      </c>
      <c r="E439" s="230">
        <v>875.84999999999991</v>
      </c>
      <c r="F439" s="230">
        <v>867.19999999999993</v>
      </c>
      <c r="G439" s="230">
        <v>858.14999999999986</v>
      </c>
      <c r="H439" s="230">
        <v>893.55</v>
      </c>
      <c r="I439" s="230">
        <v>902.59999999999991</v>
      </c>
      <c r="J439" s="230">
        <v>911.25</v>
      </c>
      <c r="K439" s="229">
        <v>893.95</v>
      </c>
      <c r="L439" s="229">
        <v>876.25</v>
      </c>
      <c r="M439" s="229">
        <v>0.65434000000000003</v>
      </c>
      <c r="N439" s="1"/>
      <c r="O439" s="1"/>
    </row>
    <row r="440" spans="1:15" ht="12.75" customHeight="1">
      <c r="A440" s="30">
        <v>430</v>
      </c>
      <c r="B440" s="215" t="s">
        <v>271</v>
      </c>
      <c r="C440" s="229">
        <v>728.05</v>
      </c>
      <c r="D440" s="230">
        <v>728.61666666666667</v>
      </c>
      <c r="E440" s="230">
        <v>720.43333333333339</v>
      </c>
      <c r="F440" s="230">
        <v>712.81666666666672</v>
      </c>
      <c r="G440" s="230">
        <v>704.63333333333344</v>
      </c>
      <c r="H440" s="230">
        <v>736.23333333333335</v>
      </c>
      <c r="I440" s="230">
        <v>744.41666666666652</v>
      </c>
      <c r="J440" s="230">
        <v>752.0333333333333</v>
      </c>
      <c r="K440" s="229">
        <v>736.8</v>
      </c>
      <c r="L440" s="229">
        <v>721</v>
      </c>
      <c r="M440" s="229">
        <v>2.98909</v>
      </c>
      <c r="N440" s="1"/>
      <c r="O440" s="1"/>
    </row>
    <row r="441" spans="1:15" ht="12.75" customHeight="1">
      <c r="A441" s="30">
        <v>431</v>
      </c>
      <c r="B441" s="215" t="s">
        <v>478</v>
      </c>
      <c r="C441" s="229">
        <v>1648.8</v>
      </c>
      <c r="D441" s="230">
        <v>1649.9333333333334</v>
      </c>
      <c r="E441" s="230">
        <v>1638.8666666666668</v>
      </c>
      <c r="F441" s="230">
        <v>1628.9333333333334</v>
      </c>
      <c r="G441" s="230">
        <v>1617.8666666666668</v>
      </c>
      <c r="H441" s="230">
        <v>1659.8666666666668</v>
      </c>
      <c r="I441" s="230">
        <v>1670.9333333333334</v>
      </c>
      <c r="J441" s="230">
        <v>1680.8666666666668</v>
      </c>
      <c r="K441" s="229">
        <v>1661</v>
      </c>
      <c r="L441" s="229">
        <v>1640</v>
      </c>
      <c r="M441" s="229">
        <v>0.14307</v>
      </c>
      <c r="N441" s="1"/>
      <c r="O441" s="1"/>
    </row>
    <row r="442" spans="1:15" ht="12.75" customHeight="1">
      <c r="A442" s="30">
        <v>432</v>
      </c>
      <c r="B442" s="215" t="s">
        <v>479</v>
      </c>
      <c r="C442" s="229">
        <v>415.6</v>
      </c>
      <c r="D442" s="230">
        <v>416.41666666666669</v>
      </c>
      <c r="E442" s="230">
        <v>413.03333333333336</v>
      </c>
      <c r="F442" s="230">
        <v>410.4666666666667</v>
      </c>
      <c r="G442" s="230">
        <v>407.08333333333337</v>
      </c>
      <c r="H442" s="230">
        <v>418.98333333333335</v>
      </c>
      <c r="I442" s="230">
        <v>422.36666666666667</v>
      </c>
      <c r="J442" s="230">
        <v>424.93333333333334</v>
      </c>
      <c r="K442" s="229">
        <v>419.8</v>
      </c>
      <c r="L442" s="229">
        <v>413.85</v>
      </c>
      <c r="M442" s="229">
        <v>0.81801999999999997</v>
      </c>
      <c r="N442" s="1"/>
      <c r="O442" s="1"/>
    </row>
    <row r="443" spans="1:15" ht="12.75" customHeight="1">
      <c r="A443" s="30">
        <v>433</v>
      </c>
      <c r="B443" s="215" t="s">
        <v>480</v>
      </c>
      <c r="C443" s="229">
        <v>725.05</v>
      </c>
      <c r="D443" s="230">
        <v>720.88333333333333</v>
      </c>
      <c r="E443" s="230">
        <v>713.41666666666663</v>
      </c>
      <c r="F443" s="230">
        <v>701.7833333333333</v>
      </c>
      <c r="G443" s="230">
        <v>694.31666666666661</v>
      </c>
      <c r="H443" s="230">
        <v>732.51666666666665</v>
      </c>
      <c r="I443" s="230">
        <v>739.98333333333335</v>
      </c>
      <c r="J443" s="230">
        <v>751.61666666666667</v>
      </c>
      <c r="K443" s="229">
        <v>728.35</v>
      </c>
      <c r="L443" s="229">
        <v>709.25</v>
      </c>
      <c r="M443" s="229">
        <v>0.98580000000000001</v>
      </c>
      <c r="N443" s="1"/>
      <c r="O443" s="1"/>
    </row>
    <row r="444" spans="1:15" ht="12.75" customHeight="1">
      <c r="A444" s="30">
        <v>434</v>
      </c>
      <c r="B444" s="215" t="s">
        <v>481</v>
      </c>
      <c r="C444" s="229">
        <v>36.9</v>
      </c>
      <c r="D444" s="230">
        <v>37.333333333333336</v>
      </c>
      <c r="E444" s="230">
        <v>36.416666666666671</v>
      </c>
      <c r="F444" s="230">
        <v>35.933333333333337</v>
      </c>
      <c r="G444" s="230">
        <v>35.016666666666673</v>
      </c>
      <c r="H444" s="230">
        <v>37.81666666666667</v>
      </c>
      <c r="I444" s="230">
        <v>38.733333333333341</v>
      </c>
      <c r="J444" s="230">
        <v>39.216666666666669</v>
      </c>
      <c r="K444" s="229">
        <v>38.25</v>
      </c>
      <c r="L444" s="229">
        <v>36.85</v>
      </c>
      <c r="M444" s="229">
        <v>112.881</v>
      </c>
      <c r="N444" s="1"/>
      <c r="O444" s="1"/>
    </row>
    <row r="445" spans="1:15" ht="12.75" customHeight="1">
      <c r="A445" s="30">
        <v>435</v>
      </c>
      <c r="B445" s="215" t="s">
        <v>202</v>
      </c>
      <c r="C445" s="229">
        <v>1336</v>
      </c>
      <c r="D445" s="230">
        <v>1339.3666666666666</v>
      </c>
      <c r="E445" s="230">
        <v>1327.6333333333332</v>
      </c>
      <c r="F445" s="230">
        <v>1319.2666666666667</v>
      </c>
      <c r="G445" s="230">
        <v>1307.5333333333333</v>
      </c>
      <c r="H445" s="230">
        <v>1347.7333333333331</v>
      </c>
      <c r="I445" s="230">
        <v>1359.4666666666662</v>
      </c>
      <c r="J445" s="230">
        <v>1367.833333333333</v>
      </c>
      <c r="K445" s="229">
        <v>1351.1</v>
      </c>
      <c r="L445" s="229">
        <v>1331</v>
      </c>
      <c r="M445" s="229">
        <v>8.0532299999999992</v>
      </c>
      <c r="N445" s="1"/>
      <c r="O445" s="1"/>
    </row>
    <row r="446" spans="1:15" ht="12.75" customHeight="1">
      <c r="A446" s="30">
        <v>436</v>
      </c>
      <c r="B446" s="215" t="s">
        <v>482</v>
      </c>
      <c r="C446" s="229">
        <v>836.55</v>
      </c>
      <c r="D446" s="230">
        <v>839.76666666666677</v>
      </c>
      <c r="E446" s="230">
        <v>822.73333333333358</v>
      </c>
      <c r="F446" s="230">
        <v>808.91666666666686</v>
      </c>
      <c r="G446" s="230">
        <v>791.88333333333367</v>
      </c>
      <c r="H446" s="230">
        <v>853.58333333333348</v>
      </c>
      <c r="I446" s="230">
        <v>870.61666666666656</v>
      </c>
      <c r="J446" s="230">
        <v>884.43333333333339</v>
      </c>
      <c r="K446" s="229">
        <v>856.8</v>
      </c>
      <c r="L446" s="229">
        <v>825.95</v>
      </c>
      <c r="M446" s="229">
        <v>6.5587799999999996</v>
      </c>
      <c r="N446" s="1"/>
      <c r="O446" s="1"/>
    </row>
    <row r="447" spans="1:15" ht="12.75" customHeight="1">
      <c r="A447" s="30">
        <v>437</v>
      </c>
      <c r="B447" s="215" t="s">
        <v>191</v>
      </c>
      <c r="C447" s="229">
        <v>985.95</v>
      </c>
      <c r="D447" s="230">
        <v>991.73333333333346</v>
      </c>
      <c r="E447" s="230">
        <v>975.3666666666669</v>
      </c>
      <c r="F447" s="230">
        <v>964.78333333333342</v>
      </c>
      <c r="G447" s="230">
        <v>948.41666666666686</v>
      </c>
      <c r="H447" s="230">
        <v>1002.3166666666669</v>
      </c>
      <c r="I447" s="230">
        <v>1018.6833333333335</v>
      </c>
      <c r="J447" s="230">
        <v>1029.2666666666669</v>
      </c>
      <c r="K447" s="229">
        <v>1008.1</v>
      </c>
      <c r="L447" s="229">
        <v>981.15</v>
      </c>
      <c r="M447" s="229">
        <v>9.5907900000000001</v>
      </c>
      <c r="N447" s="1"/>
      <c r="O447" s="1"/>
    </row>
    <row r="448" spans="1:15" ht="12.75" customHeight="1">
      <c r="A448" s="30">
        <v>438</v>
      </c>
      <c r="B448" s="215" t="s">
        <v>483</v>
      </c>
      <c r="C448" s="229">
        <v>234.35</v>
      </c>
      <c r="D448" s="230">
        <v>235.9</v>
      </c>
      <c r="E448" s="230">
        <v>231.8</v>
      </c>
      <c r="F448" s="230">
        <v>229.25</v>
      </c>
      <c r="G448" s="230">
        <v>225.15</v>
      </c>
      <c r="H448" s="230">
        <v>238.45000000000002</v>
      </c>
      <c r="I448" s="230">
        <v>242.54999999999998</v>
      </c>
      <c r="J448" s="230">
        <v>245.10000000000002</v>
      </c>
      <c r="K448" s="229">
        <v>240</v>
      </c>
      <c r="L448" s="229">
        <v>233.35</v>
      </c>
      <c r="M448" s="229">
        <v>9.3237199999999998</v>
      </c>
      <c r="N448" s="1"/>
      <c r="O448" s="1"/>
    </row>
    <row r="449" spans="1:15" ht="12.75" customHeight="1">
      <c r="A449" s="30">
        <v>439</v>
      </c>
      <c r="B449" s="215" t="s">
        <v>484</v>
      </c>
      <c r="C449" s="229">
        <v>1469.75</v>
      </c>
      <c r="D449" s="230">
        <v>1451.8333333333333</v>
      </c>
      <c r="E449" s="230">
        <v>1428.7166666666665</v>
      </c>
      <c r="F449" s="230">
        <v>1387.6833333333332</v>
      </c>
      <c r="G449" s="230">
        <v>1364.5666666666664</v>
      </c>
      <c r="H449" s="230">
        <v>1492.8666666666666</v>
      </c>
      <c r="I449" s="230">
        <v>1515.9833333333333</v>
      </c>
      <c r="J449" s="230">
        <v>1557.0166666666667</v>
      </c>
      <c r="K449" s="229">
        <v>1474.95</v>
      </c>
      <c r="L449" s="229">
        <v>1410.8</v>
      </c>
      <c r="M449" s="229">
        <v>14.64086</v>
      </c>
      <c r="N449" s="1"/>
      <c r="O449" s="1"/>
    </row>
    <row r="450" spans="1:15" ht="12.75" customHeight="1">
      <c r="A450" s="30">
        <v>440</v>
      </c>
      <c r="B450" s="215" t="s">
        <v>196</v>
      </c>
      <c r="C450" s="229">
        <v>3209.3</v>
      </c>
      <c r="D450" s="230">
        <v>3221.5499999999997</v>
      </c>
      <c r="E450" s="230">
        <v>3193.0999999999995</v>
      </c>
      <c r="F450" s="230">
        <v>3176.8999999999996</v>
      </c>
      <c r="G450" s="230">
        <v>3148.4499999999994</v>
      </c>
      <c r="H450" s="230">
        <v>3237.7499999999995</v>
      </c>
      <c r="I450" s="230">
        <v>3266.1999999999994</v>
      </c>
      <c r="J450" s="230">
        <v>3282.3999999999996</v>
      </c>
      <c r="K450" s="229">
        <v>3250</v>
      </c>
      <c r="L450" s="229">
        <v>3205.35</v>
      </c>
      <c r="M450" s="229">
        <v>17.756889999999999</v>
      </c>
      <c r="N450" s="1"/>
      <c r="O450" s="1"/>
    </row>
    <row r="451" spans="1:15" ht="12.75" customHeight="1">
      <c r="A451" s="30">
        <v>441</v>
      </c>
      <c r="B451" s="215" t="s">
        <v>192</v>
      </c>
      <c r="C451" s="229">
        <v>801</v>
      </c>
      <c r="D451" s="230">
        <v>803.94999999999993</v>
      </c>
      <c r="E451" s="230">
        <v>796.04999999999984</v>
      </c>
      <c r="F451" s="230">
        <v>791.09999999999991</v>
      </c>
      <c r="G451" s="230">
        <v>783.19999999999982</v>
      </c>
      <c r="H451" s="230">
        <v>808.89999999999986</v>
      </c>
      <c r="I451" s="230">
        <v>816.8</v>
      </c>
      <c r="J451" s="230">
        <v>821.74999999999989</v>
      </c>
      <c r="K451" s="229">
        <v>811.85</v>
      </c>
      <c r="L451" s="229">
        <v>799</v>
      </c>
      <c r="M451" s="229">
        <v>8.3514499999999998</v>
      </c>
      <c r="N451" s="1"/>
      <c r="O451" s="1"/>
    </row>
    <row r="452" spans="1:15" ht="12.75" customHeight="1">
      <c r="A452" s="30">
        <v>442</v>
      </c>
      <c r="B452" s="215" t="s">
        <v>272</v>
      </c>
      <c r="C452" s="229">
        <v>7817.6</v>
      </c>
      <c r="D452" s="230">
        <v>7843.3833333333341</v>
      </c>
      <c r="E452" s="230">
        <v>7765.3166666666684</v>
      </c>
      <c r="F452" s="230">
        <v>7713.0333333333347</v>
      </c>
      <c r="G452" s="230">
        <v>7634.966666666669</v>
      </c>
      <c r="H452" s="230">
        <v>7895.6666666666679</v>
      </c>
      <c r="I452" s="230">
        <v>7973.7333333333336</v>
      </c>
      <c r="J452" s="230">
        <v>8026.0166666666673</v>
      </c>
      <c r="K452" s="229">
        <v>7921.45</v>
      </c>
      <c r="L452" s="229">
        <v>7791.1</v>
      </c>
      <c r="M452" s="229">
        <v>1.4299299999999999</v>
      </c>
      <c r="N452" s="1"/>
      <c r="O452" s="1"/>
    </row>
    <row r="453" spans="1:15" ht="12.75" customHeight="1">
      <c r="A453" s="30">
        <v>443</v>
      </c>
      <c r="B453" s="215" t="s">
        <v>827</v>
      </c>
      <c r="C453" s="229">
        <v>2339.6</v>
      </c>
      <c r="D453" s="230">
        <v>2336.5166666666669</v>
      </c>
      <c r="E453" s="230">
        <v>2324.0333333333338</v>
      </c>
      <c r="F453" s="230">
        <v>2308.4666666666667</v>
      </c>
      <c r="G453" s="230">
        <v>2295.9833333333336</v>
      </c>
      <c r="H453" s="230">
        <v>2352.0833333333339</v>
      </c>
      <c r="I453" s="230">
        <v>2364.5666666666666</v>
      </c>
      <c r="J453" s="230">
        <v>2380.1333333333341</v>
      </c>
      <c r="K453" s="229">
        <v>2349</v>
      </c>
      <c r="L453" s="229">
        <v>2320.9499999999998</v>
      </c>
      <c r="M453" s="229">
        <v>0.32921</v>
      </c>
      <c r="N453" s="1"/>
      <c r="O453" s="1"/>
    </row>
    <row r="454" spans="1:15" ht="12.75" customHeight="1">
      <c r="A454" s="30">
        <v>444</v>
      </c>
      <c r="B454" s="215" t="s">
        <v>485</v>
      </c>
      <c r="C454" s="229">
        <v>293.85000000000002</v>
      </c>
      <c r="D454" s="230">
        <v>292.25</v>
      </c>
      <c r="E454" s="230">
        <v>290</v>
      </c>
      <c r="F454" s="230">
        <v>286.14999999999998</v>
      </c>
      <c r="G454" s="230">
        <v>283.89999999999998</v>
      </c>
      <c r="H454" s="230">
        <v>296.10000000000002</v>
      </c>
      <c r="I454" s="230">
        <v>298.35000000000002</v>
      </c>
      <c r="J454" s="230">
        <v>302.20000000000005</v>
      </c>
      <c r="K454" s="229">
        <v>294.5</v>
      </c>
      <c r="L454" s="229">
        <v>288.39999999999998</v>
      </c>
      <c r="M454" s="229">
        <v>24.024629999999998</v>
      </c>
      <c r="N454" s="1"/>
      <c r="O454" s="1"/>
    </row>
    <row r="455" spans="1:15" ht="12.75" customHeight="1">
      <c r="A455" s="30">
        <v>445</v>
      </c>
      <c r="B455" s="215" t="s">
        <v>193</v>
      </c>
      <c r="C455" s="229">
        <v>562.29999999999995</v>
      </c>
      <c r="D455" s="230">
        <v>562.68333333333328</v>
      </c>
      <c r="E455" s="230">
        <v>558.91666666666652</v>
      </c>
      <c r="F455" s="230">
        <v>555.53333333333319</v>
      </c>
      <c r="G455" s="230">
        <v>551.76666666666642</v>
      </c>
      <c r="H455" s="230">
        <v>566.06666666666661</v>
      </c>
      <c r="I455" s="230">
        <v>569.83333333333326</v>
      </c>
      <c r="J455" s="230">
        <v>573.2166666666667</v>
      </c>
      <c r="K455" s="229">
        <v>566.45000000000005</v>
      </c>
      <c r="L455" s="229">
        <v>559.29999999999995</v>
      </c>
      <c r="M455" s="229">
        <v>93.61533</v>
      </c>
      <c r="N455" s="1"/>
      <c r="O455" s="1"/>
    </row>
    <row r="456" spans="1:15" ht="12.75" customHeight="1">
      <c r="A456" s="30">
        <v>446</v>
      </c>
      <c r="B456" s="215" t="s">
        <v>194</v>
      </c>
      <c r="C456" s="229">
        <v>221.2</v>
      </c>
      <c r="D456" s="230">
        <v>222</v>
      </c>
      <c r="E456" s="230">
        <v>219.4</v>
      </c>
      <c r="F456" s="230">
        <v>217.6</v>
      </c>
      <c r="G456" s="230">
        <v>215</v>
      </c>
      <c r="H456" s="230">
        <v>223.8</v>
      </c>
      <c r="I456" s="230">
        <v>226.40000000000003</v>
      </c>
      <c r="J456" s="230">
        <v>228.20000000000002</v>
      </c>
      <c r="K456" s="229">
        <v>224.6</v>
      </c>
      <c r="L456" s="229">
        <v>220.2</v>
      </c>
      <c r="M456" s="229">
        <v>110.45068999999999</v>
      </c>
      <c r="N456" s="1"/>
      <c r="O456" s="1"/>
    </row>
    <row r="457" spans="1:15" ht="12.75" customHeight="1">
      <c r="A457" s="30">
        <v>447</v>
      </c>
      <c r="B457" s="215" t="s">
        <v>195</v>
      </c>
      <c r="C457" s="229">
        <v>108.9</v>
      </c>
      <c r="D457" s="230">
        <v>109.73333333333335</v>
      </c>
      <c r="E457" s="230">
        <v>107.81666666666669</v>
      </c>
      <c r="F457" s="230">
        <v>106.73333333333335</v>
      </c>
      <c r="G457" s="230">
        <v>104.81666666666669</v>
      </c>
      <c r="H457" s="230">
        <v>110.81666666666669</v>
      </c>
      <c r="I457" s="230">
        <v>112.73333333333335</v>
      </c>
      <c r="J457" s="230">
        <v>113.81666666666669</v>
      </c>
      <c r="K457" s="229">
        <v>111.65</v>
      </c>
      <c r="L457" s="229">
        <v>108.65</v>
      </c>
      <c r="M457" s="229">
        <v>363.92617000000001</v>
      </c>
      <c r="N457" s="1"/>
      <c r="O457" s="1"/>
    </row>
    <row r="458" spans="1:15" ht="12.75" customHeight="1">
      <c r="A458" s="30">
        <v>448</v>
      </c>
      <c r="B458" s="215" t="s">
        <v>784</v>
      </c>
      <c r="C458" s="229">
        <v>79.3</v>
      </c>
      <c r="D458" s="230">
        <v>80.600000000000009</v>
      </c>
      <c r="E458" s="230">
        <v>76.90000000000002</v>
      </c>
      <c r="F458" s="230">
        <v>74.500000000000014</v>
      </c>
      <c r="G458" s="230">
        <v>70.800000000000026</v>
      </c>
      <c r="H458" s="230">
        <v>83.000000000000014</v>
      </c>
      <c r="I458" s="230">
        <v>86.7</v>
      </c>
      <c r="J458" s="230">
        <v>89.100000000000009</v>
      </c>
      <c r="K458" s="229">
        <v>84.3</v>
      </c>
      <c r="L458" s="229">
        <v>78.2</v>
      </c>
      <c r="M458" s="229">
        <v>268.35892000000001</v>
      </c>
      <c r="N458" s="1"/>
      <c r="O458" s="1"/>
    </row>
    <row r="459" spans="1:15" ht="12.75" customHeight="1">
      <c r="A459" s="30">
        <v>449</v>
      </c>
      <c r="B459" s="215" t="s">
        <v>486</v>
      </c>
      <c r="C459" s="229">
        <v>2314.0500000000002</v>
      </c>
      <c r="D459" s="230">
        <v>2287.7333333333336</v>
      </c>
      <c r="E459" s="230">
        <v>2241.0666666666671</v>
      </c>
      <c r="F459" s="230">
        <v>2168.0833333333335</v>
      </c>
      <c r="G459" s="230">
        <v>2121.416666666667</v>
      </c>
      <c r="H459" s="230">
        <v>2360.7166666666672</v>
      </c>
      <c r="I459" s="230">
        <v>2407.3833333333332</v>
      </c>
      <c r="J459" s="230">
        <v>2480.3666666666672</v>
      </c>
      <c r="K459" s="229">
        <v>2334.4</v>
      </c>
      <c r="L459" s="229">
        <v>2214.75</v>
      </c>
      <c r="M459" s="229">
        <v>1.1423399999999999</v>
      </c>
      <c r="N459" s="1"/>
      <c r="O459" s="1"/>
    </row>
    <row r="460" spans="1:15" ht="12.75" customHeight="1">
      <c r="A460" s="30">
        <v>450</v>
      </c>
      <c r="B460" s="215" t="s">
        <v>197</v>
      </c>
      <c r="C460" s="229">
        <v>1063.05</v>
      </c>
      <c r="D460" s="230">
        <v>1067.3833333333334</v>
      </c>
      <c r="E460" s="230">
        <v>1055.7666666666669</v>
      </c>
      <c r="F460" s="230">
        <v>1048.4833333333333</v>
      </c>
      <c r="G460" s="230">
        <v>1036.8666666666668</v>
      </c>
      <c r="H460" s="230">
        <v>1074.666666666667</v>
      </c>
      <c r="I460" s="230">
        <v>1086.2833333333333</v>
      </c>
      <c r="J460" s="230">
        <v>1093.5666666666671</v>
      </c>
      <c r="K460" s="229">
        <v>1079</v>
      </c>
      <c r="L460" s="229">
        <v>1060.0999999999999</v>
      </c>
      <c r="M460" s="229">
        <v>27.826969999999999</v>
      </c>
      <c r="N460" s="1"/>
      <c r="O460" s="1"/>
    </row>
    <row r="461" spans="1:15" ht="12.75" customHeight="1">
      <c r="A461" s="30">
        <v>451</v>
      </c>
      <c r="B461" s="215" t="s">
        <v>857</v>
      </c>
      <c r="C461" s="229">
        <v>716.15</v>
      </c>
      <c r="D461" s="230">
        <v>713.06666666666661</v>
      </c>
      <c r="E461" s="230">
        <v>705.23333333333323</v>
      </c>
      <c r="F461" s="230">
        <v>694.31666666666661</v>
      </c>
      <c r="G461" s="230">
        <v>686.48333333333323</v>
      </c>
      <c r="H461" s="230">
        <v>723.98333333333323</v>
      </c>
      <c r="I461" s="230">
        <v>731.81666666666672</v>
      </c>
      <c r="J461" s="230">
        <v>742.73333333333323</v>
      </c>
      <c r="K461" s="229">
        <v>720.9</v>
      </c>
      <c r="L461" s="229">
        <v>702.15</v>
      </c>
      <c r="M461" s="229">
        <v>4.3996000000000004</v>
      </c>
      <c r="N461" s="1"/>
      <c r="O461" s="1"/>
    </row>
    <row r="462" spans="1:15" ht="12.75" customHeight="1">
      <c r="A462" s="30">
        <v>452</v>
      </c>
      <c r="B462" s="215" t="s">
        <v>487</v>
      </c>
      <c r="C462" s="229">
        <v>117.95</v>
      </c>
      <c r="D462" s="230">
        <v>118.76666666666667</v>
      </c>
      <c r="E462" s="230">
        <v>116.63333333333333</v>
      </c>
      <c r="F462" s="230">
        <v>115.31666666666666</v>
      </c>
      <c r="G462" s="230">
        <v>113.18333333333332</v>
      </c>
      <c r="H462" s="230">
        <v>120.08333333333333</v>
      </c>
      <c r="I462" s="230">
        <v>122.21666666666668</v>
      </c>
      <c r="J462" s="230">
        <v>123.53333333333333</v>
      </c>
      <c r="K462" s="229">
        <v>120.9</v>
      </c>
      <c r="L462" s="229">
        <v>117.45</v>
      </c>
      <c r="M462" s="229">
        <v>6.6419300000000003</v>
      </c>
      <c r="N462" s="1"/>
      <c r="O462" s="1"/>
    </row>
    <row r="463" spans="1:15" ht="12.75" customHeight="1">
      <c r="A463" s="30">
        <v>453</v>
      </c>
      <c r="B463" s="215" t="s">
        <v>179</v>
      </c>
      <c r="C463" s="229">
        <v>932.55</v>
      </c>
      <c r="D463" s="230">
        <v>926.63333333333321</v>
      </c>
      <c r="E463" s="230">
        <v>915.96666666666647</v>
      </c>
      <c r="F463" s="230">
        <v>899.38333333333321</v>
      </c>
      <c r="G463" s="230">
        <v>888.71666666666647</v>
      </c>
      <c r="H463" s="230">
        <v>943.21666666666647</v>
      </c>
      <c r="I463" s="230">
        <v>953.88333333333321</v>
      </c>
      <c r="J463" s="230">
        <v>970.46666666666647</v>
      </c>
      <c r="K463" s="229">
        <v>937.3</v>
      </c>
      <c r="L463" s="229">
        <v>910.05</v>
      </c>
      <c r="M463" s="229">
        <v>6.8523699999999996</v>
      </c>
      <c r="N463" s="1"/>
      <c r="O463" s="1"/>
    </row>
    <row r="464" spans="1:15" ht="12.75" customHeight="1">
      <c r="A464" s="30">
        <v>454</v>
      </c>
      <c r="B464" s="215" t="s">
        <v>488</v>
      </c>
      <c r="C464" s="229">
        <v>2346.4499999999998</v>
      </c>
      <c r="D464" s="230">
        <v>2338.9</v>
      </c>
      <c r="E464" s="230">
        <v>2327.8000000000002</v>
      </c>
      <c r="F464" s="230">
        <v>2309.15</v>
      </c>
      <c r="G464" s="230">
        <v>2298.0500000000002</v>
      </c>
      <c r="H464" s="230">
        <v>2357.5500000000002</v>
      </c>
      <c r="I464" s="230">
        <v>2368.6499999999996</v>
      </c>
      <c r="J464" s="230">
        <v>2387.3000000000002</v>
      </c>
      <c r="K464" s="229">
        <v>2350</v>
      </c>
      <c r="L464" s="229">
        <v>2320.25</v>
      </c>
      <c r="M464" s="229">
        <v>0.10892</v>
      </c>
      <c r="N464" s="1"/>
      <c r="O464" s="1"/>
    </row>
    <row r="465" spans="1:15" ht="12.75" customHeight="1">
      <c r="A465" s="30">
        <v>455</v>
      </c>
      <c r="B465" s="215" t="s">
        <v>489</v>
      </c>
      <c r="C465" s="229">
        <v>469.75</v>
      </c>
      <c r="D465" s="230">
        <v>471.01666666666665</v>
      </c>
      <c r="E465" s="230">
        <v>465.73333333333329</v>
      </c>
      <c r="F465" s="230">
        <v>461.71666666666664</v>
      </c>
      <c r="G465" s="230">
        <v>456.43333333333328</v>
      </c>
      <c r="H465" s="230">
        <v>475.0333333333333</v>
      </c>
      <c r="I465" s="230">
        <v>480.31666666666661</v>
      </c>
      <c r="J465" s="230">
        <v>484.33333333333331</v>
      </c>
      <c r="K465" s="229">
        <v>476.3</v>
      </c>
      <c r="L465" s="229">
        <v>467</v>
      </c>
      <c r="M465" s="229">
        <v>0.38571</v>
      </c>
      <c r="N465" s="1"/>
      <c r="O465" s="1"/>
    </row>
    <row r="466" spans="1:15" ht="12.75" customHeight="1">
      <c r="A466" s="30">
        <v>456</v>
      </c>
      <c r="B466" s="215" t="s">
        <v>490</v>
      </c>
      <c r="C466" s="229">
        <v>3396.9</v>
      </c>
      <c r="D466" s="230">
        <v>3380.1833333333329</v>
      </c>
      <c r="E466" s="230">
        <v>3351.8666666666659</v>
      </c>
      <c r="F466" s="230">
        <v>3306.833333333333</v>
      </c>
      <c r="G466" s="230">
        <v>3278.516666666666</v>
      </c>
      <c r="H466" s="230">
        <v>3425.2166666666658</v>
      </c>
      <c r="I466" s="230">
        <v>3453.5333333333324</v>
      </c>
      <c r="J466" s="230">
        <v>3498.5666666666657</v>
      </c>
      <c r="K466" s="229">
        <v>3408.5</v>
      </c>
      <c r="L466" s="229">
        <v>3335.15</v>
      </c>
      <c r="M466" s="229">
        <v>0.17704</v>
      </c>
      <c r="N466" s="1"/>
      <c r="O466" s="1"/>
    </row>
    <row r="467" spans="1:15" ht="12.75" customHeight="1">
      <c r="A467" s="30">
        <v>457</v>
      </c>
      <c r="B467" s="215" t="s">
        <v>198</v>
      </c>
      <c r="C467" s="229">
        <v>2876.25</v>
      </c>
      <c r="D467" s="230">
        <v>2886.4833333333336</v>
      </c>
      <c r="E467" s="230">
        <v>2853.0166666666673</v>
      </c>
      <c r="F467" s="230">
        <v>2829.7833333333338</v>
      </c>
      <c r="G467" s="230">
        <v>2796.3166666666675</v>
      </c>
      <c r="H467" s="230">
        <v>2909.7166666666672</v>
      </c>
      <c r="I467" s="230">
        <v>2943.1833333333334</v>
      </c>
      <c r="J467" s="230">
        <v>2966.416666666667</v>
      </c>
      <c r="K467" s="229">
        <v>2919.95</v>
      </c>
      <c r="L467" s="229">
        <v>2863.25</v>
      </c>
      <c r="M467" s="229">
        <v>7.2788000000000004</v>
      </c>
      <c r="N467" s="1"/>
      <c r="O467" s="1"/>
    </row>
    <row r="468" spans="1:15" ht="12.75" customHeight="1">
      <c r="A468" s="30">
        <v>458</v>
      </c>
      <c r="B468" s="215" t="s">
        <v>199</v>
      </c>
      <c r="C468" s="229">
        <v>1805.95</v>
      </c>
      <c r="D468" s="230">
        <v>1807.8499999999997</v>
      </c>
      <c r="E468" s="230">
        <v>1793.6999999999994</v>
      </c>
      <c r="F468" s="230">
        <v>1781.4499999999996</v>
      </c>
      <c r="G468" s="230">
        <v>1767.2999999999993</v>
      </c>
      <c r="H468" s="230">
        <v>1820.0999999999995</v>
      </c>
      <c r="I468" s="230">
        <v>1834.2499999999995</v>
      </c>
      <c r="J468" s="230">
        <v>1846.4999999999995</v>
      </c>
      <c r="K468" s="229">
        <v>1822</v>
      </c>
      <c r="L468" s="229">
        <v>1795.6</v>
      </c>
      <c r="M468" s="229">
        <v>2.64778</v>
      </c>
      <c r="N468" s="1"/>
      <c r="O468" s="1"/>
    </row>
    <row r="469" spans="1:15" ht="12.75" customHeight="1">
      <c r="A469" s="30">
        <v>459</v>
      </c>
      <c r="B469" s="215" t="s">
        <v>200</v>
      </c>
      <c r="C469" s="229">
        <v>680.4</v>
      </c>
      <c r="D469" s="230">
        <v>676.44999999999993</v>
      </c>
      <c r="E469" s="230">
        <v>658.19999999999982</v>
      </c>
      <c r="F469" s="230">
        <v>635.99999999999989</v>
      </c>
      <c r="G469" s="230">
        <v>617.74999999999977</v>
      </c>
      <c r="H469" s="230">
        <v>698.64999999999986</v>
      </c>
      <c r="I469" s="230">
        <v>716.90000000000009</v>
      </c>
      <c r="J469" s="230">
        <v>739.09999999999991</v>
      </c>
      <c r="K469" s="229">
        <v>694.7</v>
      </c>
      <c r="L469" s="229">
        <v>654.25</v>
      </c>
      <c r="M469" s="229">
        <v>19.548380000000002</v>
      </c>
      <c r="N469" s="1"/>
      <c r="O469" s="1"/>
    </row>
    <row r="470" spans="1:15" ht="12.75" customHeight="1">
      <c r="A470" s="30">
        <v>460</v>
      </c>
      <c r="B470" s="215" t="s">
        <v>614</v>
      </c>
      <c r="C470" s="229">
        <v>715.9</v>
      </c>
      <c r="D470" s="230">
        <v>714.63333333333333</v>
      </c>
      <c r="E470" s="230">
        <v>709.26666666666665</v>
      </c>
      <c r="F470" s="230">
        <v>702.63333333333333</v>
      </c>
      <c r="G470" s="230">
        <v>697.26666666666665</v>
      </c>
      <c r="H470" s="230">
        <v>721.26666666666665</v>
      </c>
      <c r="I470" s="230">
        <v>726.63333333333321</v>
      </c>
      <c r="J470" s="230">
        <v>733.26666666666665</v>
      </c>
      <c r="K470" s="229">
        <v>720</v>
      </c>
      <c r="L470" s="229">
        <v>708</v>
      </c>
      <c r="M470" s="229">
        <v>0.3417</v>
      </c>
      <c r="N470" s="1"/>
      <c r="O470" s="1"/>
    </row>
    <row r="471" spans="1:15" ht="12.75" customHeight="1">
      <c r="A471" s="30">
        <v>461</v>
      </c>
      <c r="B471" s="215" t="s">
        <v>201</v>
      </c>
      <c r="C471" s="229">
        <v>1598.4</v>
      </c>
      <c r="D471" s="230">
        <v>1602.8</v>
      </c>
      <c r="E471" s="230">
        <v>1585.5</v>
      </c>
      <c r="F471" s="230">
        <v>1572.6000000000001</v>
      </c>
      <c r="G471" s="230">
        <v>1555.3000000000002</v>
      </c>
      <c r="H471" s="230">
        <v>1615.6999999999998</v>
      </c>
      <c r="I471" s="230">
        <v>1632.9999999999995</v>
      </c>
      <c r="J471" s="230">
        <v>1645.8999999999996</v>
      </c>
      <c r="K471" s="229">
        <v>1620.1</v>
      </c>
      <c r="L471" s="229">
        <v>1589.9</v>
      </c>
      <c r="M471" s="229">
        <v>4.3712299999999997</v>
      </c>
      <c r="N471" s="1"/>
      <c r="O471" s="1"/>
    </row>
    <row r="472" spans="1:15" ht="12.75" customHeight="1">
      <c r="A472" s="30">
        <v>462</v>
      </c>
      <c r="B472" s="215" t="s">
        <v>491</v>
      </c>
      <c r="C472" s="229">
        <v>33.4</v>
      </c>
      <c r="D472" s="230">
        <v>33.583333333333329</v>
      </c>
      <c r="E472" s="230">
        <v>33.11666666666666</v>
      </c>
      <c r="F472" s="230">
        <v>32.833333333333329</v>
      </c>
      <c r="G472" s="230">
        <v>32.36666666666666</v>
      </c>
      <c r="H472" s="230">
        <v>33.86666666666666</v>
      </c>
      <c r="I472" s="230">
        <v>34.333333333333329</v>
      </c>
      <c r="J472" s="230">
        <v>34.61666666666666</v>
      </c>
      <c r="K472" s="229">
        <v>34.049999999999997</v>
      </c>
      <c r="L472" s="229">
        <v>33.299999999999997</v>
      </c>
      <c r="M472" s="229">
        <v>65.847020000000001</v>
      </c>
      <c r="N472" s="1"/>
      <c r="O472" s="1"/>
    </row>
    <row r="473" spans="1:15" ht="12.75" customHeight="1">
      <c r="A473" s="30">
        <v>463</v>
      </c>
      <c r="B473" s="215" t="s">
        <v>828</v>
      </c>
      <c r="C473" s="229">
        <v>294.8</v>
      </c>
      <c r="D473" s="230">
        <v>296.68333333333334</v>
      </c>
      <c r="E473" s="230">
        <v>290.7166666666667</v>
      </c>
      <c r="F473" s="230">
        <v>286.63333333333338</v>
      </c>
      <c r="G473" s="230">
        <v>280.66666666666674</v>
      </c>
      <c r="H473" s="230">
        <v>300.76666666666665</v>
      </c>
      <c r="I473" s="230">
        <v>306.73333333333323</v>
      </c>
      <c r="J473" s="230">
        <v>310.81666666666661</v>
      </c>
      <c r="K473" s="229">
        <v>302.64999999999998</v>
      </c>
      <c r="L473" s="229">
        <v>292.60000000000002</v>
      </c>
      <c r="M473" s="229">
        <v>14.42712</v>
      </c>
      <c r="N473" s="1"/>
      <c r="O473" s="1"/>
    </row>
    <row r="474" spans="1:15" ht="12.75" customHeight="1">
      <c r="A474" s="30">
        <v>464</v>
      </c>
      <c r="B474" s="215" t="s">
        <v>492</v>
      </c>
      <c r="C474" s="229">
        <v>417.7</v>
      </c>
      <c r="D474" s="230">
        <v>416.93333333333339</v>
      </c>
      <c r="E474" s="230">
        <v>413.86666666666679</v>
      </c>
      <c r="F474" s="230">
        <v>410.03333333333342</v>
      </c>
      <c r="G474" s="230">
        <v>406.96666666666681</v>
      </c>
      <c r="H474" s="230">
        <v>420.76666666666677</v>
      </c>
      <c r="I474" s="230">
        <v>423.83333333333337</v>
      </c>
      <c r="J474" s="230">
        <v>427.66666666666674</v>
      </c>
      <c r="K474" s="229">
        <v>420</v>
      </c>
      <c r="L474" s="229">
        <v>413.1</v>
      </c>
      <c r="M474" s="229">
        <v>8.5826100000000007</v>
      </c>
      <c r="N474" s="1"/>
      <c r="O474" s="1"/>
    </row>
    <row r="475" spans="1:15" ht="12.75" customHeight="1">
      <c r="A475" s="30">
        <v>465</v>
      </c>
      <c r="B475" s="215" t="s">
        <v>493</v>
      </c>
      <c r="C475" s="229">
        <v>2848.45</v>
      </c>
      <c r="D475" s="230">
        <v>2857.65</v>
      </c>
      <c r="E475" s="230">
        <v>2827.3</v>
      </c>
      <c r="F475" s="230">
        <v>2806.15</v>
      </c>
      <c r="G475" s="230">
        <v>2775.8</v>
      </c>
      <c r="H475" s="230">
        <v>2878.8</v>
      </c>
      <c r="I475" s="230">
        <v>2909.1499999999996</v>
      </c>
      <c r="J475" s="230">
        <v>2930.3</v>
      </c>
      <c r="K475" s="229">
        <v>2888</v>
      </c>
      <c r="L475" s="229">
        <v>2836.5</v>
      </c>
      <c r="M475" s="229">
        <v>0.54512000000000005</v>
      </c>
      <c r="N475" s="1"/>
      <c r="O475" s="1"/>
    </row>
    <row r="476" spans="1:15" ht="12.75" customHeight="1">
      <c r="A476" s="30">
        <v>466</v>
      </c>
      <c r="B476" s="215" t="s">
        <v>871</v>
      </c>
      <c r="C476" s="229">
        <v>27.05</v>
      </c>
      <c r="D476" s="230">
        <v>27.116666666666664</v>
      </c>
      <c r="E476" s="230">
        <v>26.783333333333328</v>
      </c>
      <c r="F476" s="230">
        <v>26.516666666666666</v>
      </c>
      <c r="G476" s="230">
        <v>26.18333333333333</v>
      </c>
      <c r="H476" s="230">
        <v>27.383333333333326</v>
      </c>
      <c r="I476" s="230">
        <v>27.716666666666661</v>
      </c>
      <c r="J476" s="230">
        <v>27.983333333333324</v>
      </c>
      <c r="K476" s="229">
        <v>27.45</v>
      </c>
      <c r="L476" s="229">
        <v>26.85</v>
      </c>
      <c r="M476" s="229">
        <v>55.713050000000003</v>
      </c>
      <c r="N476" s="1"/>
      <c r="O476" s="1"/>
    </row>
    <row r="477" spans="1:15" ht="12.75" customHeight="1">
      <c r="A477" s="30">
        <v>467</v>
      </c>
      <c r="B477" s="215" t="s">
        <v>494</v>
      </c>
      <c r="C477" s="229">
        <v>409.65</v>
      </c>
      <c r="D477" s="230">
        <v>410.63333333333327</v>
      </c>
      <c r="E477" s="230">
        <v>407.06666666666655</v>
      </c>
      <c r="F477" s="230">
        <v>404.48333333333329</v>
      </c>
      <c r="G477" s="230">
        <v>400.91666666666657</v>
      </c>
      <c r="H477" s="230">
        <v>413.21666666666653</v>
      </c>
      <c r="I477" s="230">
        <v>416.78333333333325</v>
      </c>
      <c r="J477" s="230">
        <v>419.3666666666665</v>
      </c>
      <c r="K477" s="229">
        <v>414.2</v>
      </c>
      <c r="L477" s="229">
        <v>408.05</v>
      </c>
      <c r="M477" s="229">
        <v>0.59557000000000004</v>
      </c>
      <c r="N477" s="1"/>
      <c r="O477" s="1"/>
    </row>
    <row r="478" spans="1:15" ht="12.75" customHeight="1">
      <c r="A478" s="30">
        <v>468</v>
      </c>
      <c r="B478" s="215" t="s">
        <v>858</v>
      </c>
      <c r="C478" s="229">
        <v>550.9</v>
      </c>
      <c r="D478" s="230">
        <v>556.16666666666663</v>
      </c>
      <c r="E478" s="230">
        <v>542.58333333333326</v>
      </c>
      <c r="F478" s="230">
        <v>534.26666666666665</v>
      </c>
      <c r="G478" s="230">
        <v>520.68333333333328</v>
      </c>
      <c r="H478" s="230">
        <v>564.48333333333323</v>
      </c>
      <c r="I478" s="230">
        <v>578.06666666666649</v>
      </c>
      <c r="J478" s="230">
        <v>586.38333333333321</v>
      </c>
      <c r="K478" s="229">
        <v>569.75</v>
      </c>
      <c r="L478" s="229">
        <v>547.85</v>
      </c>
      <c r="M478" s="229">
        <v>2.27603</v>
      </c>
      <c r="N478" s="1"/>
      <c r="O478" s="1"/>
    </row>
    <row r="479" spans="1:15" ht="12.75" customHeight="1">
      <c r="A479" s="30">
        <v>469</v>
      </c>
      <c r="B479" s="215" t="s">
        <v>205</v>
      </c>
      <c r="C479" s="229">
        <v>680.25</v>
      </c>
      <c r="D479" s="230">
        <v>683.48333333333323</v>
      </c>
      <c r="E479" s="230">
        <v>674.56666666666649</v>
      </c>
      <c r="F479" s="230">
        <v>668.88333333333321</v>
      </c>
      <c r="G479" s="230">
        <v>659.96666666666647</v>
      </c>
      <c r="H479" s="230">
        <v>689.16666666666652</v>
      </c>
      <c r="I479" s="230">
        <v>698.08333333333326</v>
      </c>
      <c r="J479" s="230">
        <v>703.76666666666654</v>
      </c>
      <c r="K479" s="229">
        <v>692.4</v>
      </c>
      <c r="L479" s="229">
        <v>677.8</v>
      </c>
      <c r="M479" s="229">
        <v>14.11515</v>
      </c>
      <c r="N479" s="1"/>
      <c r="O479" s="1"/>
    </row>
    <row r="480" spans="1:15" ht="12.75" customHeight="1">
      <c r="A480" s="30">
        <v>470</v>
      </c>
      <c r="B480" s="215" t="s">
        <v>495</v>
      </c>
      <c r="C480" s="229">
        <v>709.2</v>
      </c>
      <c r="D480" s="230">
        <v>711.01666666666677</v>
      </c>
      <c r="E480" s="230">
        <v>702.08333333333348</v>
      </c>
      <c r="F480" s="230">
        <v>694.9666666666667</v>
      </c>
      <c r="G480" s="230">
        <v>686.03333333333342</v>
      </c>
      <c r="H480" s="230">
        <v>718.13333333333355</v>
      </c>
      <c r="I480" s="230">
        <v>727.06666666666672</v>
      </c>
      <c r="J480" s="230">
        <v>734.18333333333362</v>
      </c>
      <c r="K480" s="229">
        <v>719.95</v>
      </c>
      <c r="L480" s="229">
        <v>703.9</v>
      </c>
      <c r="M480" s="229">
        <v>0.95526</v>
      </c>
      <c r="N480" s="1"/>
      <c r="O480" s="1"/>
    </row>
    <row r="481" spans="1:15" ht="12.75" customHeight="1">
      <c r="A481" s="30">
        <v>471</v>
      </c>
      <c r="B481" s="215" t="s">
        <v>204</v>
      </c>
      <c r="C481" s="229">
        <v>8153.25</v>
      </c>
      <c r="D481" s="230">
        <v>8159.7166666666672</v>
      </c>
      <c r="E481" s="230">
        <v>8101.7333333333336</v>
      </c>
      <c r="F481" s="230">
        <v>8050.2166666666662</v>
      </c>
      <c r="G481" s="230">
        <v>7992.2333333333327</v>
      </c>
      <c r="H481" s="230">
        <v>8211.2333333333336</v>
      </c>
      <c r="I481" s="230">
        <v>8269.2166666666672</v>
      </c>
      <c r="J481" s="230">
        <v>8320.7333333333354</v>
      </c>
      <c r="K481" s="229">
        <v>8217.7000000000007</v>
      </c>
      <c r="L481" s="229">
        <v>8108.2</v>
      </c>
      <c r="M481" s="229">
        <v>3.25814</v>
      </c>
      <c r="N481" s="1"/>
      <c r="O481" s="1"/>
    </row>
    <row r="482" spans="1:15" ht="12.75" customHeight="1">
      <c r="A482" s="30">
        <v>472</v>
      </c>
      <c r="B482" s="215" t="s">
        <v>273</v>
      </c>
      <c r="C482" s="229">
        <v>71.75</v>
      </c>
      <c r="D482" s="230">
        <v>71.86666666666666</v>
      </c>
      <c r="E482" s="230">
        <v>71.283333333333317</v>
      </c>
      <c r="F482" s="230">
        <v>70.816666666666663</v>
      </c>
      <c r="G482" s="230">
        <v>70.23333333333332</v>
      </c>
      <c r="H482" s="230">
        <v>72.333333333333314</v>
      </c>
      <c r="I482" s="230">
        <v>72.916666666666657</v>
      </c>
      <c r="J482" s="230">
        <v>73.383333333333312</v>
      </c>
      <c r="K482" s="229">
        <v>72.45</v>
      </c>
      <c r="L482" s="229">
        <v>71.400000000000006</v>
      </c>
      <c r="M482" s="229">
        <v>39.018940000000001</v>
      </c>
      <c r="N482" s="1"/>
      <c r="O482" s="1"/>
    </row>
    <row r="483" spans="1:15" ht="12.75" customHeight="1">
      <c r="A483" s="30">
        <v>473</v>
      </c>
      <c r="B483" s="215" t="s">
        <v>203</v>
      </c>
      <c r="C483" s="229">
        <v>1477.3</v>
      </c>
      <c r="D483" s="230">
        <v>1481.1166666666668</v>
      </c>
      <c r="E483" s="230">
        <v>1468.0833333333335</v>
      </c>
      <c r="F483" s="230">
        <v>1458.8666666666668</v>
      </c>
      <c r="G483" s="230">
        <v>1445.8333333333335</v>
      </c>
      <c r="H483" s="230">
        <v>1490.3333333333335</v>
      </c>
      <c r="I483" s="230">
        <v>1503.3666666666668</v>
      </c>
      <c r="J483" s="230">
        <v>1512.5833333333335</v>
      </c>
      <c r="K483" s="229">
        <v>1494.15</v>
      </c>
      <c r="L483" s="229">
        <v>1471.9</v>
      </c>
      <c r="M483" s="229">
        <v>2.0674299999999999</v>
      </c>
      <c r="N483" s="1"/>
      <c r="O483" s="1"/>
    </row>
    <row r="484" spans="1:15" ht="12.75" customHeight="1">
      <c r="A484" s="30">
        <v>474</v>
      </c>
      <c r="B484" s="238" t="s">
        <v>153</v>
      </c>
      <c r="C484" s="239">
        <v>888.2</v>
      </c>
      <c r="D484" s="239">
        <v>884.11666666666667</v>
      </c>
      <c r="E484" s="239">
        <v>874.23333333333335</v>
      </c>
      <c r="F484" s="239">
        <v>860.26666666666665</v>
      </c>
      <c r="G484" s="239">
        <v>850.38333333333333</v>
      </c>
      <c r="H484" s="239">
        <v>898.08333333333337</v>
      </c>
      <c r="I484" s="239">
        <v>907.96666666666681</v>
      </c>
      <c r="J484" s="238">
        <v>921.93333333333339</v>
      </c>
      <c r="K484" s="238">
        <v>894</v>
      </c>
      <c r="L484" s="238">
        <v>870.15</v>
      </c>
      <c r="M484" s="215">
        <v>10.41577</v>
      </c>
      <c r="N484" s="1"/>
      <c r="O484" s="1"/>
    </row>
    <row r="485" spans="1:15" ht="12.75" customHeight="1">
      <c r="A485" s="30">
        <v>475</v>
      </c>
      <c r="B485" s="238" t="s">
        <v>274</v>
      </c>
      <c r="C485" s="239">
        <v>256.89999999999998</v>
      </c>
      <c r="D485" s="239">
        <v>258.76666666666665</v>
      </c>
      <c r="E485" s="239">
        <v>254.43333333333328</v>
      </c>
      <c r="F485" s="239">
        <v>251.96666666666664</v>
      </c>
      <c r="G485" s="239">
        <v>247.63333333333327</v>
      </c>
      <c r="H485" s="239">
        <v>261.23333333333329</v>
      </c>
      <c r="I485" s="239">
        <v>265.56666666666666</v>
      </c>
      <c r="J485" s="238">
        <v>268.0333333333333</v>
      </c>
      <c r="K485" s="238">
        <v>263.10000000000002</v>
      </c>
      <c r="L485" s="238">
        <v>256.3</v>
      </c>
      <c r="M485" s="215">
        <v>2.0037500000000001</v>
      </c>
      <c r="N485" s="1"/>
      <c r="O485" s="1"/>
    </row>
    <row r="486" spans="1:15" ht="12.75" customHeight="1">
      <c r="A486" s="30">
        <v>476</v>
      </c>
      <c r="B486" s="238" t="s">
        <v>496</v>
      </c>
      <c r="C486" s="229">
        <v>1985.45</v>
      </c>
      <c r="D486" s="230">
        <v>1993.4833333333333</v>
      </c>
      <c r="E486" s="230">
        <v>1962.9666666666667</v>
      </c>
      <c r="F486" s="230">
        <v>1940.4833333333333</v>
      </c>
      <c r="G486" s="230">
        <v>1909.9666666666667</v>
      </c>
      <c r="H486" s="230">
        <v>2015.9666666666667</v>
      </c>
      <c r="I486" s="230">
        <v>2046.4833333333336</v>
      </c>
      <c r="J486" s="230">
        <v>2068.9666666666667</v>
      </c>
      <c r="K486" s="229">
        <v>2024</v>
      </c>
      <c r="L486" s="229">
        <v>1971</v>
      </c>
      <c r="M486" s="229">
        <v>0.36442000000000002</v>
      </c>
      <c r="N486" s="1"/>
      <c r="O486" s="1"/>
    </row>
    <row r="487" spans="1:15" ht="12.75" customHeight="1">
      <c r="A487" s="30">
        <v>477</v>
      </c>
      <c r="B487" s="238" t="s">
        <v>497</v>
      </c>
      <c r="C487" s="239">
        <v>618.29999999999995</v>
      </c>
      <c r="D487" s="239">
        <v>615.7833333333333</v>
      </c>
      <c r="E487" s="239">
        <v>611.56666666666661</v>
      </c>
      <c r="F487" s="239">
        <v>604.83333333333326</v>
      </c>
      <c r="G487" s="239">
        <v>600.61666666666656</v>
      </c>
      <c r="H487" s="239">
        <v>622.51666666666665</v>
      </c>
      <c r="I487" s="239">
        <v>626.73333333333335</v>
      </c>
      <c r="J487" s="238">
        <v>633.4666666666667</v>
      </c>
      <c r="K487" s="238">
        <v>620</v>
      </c>
      <c r="L487" s="238">
        <v>609.04999999999995</v>
      </c>
      <c r="M487" s="215">
        <v>2.85791</v>
      </c>
      <c r="N487" s="1"/>
      <c r="O487" s="1"/>
    </row>
    <row r="488" spans="1:15" ht="12.75" customHeight="1">
      <c r="A488" s="30">
        <v>478</v>
      </c>
      <c r="B488" s="238" t="s">
        <v>498</v>
      </c>
      <c r="C488" s="229">
        <v>305.85000000000002</v>
      </c>
      <c r="D488" s="230">
        <v>306.91666666666669</v>
      </c>
      <c r="E488" s="230">
        <v>303.38333333333338</v>
      </c>
      <c r="F488" s="230">
        <v>300.91666666666669</v>
      </c>
      <c r="G488" s="230">
        <v>297.38333333333338</v>
      </c>
      <c r="H488" s="230">
        <v>309.38333333333338</v>
      </c>
      <c r="I488" s="230">
        <v>312.91666666666669</v>
      </c>
      <c r="J488" s="230">
        <v>315.38333333333338</v>
      </c>
      <c r="K488" s="229">
        <v>310.45</v>
      </c>
      <c r="L488" s="229">
        <v>304.45</v>
      </c>
      <c r="M488" s="229">
        <v>0.82496000000000003</v>
      </c>
      <c r="N488" s="1"/>
      <c r="O488" s="1"/>
    </row>
    <row r="489" spans="1:15" ht="12.75" customHeight="1">
      <c r="A489" s="30">
        <v>479</v>
      </c>
      <c r="B489" s="238" t="s">
        <v>499</v>
      </c>
      <c r="C489" s="239">
        <v>345.85</v>
      </c>
      <c r="D489" s="239">
        <v>347.89999999999992</v>
      </c>
      <c r="E489" s="230">
        <v>341.59999999999985</v>
      </c>
      <c r="F489" s="230">
        <v>337.34999999999991</v>
      </c>
      <c r="G489" s="230">
        <v>331.04999999999984</v>
      </c>
      <c r="H489" s="230">
        <v>352.14999999999986</v>
      </c>
      <c r="I489" s="230">
        <v>358.44999999999993</v>
      </c>
      <c r="J489" s="230">
        <v>362.69999999999987</v>
      </c>
      <c r="K489" s="229">
        <v>354.2</v>
      </c>
      <c r="L489" s="229">
        <v>343.65</v>
      </c>
      <c r="M489" s="229">
        <v>1.91727</v>
      </c>
      <c r="N489" s="1"/>
      <c r="O489" s="1"/>
    </row>
    <row r="490" spans="1:15" ht="12.75" customHeight="1">
      <c r="A490" s="30">
        <v>480</v>
      </c>
      <c r="B490" s="238" t="s">
        <v>500</v>
      </c>
      <c r="C490" s="229">
        <v>314.3</v>
      </c>
      <c r="D490" s="230">
        <v>313.46666666666664</v>
      </c>
      <c r="E490" s="230">
        <v>309.23333333333329</v>
      </c>
      <c r="F490" s="230">
        <v>304.16666666666663</v>
      </c>
      <c r="G490" s="230">
        <v>299.93333333333328</v>
      </c>
      <c r="H490" s="230">
        <v>318.5333333333333</v>
      </c>
      <c r="I490" s="230">
        <v>322.76666666666665</v>
      </c>
      <c r="J490" s="230">
        <v>327.83333333333331</v>
      </c>
      <c r="K490" s="229">
        <v>317.7</v>
      </c>
      <c r="L490" s="229">
        <v>308.39999999999998</v>
      </c>
      <c r="M490" s="229">
        <v>1.3407500000000001</v>
      </c>
      <c r="N490" s="1"/>
      <c r="O490" s="1"/>
    </row>
    <row r="491" spans="1:15" ht="12.75" customHeight="1">
      <c r="A491" s="30">
        <v>481</v>
      </c>
      <c r="B491" s="238" t="s">
        <v>275</v>
      </c>
      <c r="C491" s="239">
        <v>1591.4</v>
      </c>
      <c r="D491" s="239">
        <v>1599.4833333333336</v>
      </c>
      <c r="E491" s="230">
        <v>1572.0166666666671</v>
      </c>
      <c r="F491" s="230">
        <v>1552.6333333333334</v>
      </c>
      <c r="G491" s="230">
        <v>1525.166666666667</v>
      </c>
      <c r="H491" s="230">
        <v>1618.8666666666672</v>
      </c>
      <c r="I491" s="230">
        <v>1646.3333333333335</v>
      </c>
      <c r="J491" s="230">
        <v>1665.7166666666674</v>
      </c>
      <c r="K491" s="229">
        <v>1626.95</v>
      </c>
      <c r="L491" s="229">
        <v>1580.1</v>
      </c>
      <c r="M491" s="229">
        <v>12.012890000000001</v>
      </c>
      <c r="N491" s="1"/>
      <c r="O491" s="1"/>
    </row>
    <row r="492" spans="1:15" ht="12.75" customHeight="1">
      <c r="A492" s="30">
        <v>482</v>
      </c>
      <c r="B492" s="215" t="s">
        <v>859</v>
      </c>
      <c r="C492" s="229">
        <v>1284.95</v>
      </c>
      <c r="D492" s="230">
        <v>1284.2333333333333</v>
      </c>
      <c r="E492" s="230">
        <v>1271.5166666666667</v>
      </c>
      <c r="F492" s="230">
        <v>1258.0833333333333</v>
      </c>
      <c r="G492" s="230">
        <v>1245.3666666666666</v>
      </c>
      <c r="H492" s="230">
        <v>1297.6666666666667</v>
      </c>
      <c r="I492" s="230">
        <v>1310.3833333333334</v>
      </c>
      <c r="J492" s="230">
        <v>1323.8166666666668</v>
      </c>
      <c r="K492" s="229">
        <v>1296.95</v>
      </c>
      <c r="L492" s="229">
        <v>1270.8</v>
      </c>
      <c r="M492" s="229">
        <v>0.56677999999999995</v>
      </c>
      <c r="N492" s="1"/>
      <c r="O492" s="1"/>
    </row>
    <row r="493" spans="1:15" ht="12.75" customHeight="1">
      <c r="A493" s="30">
        <v>483</v>
      </c>
      <c r="B493" s="215" t="s">
        <v>206</v>
      </c>
      <c r="C493" s="239">
        <v>276.75</v>
      </c>
      <c r="D493" s="239">
        <v>277.25</v>
      </c>
      <c r="E493" s="230">
        <v>275.60000000000002</v>
      </c>
      <c r="F493" s="230">
        <v>274.45000000000005</v>
      </c>
      <c r="G493" s="230">
        <v>272.80000000000007</v>
      </c>
      <c r="H493" s="230">
        <v>278.39999999999998</v>
      </c>
      <c r="I493" s="230">
        <v>280.04999999999995</v>
      </c>
      <c r="J493" s="230">
        <v>281.19999999999993</v>
      </c>
      <c r="K493" s="229">
        <v>278.89999999999998</v>
      </c>
      <c r="L493" s="229">
        <v>276.10000000000002</v>
      </c>
      <c r="M493" s="229">
        <v>39.518369999999997</v>
      </c>
      <c r="N493" s="1"/>
      <c r="O493" s="1"/>
    </row>
    <row r="494" spans="1:15" ht="12.75" customHeight="1">
      <c r="A494" s="30">
        <v>484</v>
      </c>
      <c r="B494" s="215" t="s">
        <v>829</v>
      </c>
      <c r="C494" s="229">
        <v>389.9</v>
      </c>
      <c r="D494" s="230">
        <v>389.7833333333333</v>
      </c>
      <c r="E494" s="230">
        <v>386.56666666666661</v>
      </c>
      <c r="F494" s="230">
        <v>383.23333333333329</v>
      </c>
      <c r="G494" s="230">
        <v>380.01666666666659</v>
      </c>
      <c r="H494" s="230">
        <v>393.11666666666662</v>
      </c>
      <c r="I494" s="230">
        <v>396.33333333333331</v>
      </c>
      <c r="J494" s="230">
        <v>399.66666666666663</v>
      </c>
      <c r="K494" s="229">
        <v>393</v>
      </c>
      <c r="L494" s="229">
        <v>386.45</v>
      </c>
      <c r="M494" s="229">
        <v>0.63861999999999997</v>
      </c>
      <c r="N494" s="1"/>
      <c r="O494" s="1"/>
    </row>
    <row r="495" spans="1:15" ht="12.75" customHeight="1">
      <c r="A495" s="30">
        <v>485</v>
      </c>
      <c r="B495" s="215" t="s">
        <v>501</v>
      </c>
      <c r="C495" s="239">
        <v>1805.45</v>
      </c>
      <c r="D495" s="239">
        <v>1811.05</v>
      </c>
      <c r="E495" s="230">
        <v>1794.3999999999999</v>
      </c>
      <c r="F495" s="230">
        <v>1783.35</v>
      </c>
      <c r="G495" s="230">
        <v>1766.6999999999998</v>
      </c>
      <c r="H495" s="230">
        <v>1822.1</v>
      </c>
      <c r="I495" s="230">
        <v>1838.75</v>
      </c>
      <c r="J495" s="230">
        <v>1849.8</v>
      </c>
      <c r="K495" s="229">
        <v>1827.7</v>
      </c>
      <c r="L495" s="229">
        <v>1800</v>
      </c>
      <c r="M495" s="229">
        <v>0.32841999999999999</v>
      </c>
      <c r="N495" s="1"/>
      <c r="O495" s="1"/>
    </row>
    <row r="496" spans="1:15" ht="12.75" customHeight="1">
      <c r="A496" s="30">
        <v>486</v>
      </c>
      <c r="B496" s="215" t="s">
        <v>127</v>
      </c>
      <c r="C496" s="239">
        <v>7.3</v>
      </c>
      <c r="D496" s="239">
        <v>7.333333333333333</v>
      </c>
      <c r="E496" s="230">
        <v>7.1666666666666661</v>
      </c>
      <c r="F496" s="230">
        <v>7.0333333333333332</v>
      </c>
      <c r="G496" s="230">
        <v>6.8666666666666663</v>
      </c>
      <c r="H496" s="230">
        <v>7.4666666666666659</v>
      </c>
      <c r="I496" s="230">
        <v>7.633333333333332</v>
      </c>
      <c r="J496" s="230">
        <v>7.7666666666666657</v>
      </c>
      <c r="K496" s="229">
        <v>7.5</v>
      </c>
      <c r="L496" s="229">
        <v>7.2</v>
      </c>
      <c r="M496" s="229">
        <v>999.74915999999996</v>
      </c>
      <c r="N496" s="1"/>
      <c r="O496" s="1"/>
    </row>
    <row r="497" spans="1:15" ht="12.75" customHeight="1">
      <c r="A497" s="30">
        <v>487</v>
      </c>
      <c r="B497" s="215" t="s">
        <v>207</v>
      </c>
      <c r="C497" s="239">
        <v>777.95</v>
      </c>
      <c r="D497" s="239">
        <v>786.7833333333333</v>
      </c>
      <c r="E497" s="230">
        <v>768.16666666666663</v>
      </c>
      <c r="F497" s="230">
        <v>758.38333333333333</v>
      </c>
      <c r="G497" s="230">
        <v>739.76666666666665</v>
      </c>
      <c r="H497" s="230">
        <v>796.56666666666661</v>
      </c>
      <c r="I497" s="230">
        <v>815.18333333333339</v>
      </c>
      <c r="J497" s="230">
        <v>824.96666666666658</v>
      </c>
      <c r="K497" s="229">
        <v>805.4</v>
      </c>
      <c r="L497" s="229">
        <v>777</v>
      </c>
      <c r="M497" s="229">
        <v>22.029689999999999</v>
      </c>
      <c r="N497" s="1"/>
      <c r="O497" s="1"/>
    </row>
    <row r="498" spans="1:15" ht="12.75" customHeight="1">
      <c r="A498" s="30">
        <v>488</v>
      </c>
      <c r="B498" s="215" t="s">
        <v>502</v>
      </c>
      <c r="C498" s="239">
        <v>272.2</v>
      </c>
      <c r="D498" s="239">
        <v>272.55</v>
      </c>
      <c r="E498" s="230">
        <v>269.35000000000002</v>
      </c>
      <c r="F498" s="230">
        <v>266.5</v>
      </c>
      <c r="G498" s="230">
        <v>263.3</v>
      </c>
      <c r="H498" s="230">
        <v>275.40000000000003</v>
      </c>
      <c r="I498" s="230">
        <v>278.59999999999997</v>
      </c>
      <c r="J498" s="230">
        <v>281.45000000000005</v>
      </c>
      <c r="K498" s="229">
        <v>275.75</v>
      </c>
      <c r="L498" s="229">
        <v>269.7</v>
      </c>
      <c r="M498" s="229">
        <v>4.8104399999999998</v>
      </c>
      <c r="N498" s="1"/>
      <c r="O498" s="1"/>
    </row>
    <row r="499" spans="1:15" ht="12.75" customHeight="1">
      <c r="A499" s="30">
        <v>489</v>
      </c>
      <c r="B499" s="215" t="s">
        <v>503</v>
      </c>
      <c r="C499" s="239">
        <v>95.9</v>
      </c>
      <c r="D499" s="239">
        <v>96.216666666666654</v>
      </c>
      <c r="E499" s="230">
        <v>95.083333333333314</v>
      </c>
      <c r="F499" s="230">
        <v>94.266666666666666</v>
      </c>
      <c r="G499" s="230">
        <v>93.133333333333326</v>
      </c>
      <c r="H499" s="230">
        <v>97.033333333333303</v>
      </c>
      <c r="I499" s="230">
        <v>98.166666666666657</v>
      </c>
      <c r="J499" s="230">
        <v>98.983333333333292</v>
      </c>
      <c r="K499" s="229">
        <v>97.35</v>
      </c>
      <c r="L499" s="229">
        <v>95.4</v>
      </c>
      <c r="M499" s="229">
        <v>6.5406399999999998</v>
      </c>
      <c r="N499" s="1"/>
      <c r="O499" s="1"/>
    </row>
    <row r="500" spans="1:15" ht="12.75" customHeight="1">
      <c r="A500" s="30">
        <v>490</v>
      </c>
      <c r="B500" s="215" t="s">
        <v>504</v>
      </c>
      <c r="C500" s="239">
        <v>825.75</v>
      </c>
      <c r="D500" s="239">
        <v>829.21666666666658</v>
      </c>
      <c r="E500" s="230">
        <v>799.08333333333314</v>
      </c>
      <c r="F500" s="230">
        <v>772.41666666666652</v>
      </c>
      <c r="G500" s="230">
        <v>742.28333333333308</v>
      </c>
      <c r="H500" s="230">
        <v>855.88333333333321</v>
      </c>
      <c r="I500" s="230">
        <v>886.01666666666665</v>
      </c>
      <c r="J500" s="230">
        <v>912.68333333333328</v>
      </c>
      <c r="K500" s="229">
        <v>859.35</v>
      </c>
      <c r="L500" s="229">
        <v>802.55</v>
      </c>
      <c r="M500" s="229">
        <v>3.2507799999999998</v>
      </c>
      <c r="N500" s="1"/>
      <c r="O500" s="1"/>
    </row>
    <row r="501" spans="1:15" ht="12.75" customHeight="1">
      <c r="A501" s="30">
        <v>491</v>
      </c>
      <c r="B501" s="215" t="s">
        <v>276</v>
      </c>
      <c r="C501" s="239">
        <v>1421.2</v>
      </c>
      <c r="D501" s="239">
        <v>1422.0166666666667</v>
      </c>
      <c r="E501" s="230">
        <v>1403.1833333333334</v>
      </c>
      <c r="F501" s="230">
        <v>1385.1666666666667</v>
      </c>
      <c r="G501" s="230">
        <v>1366.3333333333335</v>
      </c>
      <c r="H501" s="230">
        <v>1440.0333333333333</v>
      </c>
      <c r="I501" s="230">
        <v>1458.8666666666668</v>
      </c>
      <c r="J501" s="230">
        <v>1476.8833333333332</v>
      </c>
      <c r="K501" s="229">
        <v>1440.85</v>
      </c>
      <c r="L501" s="229">
        <v>1404</v>
      </c>
      <c r="M501" s="229">
        <v>0.45166000000000001</v>
      </c>
      <c r="N501" s="1"/>
      <c r="O501" s="1"/>
    </row>
    <row r="502" spans="1:15" ht="12.75" customHeight="1">
      <c r="A502" s="30">
        <v>492</v>
      </c>
      <c r="B502" s="215" t="s">
        <v>208</v>
      </c>
      <c r="C502" s="215">
        <v>397.3</v>
      </c>
      <c r="D502" s="239">
        <v>397.90000000000003</v>
      </c>
      <c r="E502" s="230">
        <v>395.45000000000005</v>
      </c>
      <c r="F502" s="230">
        <v>393.6</v>
      </c>
      <c r="G502" s="230">
        <v>391.15000000000003</v>
      </c>
      <c r="H502" s="230">
        <v>399.75000000000006</v>
      </c>
      <c r="I502" s="230">
        <v>402.2</v>
      </c>
      <c r="J502" s="230">
        <v>404.05000000000007</v>
      </c>
      <c r="K502" s="229">
        <v>400.35</v>
      </c>
      <c r="L502" s="229">
        <v>396.05</v>
      </c>
      <c r="M502" s="229">
        <v>60.091160000000002</v>
      </c>
      <c r="N502" s="1"/>
      <c r="O502" s="1"/>
    </row>
    <row r="503" spans="1:15" ht="12.75" customHeight="1">
      <c r="A503" s="30">
        <v>493</v>
      </c>
      <c r="B503" s="215" t="s">
        <v>505</v>
      </c>
      <c r="C503" s="215">
        <v>171.35</v>
      </c>
      <c r="D503" s="239">
        <v>172.41666666666666</v>
      </c>
      <c r="E503" s="230">
        <v>169.43333333333331</v>
      </c>
      <c r="F503" s="230">
        <v>167.51666666666665</v>
      </c>
      <c r="G503" s="230">
        <v>164.5333333333333</v>
      </c>
      <c r="H503" s="230">
        <v>174.33333333333331</v>
      </c>
      <c r="I503" s="230">
        <v>177.31666666666666</v>
      </c>
      <c r="J503" s="230">
        <v>179.23333333333332</v>
      </c>
      <c r="K503" s="229">
        <v>175.4</v>
      </c>
      <c r="L503" s="229">
        <v>170.5</v>
      </c>
      <c r="M503" s="229">
        <v>7.5544500000000001</v>
      </c>
      <c r="N503" s="1"/>
      <c r="O503" s="1"/>
    </row>
    <row r="504" spans="1:15" ht="12.75" customHeight="1">
      <c r="A504" s="30">
        <v>494</v>
      </c>
      <c r="B504" s="215" t="s">
        <v>277</v>
      </c>
      <c r="C504" s="215">
        <v>16.600000000000001</v>
      </c>
      <c r="D504" s="239">
        <v>16.683333333333334</v>
      </c>
      <c r="E504" s="230">
        <v>16.416666666666668</v>
      </c>
      <c r="F504" s="230">
        <v>16.233333333333334</v>
      </c>
      <c r="G504" s="230">
        <v>15.966666666666669</v>
      </c>
      <c r="H504" s="230">
        <v>16.866666666666667</v>
      </c>
      <c r="I504" s="230">
        <v>17.133333333333333</v>
      </c>
      <c r="J504" s="230">
        <v>17.316666666666666</v>
      </c>
      <c r="K504" s="229">
        <v>16.95</v>
      </c>
      <c r="L504" s="229">
        <v>16.5</v>
      </c>
      <c r="M504" s="229">
        <v>1144.1744699999999</v>
      </c>
      <c r="N504" s="1"/>
      <c r="O504" s="1"/>
    </row>
    <row r="505" spans="1:15" ht="12.75" customHeight="1">
      <c r="A505" s="30">
        <v>495</v>
      </c>
      <c r="B505" s="215" t="s">
        <v>830</v>
      </c>
      <c r="C505" s="215">
        <v>11455.35</v>
      </c>
      <c r="D505" s="239">
        <v>11466.483333333332</v>
      </c>
      <c r="E505" s="230">
        <v>11286.466666666664</v>
      </c>
      <c r="F505" s="230">
        <v>11117.583333333332</v>
      </c>
      <c r="G505" s="230">
        <v>10937.566666666664</v>
      </c>
      <c r="H505" s="230">
        <v>11635.366666666663</v>
      </c>
      <c r="I505" s="230">
        <v>11815.38333333333</v>
      </c>
      <c r="J505" s="230">
        <v>11984.266666666663</v>
      </c>
      <c r="K505" s="229">
        <v>11646.5</v>
      </c>
      <c r="L505" s="229">
        <v>11297.6</v>
      </c>
      <c r="M505" s="229">
        <v>3.304E-2</v>
      </c>
      <c r="N505" s="1"/>
      <c r="O505" s="1"/>
    </row>
    <row r="506" spans="1:15" ht="12.75" customHeight="1">
      <c r="A506" s="30">
        <v>496</v>
      </c>
      <c r="B506" s="215" t="s">
        <v>209</v>
      </c>
      <c r="C506" s="239">
        <v>194.05</v>
      </c>
      <c r="D506" s="230">
        <v>195.33333333333334</v>
      </c>
      <c r="E506" s="230">
        <v>192.2166666666667</v>
      </c>
      <c r="F506" s="230">
        <v>190.38333333333335</v>
      </c>
      <c r="G506" s="230">
        <v>187.26666666666671</v>
      </c>
      <c r="H506" s="230">
        <v>197.16666666666669</v>
      </c>
      <c r="I506" s="230">
        <v>200.2833333333333</v>
      </c>
      <c r="J506" s="229">
        <v>202.11666666666667</v>
      </c>
      <c r="K506" s="229">
        <v>198.45</v>
      </c>
      <c r="L506" s="229">
        <v>193.5</v>
      </c>
      <c r="M506" s="215">
        <v>36.582810000000002</v>
      </c>
      <c r="N506" s="1"/>
      <c r="O506" s="1"/>
    </row>
    <row r="507" spans="1:15" ht="12.75" customHeight="1">
      <c r="A507" s="30">
        <v>497</v>
      </c>
      <c r="B507" s="215" t="s">
        <v>506</v>
      </c>
      <c r="C507" s="239">
        <v>398.55</v>
      </c>
      <c r="D507" s="230">
        <v>395.64999999999992</v>
      </c>
      <c r="E507" s="230">
        <v>391.54999999999984</v>
      </c>
      <c r="F507" s="230">
        <v>384.5499999999999</v>
      </c>
      <c r="G507" s="230">
        <v>380.44999999999982</v>
      </c>
      <c r="H507" s="230">
        <v>402.64999999999986</v>
      </c>
      <c r="I507" s="230">
        <v>406.74999999999989</v>
      </c>
      <c r="J507" s="229">
        <v>413.74999999999989</v>
      </c>
      <c r="K507" s="229">
        <v>399.75</v>
      </c>
      <c r="L507" s="229">
        <v>388.65</v>
      </c>
      <c r="M507" s="215">
        <v>9.4803200000000007</v>
      </c>
      <c r="N507" s="1"/>
      <c r="O507" s="1"/>
    </row>
    <row r="508" spans="1:15" ht="12.75" customHeight="1">
      <c r="A508" s="30">
        <v>498</v>
      </c>
      <c r="B508" s="215" t="s">
        <v>804</v>
      </c>
      <c r="C508" s="215">
        <v>77.599999999999994</v>
      </c>
      <c r="D508" s="239">
        <v>77.149999999999991</v>
      </c>
      <c r="E508" s="230">
        <v>76.299999999999983</v>
      </c>
      <c r="F508" s="230">
        <v>74.999999999999986</v>
      </c>
      <c r="G508" s="230">
        <v>74.149999999999977</v>
      </c>
      <c r="H508" s="230">
        <v>78.449999999999989</v>
      </c>
      <c r="I508" s="230">
        <v>79.299999999999983</v>
      </c>
      <c r="J508" s="230">
        <v>80.599999999999994</v>
      </c>
      <c r="K508" s="229">
        <v>78</v>
      </c>
      <c r="L508" s="229">
        <v>75.849999999999994</v>
      </c>
      <c r="M508" s="229">
        <v>772.76801999999998</v>
      </c>
      <c r="N508" s="1"/>
      <c r="O508" s="1"/>
    </row>
    <row r="509" spans="1:15" ht="12.75" customHeight="1">
      <c r="A509" s="30">
        <v>499</v>
      </c>
      <c r="B509" s="215" t="s">
        <v>796</v>
      </c>
      <c r="C509" s="215">
        <v>507.75</v>
      </c>
      <c r="D509" s="239">
        <v>510.15000000000003</v>
      </c>
      <c r="E509" s="230">
        <v>503.6</v>
      </c>
      <c r="F509" s="230">
        <v>499.45</v>
      </c>
      <c r="G509" s="230">
        <v>492.9</v>
      </c>
      <c r="H509" s="230">
        <v>514.30000000000007</v>
      </c>
      <c r="I509" s="230">
        <v>520.85000000000014</v>
      </c>
      <c r="J509" s="230">
        <v>525.00000000000011</v>
      </c>
      <c r="K509" s="229">
        <v>516.70000000000005</v>
      </c>
      <c r="L509" s="229">
        <v>506</v>
      </c>
      <c r="M509" s="229">
        <v>6.4825600000000003</v>
      </c>
      <c r="N509" s="1"/>
      <c r="O509" s="1"/>
    </row>
    <row r="510" spans="1:15" ht="12.75" customHeight="1">
      <c r="A510" s="256">
        <v>500</v>
      </c>
      <c r="B510" s="215" t="s">
        <v>507</v>
      </c>
      <c r="C510" s="239">
        <v>1504.25</v>
      </c>
      <c r="D510" s="230">
        <v>1508.0833333333333</v>
      </c>
      <c r="E510" s="230">
        <v>1481.1666666666665</v>
      </c>
      <c r="F510" s="230">
        <v>1458.0833333333333</v>
      </c>
      <c r="G510" s="230">
        <v>1431.1666666666665</v>
      </c>
      <c r="H510" s="230">
        <v>1531.1666666666665</v>
      </c>
      <c r="I510" s="230">
        <v>1558.083333333333</v>
      </c>
      <c r="J510" s="229">
        <v>1581.1666666666665</v>
      </c>
      <c r="K510" s="229">
        <v>1535</v>
      </c>
      <c r="L510" s="229">
        <v>1485</v>
      </c>
      <c r="M510" s="215">
        <v>1.4791399999999999</v>
      </c>
      <c r="N510" s="1"/>
      <c r="O510" s="1"/>
    </row>
    <row r="511" spans="1:15" ht="12.75" customHeight="1">
      <c r="A511" s="215">
        <v>501</v>
      </c>
      <c r="B511" s="215" t="s">
        <v>508</v>
      </c>
      <c r="C511" s="215">
        <v>1712.9</v>
      </c>
      <c r="D511" s="239">
        <v>1708.8</v>
      </c>
      <c r="E511" s="230">
        <v>1698.35</v>
      </c>
      <c r="F511" s="230">
        <v>1683.8</v>
      </c>
      <c r="G511" s="230">
        <v>1673.35</v>
      </c>
      <c r="H511" s="230">
        <v>1723.35</v>
      </c>
      <c r="I511" s="230">
        <v>1733.8000000000002</v>
      </c>
      <c r="J511" s="230">
        <v>1748.35</v>
      </c>
      <c r="K511" s="229">
        <v>1719.25</v>
      </c>
      <c r="L511" s="229">
        <v>1694.25</v>
      </c>
      <c r="M511" s="229">
        <v>0.33461000000000002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0" sqref="D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2"/>
      <c r="B5" s="383"/>
      <c r="C5" s="382"/>
      <c r="D5" s="38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7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84" t="s">
        <v>510</v>
      </c>
      <c r="C7" s="383"/>
      <c r="D7" s="7">
        <f>Main!B10</f>
        <v>45089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45086</v>
      </c>
      <c r="B10" s="29">
        <v>543319</v>
      </c>
      <c r="C10" s="28" t="s">
        <v>953</v>
      </c>
      <c r="D10" s="28" t="s">
        <v>1008</v>
      </c>
      <c r="E10" s="28" t="s">
        <v>520</v>
      </c>
      <c r="F10" s="85">
        <v>48000</v>
      </c>
      <c r="G10" s="29">
        <v>14.03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45086</v>
      </c>
      <c r="B11" s="29">
        <v>543319</v>
      </c>
      <c r="C11" s="28" t="s">
        <v>953</v>
      </c>
      <c r="D11" s="28" t="s">
        <v>1009</v>
      </c>
      <c r="E11" s="28" t="s">
        <v>519</v>
      </c>
      <c r="F11" s="85">
        <v>48000</v>
      </c>
      <c r="G11" s="29">
        <v>14.01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45086</v>
      </c>
      <c r="B12" s="29">
        <v>534733</v>
      </c>
      <c r="C12" s="28" t="s">
        <v>954</v>
      </c>
      <c r="D12" s="28" t="s">
        <v>877</v>
      </c>
      <c r="E12" s="28" t="s">
        <v>520</v>
      </c>
      <c r="F12" s="85">
        <v>150000</v>
      </c>
      <c r="G12" s="29">
        <v>16.02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45086</v>
      </c>
      <c r="B13" s="29">
        <v>534733</v>
      </c>
      <c r="C13" s="28" t="s">
        <v>954</v>
      </c>
      <c r="D13" s="28" t="s">
        <v>877</v>
      </c>
      <c r="E13" s="28" t="s">
        <v>519</v>
      </c>
      <c r="F13" s="85">
        <v>193500</v>
      </c>
      <c r="G13" s="29">
        <v>15.22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45086</v>
      </c>
      <c r="B14" s="29">
        <v>539115</v>
      </c>
      <c r="C14" s="28" t="s">
        <v>1010</v>
      </c>
      <c r="D14" s="28" t="s">
        <v>1011</v>
      </c>
      <c r="E14" s="28" t="s">
        <v>520</v>
      </c>
      <c r="F14" s="85">
        <v>10422</v>
      </c>
      <c r="G14" s="29">
        <v>55.19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45086</v>
      </c>
      <c r="B15" s="29">
        <v>543443</v>
      </c>
      <c r="C15" s="28" t="s">
        <v>1012</v>
      </c>
      <c r="D15" s="28" t="s">
        <v>1013</v>
      </c>
      <c r="E15" s="28" t="s">
        <v>519</v>
      </c>
      <c r="F15" s="85">
        <v>20000</v>
      </c>
      <c r="G15" s="29">
        <v>51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45086</v>
      </c>
      <c r="B16" s="29">
        <v>543443</v>
      </c>
      <c r="C16" s="28" t="s">
        <v>1012</v>
      </c>
      <c r="D16" s="28" t="s">
        <v>1013</v>
      </c>
      <c r="E16" s="28" t="s">
        <v>520</v>
      </c>
      <c r="F16" s="85">
        <v>12000</v>
      </c>
      <c r="G16" s="29">
        <v>46.17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45086</v>
      </c>
      <c r="B17" s="29">
        <v>539596</v>
      </c>
      <c r="C17" s="28" t="s">
        <v>956</v>
      </c>
      <c r="D17" s="28" t="s">
        <v>1014</v>
      </c>
      <c r="E17" s="28" t="s">
        <v>520</v>
      </c>
      <c r="F17" s="85">
        <v>41400</v>
      </c>
      <c r="G17" s="29">
        <v>19.23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45086</v>
      </c>
      <c r="B18" s="29">
        <v>539405</v>
      </c>
      <c r="C18" s="28" t="s">
        <v>957</v>
      </c>
      <c r="D18" s="28" t="s">
        <v>1015</v>
      </c>
      <c r="E18" s="28" t="s">
        <v>520</v>
      </c>
      <c r="F18" s="85">
        <v>50000</v>
      </c>
      <c r="G18" s="29">
        <v>16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45086</v>
      </c>
      <c r="B19" s="29">
        <v>543284</v>
      </c>
      <c r="C19" s="28" t="s">
        <v>942</v>
      </c>
      <c r="D19" s="28" t="s">
        <v>943</v>
      </c>
      <c r="E19" s="28" t="s">
        <v>520</v>
      </c>
      <c r="F19" s="85">
        <v>153000</v>
      </c>
      <c r="G19" s="29">
        <v>535.82000000000005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45086</v>
      </c>
      <c r="B20" s="29">
        <v>543284</v>
      </c>
      <c r="C20" s="28" t="s">
        <v>942</v>
      </c>
      <c r="D20" s="28" t="s">
        <v>1016</v>
      </c>
      <c r="E20" s="28" t="s">
        <v>520</v>
      </c>
      <c r="F20" s="85">
        <v>237603</v>
      </c>
      <c r="G20" s="29">
        <v>581.91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45086</v>
      </c>
      <c r="B21" s="29">
        <v>543284</v>
      </c>
      <c r="C21" s="28" t="s">
        <v>942</v>
      </c>
      <c r="D21" s="28" t="s">
        <v>1016</v>
      </c>
      <c r="E21" s="28" t="s">
        <v>519</v>
      </c>
      <c r="F21" s="85">
        <v>237603</v>
      </c>
      <c r="G21" s="29">
        <v>580.72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45086</v>
      </c>
      <c r="B22" s="29">
        <v>531144</v>
      </c>
      <c r="C22" s="28" t="s">
        <v>1017</v>
      </c>
      <c r="D22" s="28" t="s">
        <v>1018</v>
      </c>
      <c r="E22" s="28" t="s">
        <v>519</v>
      </c>
      <c r="F22" s="85">
        <v>151700</v>
      </c>
      <c r="G22" s="29">
        <v>11.59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45086</v>
      </c>
      <c r="B23" s="29">
        <v>530663</v>
      </c>
      <c r="C23" s="28" t="s">
        <v>1019</v>
      </c>
      <c r="D23" s="28" t="s">
        <v>1020</v>
      </c>
      <c r="E23" s="28" t="s">
        <v>520</v>
      </c>
      <c r="F23" s="85">
        <v>291767</v>
      </c>
      <c r="G23" s="29">
        <v>2.57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45086</v>
      </c>
      <c r="B24" s="29">
        <v>530663</v>
      </c>
      <c r="C24" s="28" t="s">
        <v>1019</v>
      </c>
      <c r="D24" s="28" t="s">
        <v>1020</v>
      </c>
      <c r="E24" s="28" t="s">
        <v>519</v>
      </c>
      <c r="F24" s="85">
        <v>291767</v>
      </c>
      <c r="G24" s="29">
        <v>2.64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45086</v>
      </c>
      <c r="B25" s="29">
        <v>543916</v>
      </c>
      <c r="C25" s="28" t="s">
        <v>585</v>
      </c>
      <c r="D25" s="28" t="s">
        <v>1021</v>
      </c>
      <c r="E25" s="28" t="s">
        <v>519</v>
      </c>
      <c r="F25" s="85">
        <v>59200</v>
      </c>
      <c r="G25" s="29">
        <v>160.09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45086</v>
      </c>
      <c r="B26" s="29">
        <v>543916</v>
      </c>
      <c r="C26" s="28" t="s">
        <v>585</v>
      </c>
      <c r="D26" s="28" t="s">
        <v>946</v>
      </c>
      <c r="E26" s="28" t="s">
        <v>520</v>
      </c>
      <c r="F26" s="85">
        <v>80000</v>
      </c>
      <c r="G26" s="29">
        <v>163.93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45086</v>
      </c>
      <c r="B27" s="29">
        <v>543916</v>
      </c>
      <c r="C27" s="28" t="s">
        <v>585</v>
      </c>
      <c r="D27" s="28" t="s">
        <v>877</v>
      </c>
      <c r="E27" s="28" t="s">
        <v>520</v>
      </c>
      <c r="F27" s="85">
        <v>100800</v>
      </c>
      <c r="G27" s="29">
        <v>159.01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45086</v>
      </c>
      <c r="B28" s="29">
        <v>543916</v>
      </c>
      <c r="C28" s="28" t="s">
        <v>585</v>
      </c>
      <c r="D28" s="28" t="s">
        <v>958</v>
      </c>
      <c r="E28" s="28" t="s">
        <v>520</v>
      </c>
      <c r="F28" s="85">
        <v>60800</v>
      </c>
      <c r="G28" s="29">
        <v>158.77000000000001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45086</v>
      </c>
      <c r="B29" s="29">
        <v>543769</v>
      </c>
      <c r="C29" s="28" t="s">
        <v>1022</v>
      </c>
      <c r="D29" s="28" t="s">
        <v>1023</v>
      </c>
      <c r="E29" s="28" t="s">
        <v>520</v>
      </c>
      <c r="F29" s="85">
        <v>84000</v>
      </c>
      <c r="G29" s="29">
        <v>26.19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45086</v>
      </c>
      <c r="B30" s="29">
        <v>543769</v>
      </c>
      <c r="C30" s="28" t="s">
        <v>1022</v>
      </c>
      <c r="D30" s="28" t="s">
        <v>1024</v>
      </c>
      <c r="E30" s="28" t="s">
        <v>519</v>
      </c>
      <c r="F30" s="85">
        <v>96000</v>
      </c>
      <c r="G30" s="29">
        <v>26.58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45086</v>
      </c>
      <c r="B31" s="29">
        <v>543905</v>
      </c>
      <c r="C31" s="28" t="s">
        <v>1025</v>
      </c>
      <c r="D31" s="28" t="s">
        <v>1026</v>
      </c>
      <c r="E31" s="28" t="s">
        <v>520</v>
      </c>
      <c r="F31" s="85">
        <v>121600</v>
      </c>
      <c r="G31" s="29">
        <v>121.64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45086</v>
      </c>
      <c r="B32" s="29">
        <v>542924</v>
      </c>
      <c r="C32" s="28" t="s">
        <v>944</v>
      </c>
      <c r="D32" s="28" t="s">
        <v>1027</v>
      </c>
      <c r="E32" s="28" t="s">
        <v>520</v>
      </c>
      <c r="F32" s="85">
        <v>87500</v>
      </c>
      <c r="G32" s="29">
        <v>4.74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45086</v>
      </c>
      <c r="B33" s="29">
        <v>542924</v>
      </c>
      <c r="C33" s="28" t="s">
        <v>944</v>
      </c>
      <c r="D33" s="28" t="s">
        <v>1028</v>
      </c>
      <c r="E33" s="28" t="s">
        <v>520</v>
      </c>
      <c r="F33" s="85">
        <v>322000</v>
      </c>
      <c r="G33" s="29">
        <v>4.83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45086</v>
      </c>
      <c r="B34" s="29">
        <v>542924</v>
      </c>
      <c r="C34" s="28" t="s">
        <v>944</v>
      </c>
      <c r="D34" s="28" t="s">
        <v>945</v>
      </c>
      <c r="E34" s="28" t="s">
        <v>519</v>
      </c>
      <c r="F34" s="85">
        <v>189000</v>
      </c>
      <c r="G34" s="29">
        <v>4.7699999999999996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45086</v>
      </c>
      <c r="B35" s="29">
        <v>542924</v>
      </c>
      <c r="C35" s="28" t="s">
        <v>944</v>
      </c>
      <c r="D35" s="28" t="s">
        <v>945</v>
      </c>
      <c r="E35" s="28" t="s">
        <v>520</v>
      </c>
      <c r="F35" s="85">
        <v>35000</v>
      </c>
      <c r="G35" s="29">
        <v>4.79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45086</v>
      </c>
      <c r="B36" s="29">
        <v>500247</v>
      </c>
      <c r="C36" s="28" t="s">
        <v>141</v>
      </c>
      <c r="D36" s="28" t="s">
        <v>1029</v>
      </c>
      <c r="E36" s="28" t="s">
        <v>520</v>
      </c>
      <c r="F36" s="85">
        <v>33000000</v>
      </c>
      <c r="G36" s="29">
        <v>1855.64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45086</v>
      </c>
      <c r="B37" s="29">
        <v>541337</v>
      </c>
      <c r="C37" s="28" t="s">
        <v>1030</v>
      </c>
      <c r="D37" s="28" t="s">
        <v>1031</v>
      </c>
      <c r="E37" s="28" t="s">
        <v>519</v>
      </c>
      <c r="F37" s="85">
        <v>51000</v>
      </c>
      <c r="G37" s="29">
        <v>6.15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45086</v>
      </c>
      <c r="B38" s="29">
        <v>531626</v>
      </c>
      <c r="C38" s="28" t="s">
        <v>925</v>
      </c>
      <c r="D38" s="28" t="s">
        <v>947</v>
      </c>
      <c r="E38" s="28" t="s">
        <v>520</v>
      </c>
      <c r="F38" s="85">
        <v>2556735</v>
      </c>
      <c r="G38" s="29">
        <v>5.71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45086</v>
      </c>
      <c r="B39" s="29">
        <v>531626</v>
      </c>
      <c r="C39" s="28" t="s">
        <v>925</v>
      </c>
      <c r="D39" s="28" t="s">
        <v>926</v>
      </c>
      <c r="E39" s="28" t="s">
        <v>519</v>
      </c>
      <c r="F39" s="85">
        <v>2499998</v>
      </c>
      <c r="G39" s="29">
        <v>5.7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45086</v>
      </c>
      <c r="B40" s="29">
        <v>524628</v>
      </c>
      <c r="C40" s="28" t="s">
        <v>1032</v>
      </c>
      <c r="D40" s="28" t="s">
        <v>1033</v>
      </c>
      <c r="E40" s="28" t="s">
        <v>520</v>
      </c>
      <c r="F40" s="85">
        <v>24374</v>
      </c>
      <c r="G40" s="29">
        <v>9.52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45086</v>
      </c>
      <c r="B41" s="29">
        <v>543912</v>
      </c>
      <c r="C41" s="28" t="s">
        <v>975</v>
      </c>
      <c r="D41" s="28" t="s">
        <v>1034</v>
      </c>
      <c r="E41" s="28" t="s">
        <v>519</v>
      </c>
      <c r="F41" s="85">
        <v>75641</v>
      </c>
      <c r="G41" s="29">
        <v>65.069999999999993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45086</v>
      </c>
      <c r="B42" s="29">
        <v>543912</v>
      </c>
      <c r="C42" s="28" t="s">
        <v>975</v>
      </c>
      <c r="D42" s="28" t="s">
        <v>1034</v>
      </c>
      <c r="E42" s="28" t="s">
        <v>520</v>
      </c>
      <c r="F42" s="85">
        <v>75641</v>
      </c>
      <c r="G42" s="29">
        <v>65.099999999999994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45086</v>
      </c>
      <c r="B43" s="29">
        <v>543912</v>
      </c>
      <c r="C43" s="28" t="s">
        <v>975</v>
      </c>
      <c r="D43" s="28" t="s">
        <v>877</v>
      </c>
      <c r="E43" s="28" t="s">
        <v>520</v>
      </c>
      <c r="F43" s="85">
        <v>75009</v>
      </c>
      <c r="G43" s="29">
        <v>65.069999999999993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45086</v>
      </c>
      <c r="B44" s="29">
        <v>543912</v>
      </c>
      <c r="C44" s="28" t="s">
        <v>975</v>
      </c>
      <c r="D44" s="28" t="s">
        <v>958</v>
      </c>
      <c r="E44" s="28" t="s">
        <v>520</v>
      </c>
      <c r="F44" s="85">
        <v>126635</v>
      </c>
      <c r="G44" s="29">
        <v>65.069999999999993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45086</v>
      </c>
      <c r="B45" s="29">
        <v>543912</v>
      </c>
      <c r="C45" s="28" t="s">
        <v>975</v>
      </c>
      <c r="D45" s="28" t="s">
        <v>877</v>
      </c>
      <c r="E45" s="28" t="s">
        <v>519</v>
      </c>
      <c r="F45" s="85">
        <v>75009</v>
      </c>
      <c r="G45" s="29">
        <v>65.41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45086</v>
      </c>
      <c r="B46" s="29">
        <v>543912</v>
      </c>
      <c r="C46" s="28" t="s">
        <v>975</v>
      </c>
      <c r="D46" s="28" t="s">
        <v>958</v>
      </c>
      <c r="E46" s="28" t="s">
        <v>519</v>
      </c>
      <c r="F46" s="85">
        <v>19507</v>
      </c>
      <c r="G46" s="29">
        <v>65.150000000000006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45086</v>
      </c>
      <c r="B47" s="29">
        <v>519299</v>
      </c>
      <c r="C47" s="28" t="s">
        <v>1035</v>
      </c>
      <c r="D47" s="28" t="s">
        <v>877</v>
      </c>
      <c r="E47" s="28" t="s">
        <v>520</v>
      </c>
      <c r="F47" s="85">
        <v>76500</v>
      </c>
      <c r="G47" s="29">
        <v>113.81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45086</v>
      </c>
      <c r="B48" s="29">
        <v>519299</v>
      </c>
      <c r="C48" s="28" t="s">
        <v>1035</v>
      </c>
      <c r="D48" s="28" t="s">
        <v>877</v>
      </c>
      <c r="E48" s="28" t="s">
        <v>519</v>
      </c>
      <c r="F48" s="85">
        <v>122000</v>
      </c>
      <c r="G48" s="29">
        <v>113.81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45086</v>
      </c>
      <c r="B49" s="29">
        <v>543171</v>
      </c>
      <c r="C49" s="28" t="s">
        <v>1036</v>
      </c>
      <c r="D49" s="28" t="s">
        <v>1037</v>
      </c>
      <c r="E49" s="28" t="s">
        <v>520</v>
      </c>
      <c r="F49" s="85">
        <v>263083</v>
      </c>
      <c r="G49" s="29">
        <v>6.63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45086</v>
      </c>
      <c r="B50" s="29">
        <v>543171</v>
      </c>
      <c r="C50" s="28" t="s">
        <v>1036</v>
      </c>
      <c r="D50" s="28" t="s">
        <v>1037</v>
      </c>
      <c r="E50" s="28" t="s">
        <v>519</v>
      </c>
      <c r="F50" s="85">
        <v>259780</v>
      </c>
      <c r="G50" s="29">
        <v>6.31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45086</v>
      </c>
      <c r="B51" s="29">
        <v>543171</v>
      </c>
      <c r="C51" s="28" t="s">
        <v>1036</v>
      </c>
      <c r="D51" s="28" t="s">
        <v>1038</v>
      </c>
      <c r="E51" s="28" t="s">
        <v>520</v>
      </c>
      <c r="F51" s="85">
        <v>289719</v>
      </c>
      <c r="G51" s="29">
        <v>6.78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45086</v>
      </c>
      <c r="B52" s="29">
        <v>543171</v>
      </c>
      <c r="C52" s="28" t="s">
        <v>1036</v>
      </c>
      <c r="D52" s="28" t="s">
        <v>1038</v>
      </c>
      <c r="E52" s="28" t="s">
        <v>519</v>
      </c>
      <c r="F52" s="85">
        <v>92410</v>
      </c>
      <c r="G52" s="29">
        <v>6.58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45086</v>
      </c>
      <c r="B53" s="29">
        <v>542753</v>
      </c>
      <c r="C53" s="28" t="s">
        <v>1039</v>
      </c>
      <c r="D53" s="28" t="s">
        <v>967</v>
      </c>
      <c r="E53" s="28" t="s">
        <v>519</v>
      </c>
      <c r="F53" s="85">
        <v>1886019</v>
      </c>
      <c r="G53" s="29">
        <v>5.07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45086</v>
      </c>
      <c r="B54" s="29">
        <v>542753</v>
      </c>
      <c r="C54" s="28" t="s">
        <v>1039</v>
      </c>
      <c r="D54" s="28" t="s">
        <v>967</v>
      </c>
      <c r="E54" s="28" t="s">
        <v>520</v>
      </c>
      <c r="F54" s="85">
        <v>1724839</v>
      </c>
      <c r="G54" s="29">
        <v>5.07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45086</v>
      </c>
      <c r="B55" s="29">
        <v>540147</v>
      </c>
      <c r="C55" s="28" t="s">
        <v>1040</v>
      </c>
      <c r="D55" s="28" t="s">
        <v>1041</v>
      </c>
      <c r="E55" s="28" t="s">
        <v>520</v>
      </c>
      <c r="F55" s="85">
        <v>81037</v>
      </c>
      <c r="G55" s="29">
        <v>34.04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45086</v>
      </c>
      <c r="B56" s="29">
        <v>540147</v>
      </c>
      <c r="C56" s="28" t="s">
        <v>1040</v>
      </c>
      <c r="D56" s="28" t="s">
        <v>1041</v>
      </c>
      <c r="E56" s="28" t="s">
        <v>519</v>
      </c>
      <c r="F56" s="85">
        <v>89537</v>
      </c>
      <c r="G56" s="29">
        <v>34.04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45086</v>
      </c>
      <c r="B57" s="29">
        <v>540147</v>
      </c>
      <c r="C57" s="28" t="s">
        <v>1040</v>
      </c>
      <c r="D57" s="28" t="s">
        <v>1042</v>
      </c>
      <c r="E57" s="28" t="s">
        <v>520</v>
      </c>
      <c r="F57" s="85">
        <v>150000</v>
      </c>
      <c r="G57" s="29">
        <v>34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45086</v>
      </c>
      <c r="B58" s="29">
        <v>530525</v>
      </c>
      <c r="C58" s="28" t="s">
        <v>1043</v>
      </c>
      <c r="D58" s="28" t="s">
        <v>1044</v>
      </c>
      <c r="E58" s="28" t="s">
        <v>519</v>
      </c>
      <c r="F58" s="85">
        <v>163889</v>
      </c>
      <c r="G58" s="29">
        <v>18.96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45086</v>
      </c>
      <c r="B59" s="29">
        <v>530525</v>
      </c>
      <c r="C59" s="28" t="s">
        <v>1043</v>
      </c>
      <c r="D59" s="28" t="s">
        <v>877</v>
      </c>
      <c r="E59" s="28" t="s">
        <v>520</v>
      </c>
      <c r="F59" s="85">
        <v>74984</v>
      </c>
      <c r="G59" s="29">
        <v>18.97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45086</v>
      </c>
      <c r="B60" s="29">
        <v>530525</v>
      </c>
      <c r="C60" s="28" t="s">
        <v>1043</v>
      </c>
      <c r="D60" s="28" t="s">
        <v>877</v>
      </c>
      <c r="E60" s="28" t="s">
        <v>519</v>
      </c>
      <c r="F60" s="85">
        <v>250000</v>
      </c>
      <c r="G60" s="29">
        <v>17.2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45086</v>
      </c>
      <c r="B61" s="29">
        <v>540269</v>
      </c>
      <c r="C61" s="28" t="s">
        <v>1045</v>
      </c>
      <c r="D61" s="28" t="s">
        <v>959</v>
      </c>
      <c r="E61" s="28" t="s">
        <v>519</v>
      </c>
      <c r="F61" s="85">
        <v>180000</v>
      </c>
      <c r="G61" s="29">
        <v>10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45086</v>
      </c>
      <c r="B62" s="29">
        <v>540269</v>
      </c>
      <c r="C62" s="28" t="s">
        <v>1045</v>
      </c>
      <c r="D62" s="28" t="s">
        <v>1046</v>
      </c>
      <c r="E62" s="28" t="s">
        <v>520</v>
      </c>
      <c r="F62" s="85">
        <v>150000</v>
      </c>
      <c r="G62" s="29">
        <v>10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45086</v>
      </c>
      <c r="B63" s="29">
        <v>538923</v>
      </c>
      <c r="C63" s="28" t="s">
        <v>1047</v>
      </c>
      <c r="D63" s="28" t="s">
        <v>1048</v>
      </c>
      <c r="E63" s="28" t="s">
        <v>520</v>
      </c>
      <c r="F63" s="85">
        <v>22659</v>
      </c>
      <c r="G63" s="29">
        <v>60</v>
      </c>
      <c r="H63" s="29" t="s">
        <v>301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45086</v>
      </c>
      <c r="B64" s="29">
        <v>540914</v>
      </c>
      <c r="C64" s="28" t="s">
        <v>1049</v>
      </c>
      <c r="D64" s="28" t="s">
        <v>1050</v>
      </c>
      <c r="E64" s="28" t="s">
        <v>519</v>
      </c>
      <c r="F64" s="85">
        <v>68000</v>
      </c>
      <c r="G64" s="29">
        <v>24.99</v>
      </c>
      <c r="H64" s="29" t="s">
        <v>301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45086</v>
      </c>
      <c r="B65" s="29">
        <v>543799</v>
      </c>
      <c r="C65" s="28" t="s">
        <v>1051</v>
      </c>
      <c r="D65" s="28" t="s">
        <v>1052</v>
      </c>
      <c r="E65" s="28" t="s">
        <v>520</v>
      </c>
      <c r="F65" s="85">
        <v>18000</v>
      </c>
      <c r="G65" s="29">
        <v>47.46</v>
      </c>
      <c r="H65" s="29" t="s">
        <v>301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45086</v>
      </c>
      <c r="B66" s="29">
        <v>543799</v>
      </c>
      <c r="C66" s="28" t="s">
        <v>1051</v>
      </c>
      <c r="D66" s="28" t="s">
        <v>922</v>
      </c>
      <c r="E66" s="28" t="s">
        <v>520</v>
      </c>
      <c r="F66" s="85">
        <v>45000</v>
      </c>
      <c r="G66" s="29">
        <v>47.01</v>
      </c>
      <c r="H66" s="29" t="s">
        <v>301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45086</v>
      </c>
      <c r="B67" s="29">
        <v>543799</v>
      </c>
      <c r="C67" s="28" t="s">
        <v>1051</v>
      </c>
      <c r="D67" s="28" t="s">
        <v>1052</v>
      </c>
      <c r="E67" s="28" t="s">
        <v>519</v>
      </c>
      <c r="F67" s="85">
        <v>30000</v>
      </c>
      <c r="G67" s="29">
        <v>47.46</v>
      </c>
      <c r="H67" s="29" t="s">
        <v>301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45086</v>
      </c>
      <c r="B68" s="29">
        <v>543799</v>
      </c>
      <c r="C68" s="28" t="s">
        <v>1051</v>
      </c>
      <c r="D68" s="28" t="s">
        <v>922</v>
      </c>
      <c r="E68" s="28" t="s">
        <v>519</v>
      </c>
      <c r="F68" s="85">
        <v>63000</v>
      </c>
      <c r="G68" s="29">
        <v>46.58</v>
      </c>
      <c r="H68" s="29" t="s">
        <v>301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45086</v>
      </c>
      <c r="B69" s="29">
        <v>543799</v>
      </c>
      <c r="C69" s="28" t="s">
        <v>1051</v>
      </c>
      <c r="D69" s="28" t="s">
        <v>1034</v>
      </c>
      <c r="E69" s="28" t="s">
        <v>519</v>
      </c>
      <c r="F69" s="85">
        <v>33000</v>
      </c>
      <c r="G69" s="29">
        <v>47.46</v>
      </c>
      <c r="H69" s="29" t="s">
        <v>301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45086</v>
      </c>
      <c r="B70" s="29">
        <v>543799</v>
      </c>
      <c r="C70" s="28" t="s">
        <v>1051</v>
      </c>
      <c r="D70" s="28" t="s">
        <v>1034</v>
      </c>
      <c r="E70" s="28" t="s">
        <v>520</v>
      </c>
      <c r="F70" s="85">
        <v>3000</v>
      </c>
      <c r="G70" s="29">
        <v>47.46</v>
      </c>
      <c r="H70" s="29" t="s">
        <v>301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45086</v>
      </c>
      <c r="B71" s="29">
        <v>540332</v>
      </c>
      <c r="C71" s="28" t="s">
        <v>1053</v>
      </c>
      <c r="D71" s="28" t="s">
        <v>1054</v>
      </c>
      <c r="E71" s="28" t="s">
        <v>520</v>
      </c>
      <c r="F71" s="85">
        <v>28000</v>
      </c>
      <c r="G71" s="29">
        <v>72.28</v>
      </c>
      <c r="H71" s="29" t="s">
        <v>301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45086</v>
      </c>
      <c r="B72" s="29">
        <v>540268</v>
      </c>
      <c r="C72" s="28" t="s">
        <v>1055</v>
      </c>
      <c r="D72" s="28" t="s">
        <v>982</v>
      </c>
      <c r="E72" s="28" t="s">
        <v>520</v>
      </c>
      <c r="F72" s="85">
        <v>24810</v>
      </c>
      <c r="G72" s="29">
        <v>44.88</v>
      </c>
      <c r="H72" s="29" t="s">
        <v>301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45086</v>
      </c>
      <c r="B73" s="29">
        <v>540268</v>
      </c>
      <c r="C73" s="28" t="s">
        <v>1055</v>
      </c>
      <c r="D73" s="28" t="s">
        <v>982</v>
      </c>
      <c r="E73" s="28" t="s">
        <v>519</v>
      </c>
      <c r="F73" s="85">
        <v>883691</v>
      </c>
      <c r="G73" s="29">
        <v>45.49</v>
      </c>
      <c r="H73" s="29" t="s">
        <v>301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45086</v>
      </c>
      <c r="B74" s="29">
        <v>540268</v>
      </c>
      <c r="C74" s="28" t="s">
        <v>1055</v>
      </c>
      <c r="D74" s="28" t="s">
        <v>1056</v>
      </c>
      <c r="E74" s="28" t="s">
        <v>520</v>
      </c>
      <c r="F74" s="85">
        <v>745917</v>
      </c>
      <c r="G74" s="29">
        <v>45.76</v>
      </c>
      <c r="H74" s="29" t="s">
        <v>301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45086</v>
      </c>
      <c r="B75" s="29">
        <v>511018</v>
      </c>
      <c r="C75" s="28" t="s">
        <v>962</v>
      </c>
      <c r="D75" s="28" t="s">
        <v>1057</v>
      </c>
      <c r="E75" s="28" t="s">
        <v>520</v>
      </c>
      <c r="F75" s="85">
        <v>10116</v>
      </c>
      <c r="G75" s="29">
        <v>18.16</v>
      </c>
      <c r="H75" s="29" t="s">
        <v>301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45086</v>
      </c>
      <c r="B76" s="29">
        <v>511018</v>
      </c>
      <c r="C76" s="28" t="s">
        <v>962</v>
      </c>
      <c r="D76" s="28" t="s">
        <v>963</v>
      </c>
      <c r="E76" s="28" t="s">
        <v>520</v>
      </c>
      <c r="F76" s="85">
        <v>32408</v>
      </c>
      <c r="G76" s="29">
        <v>18.190000000000001</v>
      </c>
      <c r="H76" s="29" t="s">
        <v>301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45086</v>
      </c>
      <c r="B77" s="29">
        <v>511018</v>
      </c>
      <c r="C77" s="28" t="s">
        <v>962</v>
      </c>
      <c r="D77" s="28" t="s">
        <v>955</v>
      </c>
      <c r="E77" s="28" t="s">
        <v>519</v>
      </c>
      <c r="F77" s="85">
        <v>40000</v>
      </c>
      <c r="G77" s="29">
        <v>18.41</v>
      </c>
      <c r="H77" s="29" t="s">
        <v>301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45086</v>
      </c>
      <c r="B78" s="29" t="s">
        <v>964</v>
      </c>
      <c r="C78" s="28" t="s">
        <v>965</v>
      </c>
      <c r="D78" s="28" t="s">
        <v>966</v>
      </c>
      <c r="E78" s="28" t="s">
        <v>519</v>
      </c>
      <c r="F78" s="85">
        <v>57249</v>
      </c>
      <c r="G78" s="29">
        <v>33.47</v>
      </c>
      <c r="H78" s="29" t="s">
        <v>864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45086</v>
      </c>
      <c r="B79" s="29" t="s">
        <v>1058</v>
      </c>
      <c r="C79" s="28" t="s">
        <v>1059</v>
      </c>
      <c r="D79" s="28" t="s">
        <v>1060</v>
      </c>
      <c r="E79" s="28" t="s">
        <v>519</v>
      </c>
      <c r="F79" s="85">
        <v>1600</v>
      </c>
      <c r="G79" s="29">
        <v>75</v>
      </c>
      <c r="H79" s="29" t="s">
        <v>864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45086</v>
      </c>
      <c r="B80" s="29" t="s">
        <v>308</v>
      </c>
      <c r="C80" s="28" t="s">
        <v>1061</v>
      </c>
      <c r="D80" s="28" t="s">
        <v>1062</v>
      </c>
      <c r="E80" s="28" t="s">
        <v>519</v>
      </c>
      <c r="F80" s="85">
        <v>399321</v>
      </c>
      <c r="G80" s="29">
        <v>1188.51</v>
      </c>
      <c r="H80" s="29" t="s">
        <v>864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45086</v>
      </c>
      <c r="B81" s="29" t="s">
        <v>1063</v>
      </c>
      <c r="C81" s="28" t="s">
        <v>1064</v>
      </c>
      <c r="D81" s="28" t="s">
        <v>969</v>
      </c>
      <c r="E81" s="28" t="s">
        <v>519</v>
      </c>
      <c r="F81" s="85">
        <v>943301</v>
      </c>
      <c r="G81" s="29">
        <v>301.83</v>
      </c>
      <c r="H81" s="29" t="s">
        <v>864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45086</v>
      </c>
      <c r="B82" s="29" t="s">
        <v>1063</v>
      </c>
      <c r="C82" s="28" t="s">
        <v>1064</v>
      </c>
      <c r="D82" s="28" t="s">
        <v>1065</v>
      </c>
      <c r="E82" s="28" t="s">
        <v>519</v>
      </c>
      <c r="F82" s="85">
        <v>1236111</v>
      </c>
      <c r="G82" s="29">
        <v>300</v>
      </c>
      <c r="H82" s="29" t="s">
        <v>864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45086</v>
      </c>
      <c r="B83" s="29" t="s">
        <v>1063</v>
      </c>
      <c r="C83" s="28" t="s">
        <v>1064</v>
      </c>
      <c r="D83" s="28" t="s">
        <v>1066</v>
      </c>
      <c r="E83" s="28" t="s">
        <v>519</v>
      </c>
      <c r="F83" s="85">
        <v>1008000</v>
      </c>
      <c r="G83" s="29">
        <v>300</v>
      </c>
      <c r="H83" s="29" t="s">
        <v>864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45086</v>
      </c>
      <c r="B84" s="29" t="s">
        <v>1063</v>
      </c>
      <c r="C84" s="28" t="s">
        <v>1064</v>
      </c>
      <c r="D84" s="28" t="s">
        <v>1067</v>
      </c>
      <c r="E84" s="28" t="s">
        <v>519</v>
      </c>
      <c r="F84" s="85">
        <v>6713513</v>
      </c>
      <c r="G84" s="29">
        <v>300</v>
      </c>
      <c r="H84" s="29" t="s">
        <v>864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45086</v>
      </c>
      <c r="B85" s="29" t="s">
        <v>1063</v>
      </c>
      <c r="C85" s="28" t="s">
        <v>1064</v>
      </c>
      <c r="D85" s="28" t="s">
        <v>1068</v>
      </c>
      <c r="E85" s="28" t="s">
        <v>519</v>
      </c>
      <c r="F85" s="85">
        <v>2500000</v>
      </c>
      <c r="G85" s="29">
        <v>300</v>
      </c>
      <c r="H85" s="29" t="s">
        <v>864</v>
      </c>
      <c r="I85" s="73"/>
      <c r="J85" s="287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45086</v>
      </c>
      <c r="B86" s="29" t="s">
        <v>1063</v>
      </c>
      <c r="C86" s="28" t="s">
        <v>1064</v>
      </c>
      <c r="D86" s="28" t="s">
        <v>1069</v>
      </c>
      <c r="E86" s="28" t="s">
        <v>519</v>
      </c>
      <c r="F86" s="85">
        <v>2000000</v>
      </c>
      <c r="G86" s="29">
        <v>300</v>
      </c>
      <c r="H86" s="29" t="s">
        <v>864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45086</v>
      </c>
      <c r="B87" s="29" t="s">
        <v>1063</v>
      </c>
      <c r="C87" s="28" t="s">
        <v>1064</v>
      </c>
      <c r="D87" s="28" t="s">
        <v>1070</v>
      </c>
      <c r="E87" s="28" t="s">
        <v>519</v>
      </c>
      <c r="F87" s="85">
        <v>1200000</v>
      </c>
      <c r="G87" s="29">
        <v>300</v>
      </c>
      <c r="H87" s="29" t="s">
        <v>864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45086</v>
      </c>
      <c r="B88" s="29" t="s">
        <v>1071</v>
      </c>
      <c r="C88" s="28" t="s">
        <v>1072</v>
      </c>
      <c r="D88" s="28" t="s">
        <v>1073</v>
      </c>
      <c r="E88" s="28" t="s">
        <v>519</v>
      </c>
      <c r="F88" s="85">
        <v>194000</v>
      </c>
      <c r="G88" s="29">
        <v>120.5</v>
      </c>
      <c r="H88" s="29" t="s">
        <v>864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45086</v>
      </c>
      <c r="B89" s="29" t="s">
        <v>385</v>
      </c>
      <c r="C89" s="28" t="s">
        <v>1074</v>
      </c>
      <c r="D89" s="28" t="s">
        <v>1075</v>
      </c>
      <c r="E89" s="28" t="s">
        <v>519</v>
      </c>
      <c r="F89" s="85">
        <v>5295000</v>
      </c>
      <c r="G89" s="29">
        <v>124.82</v>
      </c>
      <c r="H89" s="29" t="s">
        <v>864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45086</v>
      </c>
      <c r="B90" s="29" t="s">
        <v>1076</v>
      </c>
      <c r="C90" s="28" t="s">
        <v>1077</v>
      </c>
      <c r="D90" s="28" t="s">
        <v>1078</v>
      </c>
      <c r="E90" s="28" t="s">
        <v>519</v>
      </c>
      <c r="F90" s="85">
        <v>94000</v>
      </c>
      <c r="G90" s="29">
        <v>132.02000000000001</v>
      </c>
      <c r="H90" s="29" t="s">
        <v>864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45086</v>
      </c>
      <c r="B91" s="29" t="s">
        <v>1079</v>
      </c>
      <c r="C91" s="28" t="s">
        <v>1080</v>
      </c>
      <c r="D91" s="28" t="s">
        <v>1081</v>
      </c>
      <c r="E91" s="28" t="s">
        <v>519</v>
      </c>
      <c r="F91" s="85">
        <v>70000</v>
      </c>
      <c r="G91" s="29">
        <v>275</v>
      </c>
      <c r="H91" s="29" t="s">
        <v>864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45086</v>
      </c>
      <c r="B92" s="29" t="s">
        <v>1079</v>
      </c>
      <c r="C92" s="28" t="s">
        <v>1080</v>
      </c>
      <c r="D92" s="28" t="s">
        <v>1082</v>
      </c>
      <c r="E92" s="28" t="s">
        <v>519</v>
      </c>
      <c r="F92" s="85">
        <v>63500</v>
      </c>
      <c r="G92" s="29">
        <v>275</v>
      </c>
      <c r="H92" s="29" t="s">
        <v>864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45086</v>
      </c>
      <c r="B93" s="29" t="s">
        <v>970</v>
      </c>
      <c r="C93" s="28" t="s">
        <v>971</v>
      </c>
      <c r="D93" s="28" t="s">
        <v>1083</v>
      </c>
      <c r="E93" s="28" t="s">
        <v>519</v>
      </c>
      <c r="F93" s="85">
        <v>42000</v>
      </c>
      <c r="G93" s="29">
        <v>27.48</v>
      </c>
      <c r="H93" s="29" t="s">
        <v>864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45086</v>
      </c>
      <c r="B94" s="29" t="s">
        <v>970</v>
      </c>
      <c r="C94" s="28" t="s">
        <v>971</v>
      </c>
      <c r="D94" s="28" t="s">
        <v>877</v>
      </c>
      <c r="E94" s="28" t="s">
        <v>519</v>
      </c>
      <c r="F94" s="85">
        <v>119805</v>
      </c>
      <c r="G94" s="29">
        <v>27.47</v>
      </c>
      <c r="H94" s="29" t="s">
        <v>864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45086</v>
      </c>
      <c r="B95" s="29" t="s">
        <v>970</v>
      </c>
      <c r="C95" s="28" t="s">
        <v>971</v>
      </c>
      <c r="D95" s="28" t="s">
        <v>972</v>
      </c>
      <c r="E95" s="28" t="s">
        <v>519</v>
      </c>
      <c r="F95" s="85">
        <v>32106</v>
      </c>
      <c r="G95" s="29">
        <v>27.54</v>
      </c>
      <c r="H95" s="29" t="s">
        <v>864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45086</v>
      </c>
      <c r="B96" s="29" t="s">
        <v>970</v>
      </c>
      <c r="C96" s="28" t="s">
        <v>971</v>
      </c>
      <c r="D96" s="28" t="s">
        <v>1084</v>
      </c>
      <c r="E96" s="28" t="s">
        <v>519</v>
      </c>
      <c r="F96" s="85">
        <v>41000</v>
      </c>
      <c r="G96" s="29">
        <v>26.75</v>
      </c>
      <c r="H96" s="29" t="s">
        <v>864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45086</v>
      </c>
      <c r="B97" s="29" t="s">
        <v>970</v>
      </c>
      <c r="C97" s="28" t="s">
        <v>971</v>
      </c>
      <c r="D97" s="28" t="s">
        <v>973</v>
      </c>
      <c r="E97" s="28" t="s">
        <v>519</v>
      </c>
      <c r="F97" s="85">
        <v>50428</v>
      </c>
      <c r="G97" s="29">
        <v>26.96</v>
      </c>
      <c r="H97" s="29" t="s">
        <v>864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45086</v>
      </c>
      <c r="B98" s="29" t="s">
        <v>970</v>
      </c>
      <c r="C98" s="28" t="s">
        <v>971</v>
      </c>
      <c r="D98" s="28" t="s">
        <v>1085</v>
      </c>
      <c r="E98" s="28" t="s">
        <v>519</v>
      </c>
      <c r="F98" s="85">
        <v>100000</v>
      </c>
      <c r="G98" s="29">
        <v>27.36</v>
      </c>
      <c r="H98" s="29" t="s">
        <v>864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45086</v>
      </c>
      <c r="B99" s="29" t="s">
        <v>970</v>
      </c>
      <c r="C99" s="28" t="s">
        <v>971</v>
      </c>
      <c r="D99" s="28" t="s">
        <v>968</v>
      </c>
      <c r="E99" s="28" t="s">
        <v>519</v>
      </c>
      <c r="F99" s="85">
        <v>63692</v>
      </c>
      <c r="G99" s="29">
        <v>27.35</v>
      </c>
      <c r="H99" s="29" t="s">
        <v>864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45086</v>
      </c>
      <c r="B100" s="29" t="s">
        <v>970</v>
      </c>
      <c r="C100" s="28" t="s">
        <v>971</v>
      </c>
      <c r="D100" s="28" t="s">
        <v>1086</v>
      </c>
      <c r="E100" s="28" t="s">
        <v>519</v>
      </c>
      <c r="F100" s="85">
        <v>58000</v>
      </c>
      <c r="G100" s="29">
        <v>27.34</v>
      </c>
      <c r="H100" s="29" t="s">
        <v>864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45086</v>
      </c>
      <c r="B101" s="29" t="s">
        <v>970</v>
      </c>
      <c r="C101" s="28" t="s">
        <v>971</v>
      </c>
      <c r="D101" s="28" t="s">
        <v>1087</v>
      </c>
      <c r="E101" s="28" t="s">
        <v>519</v>
      </c>
      <c r="F101" s="85">
        <v>50000</v>
      </c>
      <c r="G101" s="29">
        <v>27.41</v>
      </c>
      <c r="H101" s="29" t="s">
        <v>864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45086</v>
      </c>
      <c r="B102" s="29" t="s">
        <v>975</v>
      </c>
      <c r="C102" s="28" t="s">
        <v>976</v>
      </c>
      <c r="D102" s="28" t="s">
        <v>877</v>
      </c>
      <c r="E102" s="28" t="s">
        <v>519</v>
      </c>
      <c r="F102" s="85">
        <v>130002</v>
      </c>
      <c r="G102" s="29">
        <v>65.09</v>
      </c>
      <c r="H102" s="29" t="s">
        <v>864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45086</v>
      </c>
      <c r="B103" s="29" t="s">
        <v>975</v>
      </c>
      <c r="C103" s="28" t="s">
        <v>976</v>
      </c>
      <c r="D103" s="28" t="s">
        <v>1088</v>
      </c>
      <c r="E103" s="28" t="s">
        <v>519</v>
      </c>
      <c r="F103" s="85">
        <v>248196</v>
      </c>
      <c r="G103" s="29">
        <v>65.22</v>
      </c>
      <c r="H103" s="29" t="s">
        <v>864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45086</v>
      </c>
      <c r="B104" s="29" t="s">
        <v>975</v>
      </c>
      <c r="C104" s="28" t="s">
        <v>976</v>
      </c>
      <c r="D104" s="28" t="s">
        <v>922</v>
      </c>
      <c r="E104" s="28" t="s">
        <v>519</v>
      </c>
      <c r="F104" s="85">
        <v>60730</v>
      </c>
      <c r="G104" s="29">
        <v>71.27</v>
      </c>
      <c r="H104" s="29" t="s">
        <v>864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45086</v>
      </c>
      <c r="B105" s="29" t="s">
        <v>975</v>
      </c>
      <c r="C105" s="28" t="s">
        <v>976</v>
      </c>
      <c r="D105" s="28" t="s">
        <v>1034</v>
      </c>
      <c r="E105" s="28" t="s">
        <v>519</v>
      </c>
      <c r="F105" s="85">
        <v>257396</v>
      </c>
      <c r="G105" s="29">
        <v>65.930000000000007</v>
      </c>
      <c r="H105" s="29" t="s">
        <v>864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45086</v>
      </c>
      <c r="B106" s="29" t="s">
        <v>977</v>
      </c>
      <c r="C106" s="28" t="s">
        <v>978</v>
      </c>
      <c r="D106" s="28" t="s">
        <v>969</v>
      </c>
      <c r="E106" s="28" t="s">
        <v>519</v>
      </c>
      <c r="F106" s="85">
        <v>18880</v>
      </c>
      <c r="G106" s="29">
        <v>907.03</v>
      </c>
      <c r="H106" s="29" t="s">
        <v>864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45086</v>
      </c>
      <c r="B107" s="29" t="s">
        <v>1089</v>
      </c>
      <c r="C107" s="28" t="s">
        <v>1090</v>
      </c>
      <c r="D107" s="28" t="s">
        <v>881</v>
      </c>
      <c r="E107" s="28" t="s">
        <v>519</v>
      </c>
      <c r="F107" s="85">
        <v>83115</v>
      </c>
      <c r="G107" s="29">
        <v>302.97000000000003</v>
      </c>
      <c r="H107" s="29" t="s">
        <v>864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45086</v>
      </c>
      <c r="B108" s="29" t="s">
        <v>1091</v>
      </c>
      <c r="C108" s="28" t="s">
        <v>1092</v>
      </c>
      <c r="D108" s="28" t="s">
        <v>881</v>
      </c>
      <c r="E108" s="28" t="s">
        <v>519</v>
      </c>
      <c r="F108" s="85">
        <v>487809</v>
      </c>
      <c r="G108" s="29">
        <v>459.87</v>
      </c>
      <c r="H108" s="29" t="s">
        <v>864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45086</v>
      </c>
      <c r="B109" s="29" t="s">
        <v>979</v>
      </c>
      <c r="C109" s="28" t="s">
        <v>980</v>
      </c>
      <c r="D109" s="28" t="s">
        <v>877</v>
      </c>
      <c r="E109" s="28" t="s">
        <v>519</v>
      </c>
      <c r="F109" s="85">
        <v>108000</v>
      </c>
      <c r="G109" s="29">
        <v>52.1</v>
      </c>
      <c r="H109" s="29" t="s">
        <v>864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45086</v>
      </c>
      <c r="B110" s="29" t="s">
        <v>1093</v>
      </c>
      <c r="C110" s="28" t="s">
        <v>1094</v>
      </c>
      <c r="D110" s="28" t="s">
        <v>1095</v>
      </c>
      <c r="E110" s="28" t="s">
        <v>519</v>
      </c>
      <c r="F110" s="85">
        <v>1492148</v>
      </c>
      <c r="G110" s="29">
        <v>105.45</v>
      </c>
      <c r="H110" s="29" t="s">
        <v>864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45086</v>
      </c>
      <c r="B111" s="29" t="s">
        <v>961</v>
      </c>
      <c r="C111" s="28" t="s">
        <v>981</v>
      </c>
      <c r="D111" s="28" t="s">
        <v>881</v>
      </c>
      <c r="E111" s="28" t="s">
        <v>519</v>
      </c>
      <c r="F111" s="85">
        <v>46117</v>
      </c>
      <c r="G111" s="29">
        <v>566.17999999999995</v>
      </c>
      <c r="H111" s="29" t="s">
        <v>864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45086</v>
      </c>
      <c r="B112" s="29" t="s">
        <v>1096</v>
      </c>
      <c r="C112" s="28" t="s">
        <v>1097</v>
      </c>
      <c r="D112" s="28" t="s">
        <v>1098</v>
      </c>
      <c r="E112" s="28" t="s">
        <v>519</v>
      </c>
      <c r="F112" s="85">
        <v>79040</v>
      </c>
      <c r="G112" s="29">
        <v>93.79</v>
      </c>
      <c r="H112" s="29" t="s">
        <v>864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45086</v>
      </c>
      <c r="B113" s="29" t="s">
        <v>1099</v>
      </c>
      <c r="C113" s="28" t="s">
        <v>1100</v>
      </c>
      <c r="D113" s="28" t="s">
        <v>886</v>
      </c>
      <c r="E113" s="28" t="s">
        <v>519</v>
      </c>
      <c r="F113" s="85">
        <v>1291887</v>
      </c>
      <c r="G113" s="29">
        <v>18.72</v>
      </c>
      <c r="H113" s="29" t="s">
        <v>864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45086</v>
      </c>
      <c r="B114" s="29" t="s">
        <v>964</v>
      </c>
      <c r="C114" s="28" t="s">
        <v>965</v>
      </c>
      <c r="D114" s="28" t="s">
        <v>966</v>
      </c>
      <c r="E114" s="28" t="s">
        <v>520</v>
      </c>
      <c r="F114" s="85">
        <v>149143</v>
      </c>
      <c r="G114" s="29">
        <v>33.51</v>
      </c>
      <c r="H114" s="29" t="s">
        <v>864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45086</v>
      </c>
      <c r="B115" s="29" t="s">
        <v>1058</v>
      </c>
      <c r="C115" s="28" t="s">
        <v>1059</v>
      </c>
      <c r="D115" s="28" t="s">
        <v>1060</v>
      </c>
      <c r="E115" s="28" t="s">
        <v>520</v>
      </c>
      <c r="F115" s="85">
        <v>105600</v>
      </c>
      <c r="G115" s="29">
        <v>70.66</v>
      </c>
      <c r="H115" s="29" t="s">
        <v>864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45086</v>
      </c>
      <c r="B116" s="29" t="s">
        <v>1063</v>
      </c>
      <c r="C116" s="28" t="s">
        <v>1064</v>
      </c>
      <c r="D116" s="28" t="s">
        <v>1101</v>
      </c>
      <c r="E116" s="28" t="s">
        <v>520</v>
      </c>
      <c r="F116" s="85">
        <v>21240000</v>
      </c>
      <c r="G116" s="29">
        <v>300.23</v>
      </c>
      <c r="H116" s="29" t="s">
        <v>864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45086</v>
      </c>
      <c r="B117" s="29" t="s">
        <v>1063</v>
      </c>
      <c r="C117" s="28" t="s">
        <v>1064</v>
      </c>
      <c r="D117" s="28" t="s">
        <v>969</v>
      </c>
      <c r="E117" s="28" t="s">
        <v>520</v>
      </c>
      <c r="F117" s="85">
        <v>908303</v>
      </c>
      <c r="G117" s="29">
        <v>309.31</v>
      </c>
      <c r="H117" s="29" t="s">
        <v>864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45086</v>
      </c>
      <c r="B118" s="29" t="s">
        <v>1102</v>
      </c>
      <c r="C118" s="28" t="s">
        <v>1103</v>
      </c>
      <c r="D118" s="28" t="s">
        <v>1034</v>
      </c>
      <c r="E118" s="28" t="s">
        <v>520</v>
      </c>
      <c r="F118" s="85">
        <v>1402832</v>
      </c>
      <c r="G118" s="29">
        <v>1.25</v>
      </c>
      <c r="H118" s="29" t="s">
        <v>864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45086</v>
      </c>
      <c r="B119" s="29" t="s">
        <v>1076</v>
      </c>
      <c r="C119" s="28" t="s">
        <v>1077</v>
      </c>
      <c r="D119" s="28" t="s">
        <v>1078</v>
      </c>
      <c r="E119" s="28" t="s">
        <v>520</v>
      </c>
      <c r="F119" s="85">
        <v>94000</v>
      </c>
      <c r="G119" s="29">
        <v>132.34</v>
      </c>
      <c r="H119" s="29" t="s">
        <v>864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45086</v>
      </c>
      <c r="B120" s="29" t="s">
        <v>1076</v>
      </c>
      <c r="C120" s="28" t="s">
        <v>1077</v>
      </c>
      <c r="D120" s="28" t="s">
        <v>1104</v>
      </c>
      <c r="E120" s="28" t="s">
        <v>520</v>
      </c>
      <c r="F120" s="85">
        <v>100000</v>
      </c>
      <c r="G120" s="29">
        <v>137.91</v>
      </c>
      <c r="H120" s="29" t="s">
        <v>864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45086</v>
      </c>
      <c r="B121" s="29" t="s">
        <v>983</v>
      </c>
      <c r="C121" s="28" t="s">
        <v>984</v>
      </c>
      <c r="D121" s="28" t="s">
        <v>985</v>
      </c>
      <c r="E121" s="28" t="s">
        <v>520</v>
      </c>
      <c r="F121" s="85">
        <v>432000</v>
      </c>
      <c r="G121" s="29">
        <v>9.86</v>
      </c>
      <c r="H121" s="29" t="s">
        <v>864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45086</v>
      </c>
      <c r="B122" s="29" t="s">
        <v>1079</v>
      </c>
      <c r="C122" s="28" t="s">
        <v>1080</v>
      </c>
      <c r="D122" s="28" t="s">
        <v>1082</v>
      </c>
      <c r="E122" s="28" t="s">
        <v>520</v>
      </c>
      <c r="F122" s="85">
        <v>3500</v>
      </c>
      <c r="G122" s="29">
        <v>286.94</v>
      </c>
      <c r="H122" s="29" t="s">
        <v>864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45086</v>
      </c>
      <c r="B123" s="29" t="s">
        <v>1105</v>
      </c>
      <c r="C123" s="28" t="s">
        <v>1106</v>
      </c>
      <c r="D123" s="28" t="s">
        <v>1107</v>
      </c>
      <c r="E123" s="28" t="s">
        <v>520</v>
      </c>
      <c r="F123" s="85">
        <v>550000</v>
      </c>
      <c r="G123" s="29">
        <v>82.69</v>
      </c>
      <c r="H123" s="29" t="s">
        <v>864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45086</v>
      </c>
      <c r="B124" s="29" t="s">
        <v>970</v>
      </c>
      <c r="C124" s="28" t="s">
        <v>971</v>
      </c>
      <c r="D124" s="28" t="s">
        <v>974</v>
      </c>
      <c r="E124" s="28" t="s">
        <v>520</v>
      </c>
      <c r="F124" s="85">
        <v>50000</v>
      </c>
      <c r="G124" s="29">
        <v>27</v>
      </c>
      <c r="H124" s="29" t="s">
        <v>864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45086</v>
      </c>
      <c r="B125" s="29" t="s">
        <v>970</v>
      </c>
      <c r="C125" s="28" t="s">
        <v>971</v>
      </c>
      <c r="D125" s="28" t="s">
        <v>877</v>
      </c>
      <c r="E125" s="28" t="s">
        <v>520</v>
      </c>
      <c r="F125" s="85">
        <v>150001</v>
      </c>
      <c r="G125" s="29">
        <v>27.56</v>
      </c>
      <c r="H125" s="29" t="s">
        <v>864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45086</v>
      </c>
      <c r="B126" s="29" t="s">
        <v>970</v>
      </c>
      <c r="C126" s="28" t="s">
        <v>971</v>
      </c>
      <c r="D126" s="28" t="s">
        <v>960</v>
      </c>
      <c r="E126" s="28" t="s">
        <v>520</v>
      </c>
      <c r="F126" s="85">
        <v>66304</v>
      </c>
      <c r="G126" s="29">
        <v>26.74</v>
      </c>
      <c r="H126" s="29" t="s">
        <v>864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45086</v>
      </c>
      <c r="B127" s="29" t="s">
        <v>970</v>
      </c>
      <c r="C127" s="28" t="s">
        <v>971</v>
      </c>
      <c r="D127" s="28" t="s">
        <v>968</v>
      </c>
      <c r="E127" s="28" t="s">
        <v>520</v>
      </c>
      <c r="F127" s="85">
        <v>67592</v>
      </c>
      <c r="G127" s="29">
        <v>27.36</v>
      </c>
      <c r="H127" s="29" t="s">
        <v>864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45086</v>
      </c>
      <c r="B128" s="29" t="s">
        <v>970</v>
      </c>
      <c r="C128" s="28" t="s">
        <v>971</v>
      </c>
      <c r="D128" s="28" t="s">
        <v>972</v>
      </c>
      <c r="E128" s="28" t="s">
        <v>520</v>
      </c>
      <c r="F128" s="85">
        <v>68606</v>
      </c>
      <c r="G128" s="29">
        <v>26.68</v>
      </c>
      <c r="H128" s="29" t="s">
        <v>864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45086</v>
      </c>
      <c r="B129" s="29" t="s">
        <v>975</v>
      </c>
      <c r="C129" s="28" t="s">
        <v>976</v>
      </c>
      <c r="D129" s="28" t="s">
        <v>922</v>
      </c>
      <c r="E129" s="28" t="s">
        <v>520</v>
      </c>
      <c r="F129" s="85">
        <v>67194</v>
      </c>
      <c r="G129" s="29">
        <v>73.739999999999995</v>
      </c>
      <c r="H129" s="29" t="s">
        <v>864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45086</v>
      </c>
      <c r="B130" s="29" t="s">
        <v>975</v>
      </c>
      <c r="C130" s="28" t="s">
        <v>976</v>
      </c>
      <c r="D130" s="28" t="s">
        <v>1108</v>
      </c>
      <c r="E130" s="28" t="s">
        <v>520</v>
      </c>
      <c r="F130" s="85">
        <v>100000</v>
      </c>
      <c r="G130" s="29">
        <v>65.05</v>
      </c>
      <c r="H130" s="29" t="s">
        <v>864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45086</v>
      </c>
      <c r="B131" s="29" t="s">
        <v>975</v>
      </c>
      <c r="C131" s="28" t="s">
        <v>976</v>
      </c>
      <c r="D131" s="28" t="s">
        <v>1088</v>
      </c>
      <c r="E131" s="28" t="s">
        <v>520</v>
      </c>
      <c r="F131" s="85">
        <v>120493</v>
      </c>
      <c r="G131" s="29">
        <v>65.09</v>
      </c>
      <c r="H131" s="29" t="s">
        <v>864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45086</v>
      </c>
      <c r="B132" s="29" t="s">
        <v>975</v>
      </c>
      <c r="C132" s="28" t="s">
        <v>976</v>
      </c>
      <c r="D132" s="28" t="s">
        <v>877</v>
      </c>
      <c r="E132" s="28" t="s">
        <v>520</v>
      </c>
      <c r="F132" s="85">
        <v>107503</v>
      </c>
      <c r="G132" s="29">
        <v>65.349999999999994</v>
      </c>
      <c r="H132" s="29" t="s">
        <v>864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45086</v>
      </c>
      <c r="B133" s="29" t="s">
        <v>975</v>
      </c>
      <c r="C133" s="28" t="s">
        <v>976</v>
      </c>
      <c r="D133" s="28" t="s">
        <v>1109</v>
      </c>
      <c r="E133" s="28" t="s">
        <v>520</v>
      </c>
      <c r="F133" s="85">
        <v>82500</v>
      </c>
      <c r="G133" s="29">
        <v>65.13</v>
      </c>
      <c r="H133" s="29" t="s">
        <v>864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45086</v>
      </c>
      <c r="B134" s="29" t="s">
        <v>975</v>
      </c>
      <c r="C134" s="28" t="s">
        <v>976</v>
      </c>
      <c r="D134" s="28" t="s">
        <v>1110</v>
      </c>
      <c r="E134" s="28" t="s">
        <v>520</v>
      </c>
      <c r="F134" s="85">
        <v>100000</v>
      </c>
      <c r="G134" s="29">
        <v>65.05</v>
      </c>
      <c r="H134" s="29" t="s">
        <v>864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45086</v>
      </c>
      <c r="B135" s="29" t="s">
        <v>975</v>
      </c>
      <c r="C135" s="28" t="s">
        <v>976</v>
      </c>
      <c r="D135" s="28" t="s">
        <v>1034</v>
      </c>
      <c r="E135" s="28" t="s">
        <v>520</v>
      </c>
      <c r="F135" s="85">
        <v>257396</v>
      </c>
      <c r="G135" s="29">
        <v>65.61</v>
      </c>
      <c r="H135" s="29" t="s">
        <v>864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45086</v>
      </c>
      <c r="B136" s="29" t="s">
        <v>977</v>
      </c>
      <c r="C136" s="28" t="s">
        <v>978</v>
      </c>
      <c r="D136" s="28" t="s">
        <v>969</v>
      </c>
      <c r="E136" s="28" t="s">
        <v>520</v>
      </c>
      <c r="F136" s="85">
        <v>12320</v>
      </c>
      <c r="G136" s="29">
        <v>975.06</v>
      </c>
      <c r="H136" s="29" t="s">
        <v>864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45086</v>
      </c>
      <c r="B137" s="29" t="s">
        <v>1089</v>
      </c>
      <c r="C137" s="28" t="s">
        <v>1090</v>
      </c>
      <c r="D137" s="28" t="s">
        <v>881</v>
      </c>
      <c r="E137" s="28" t="s">
        <v>520</v>
      </c>
      <c r="F137" s="85">
        <v>83115</v>
      </c>
      <c r="G137" s="29">
        <v>303.19</v>
      </c>
      <c r="H137" s="29" t="s">
        <v>864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45086</v>
      </c>
      <c r="B138" s="29" t="s">
        <v>1091</v>
      </c>
      <c r="C138" s="28" t="s">
        <v>1092</v>
      </c>
      <c r="D138" s="28" t="s">
        <v>881</v>
      </c>
      <c r="E138" s="28" t="s">
        <v>520</v>
      </c>
      <c r="F138" s="85">
        <v>487809</v>
      </c>
      <c r="G138" s="29">
        <v>460.04</v>
      </c>
      <c r="H138" s="29" t="s">
        <v>864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45086</v>
      </c>
      <c r="B139" s="29" t="s">
        <v>1093</v>
      </c>
      <c r="C139" s="28" t="s">
        <v>1094</v>
      </c>
      <c r="D139" s="28" t="s">
        <v>1095</v>
      </c>
      <c r="E139" s="28" t="s">
        <v>520</v>
      </c>
      <c r="F139" s="85">
        <v>1203310</v>
      </c>
      <c r="G139" s="29">
        <v>105.54</v>
      </c>
      <c r="H139" s="29" t="s">
        <v>864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45086</v>
      </c>
      <c r="B140" s="29" t="s">
        <v>961</v>
      </c>
      <c r="C140" s="28" t="s">
        <v>981</v>
      </c>
      <c r="D140" s="28" t="s">
        <v>881</v>
      </c>
      <c r="E140" s="28" t="s">
        <v>520</v>
      </c>
      <c r="F140" s="85">
        <v>46117</v>
      </c>
      <c r="G140" s="29">
        <v>566.87</v>
      </c>
      <c r="H140" s="29" t="s">
        <v>864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45086</v>
      </c>
      <c r="B141" s="29" t="s">
        <v>1111</v>
      </c>
      <c r="C141" s="28" t="s">
        <v>1112</v>
      </c>
      <c r="D141" s="28" t="s">
        <v>1113</v>
      </c>
      <c r="E141" s="28" t="s">
        <v>520</v>
      </c>
      <c r="F141" s="85">
        <v>44000</v>
      </c>
      <c r="G141" s="29">
        <v>7.5</v>
      </c>
      <c r="H141" s="29" t="s">
        <v>864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45086</v>
      </c>
      <c r="B142" s="29" t="s">
        <v>1099</v>
      </c>
      <c r="C142" s="28" t="s">
        <v>1100</v>
      </c>
      <c r="D142" s="28" t="s">
        <v>886</v>
      </c>
      <c r="E142" s="28" t="s">
        <v>520</v>
      </c>
      <c r="F142" s="85">
        <v>1291887</v>
      </c>
      <c r="G142" s="29">
        <v>18.47</v>
      </c>
      <c r="H142" s="29" t="s">
        <v>864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3"/>
  <sheetViews>
    <sheetView zoomScale="85" zoomScaleNormal="85" workbookViewId="0">
      <selection activeCell="O38" sqref="O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6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45089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0">
        <v>1</v>
      </c>
      <c r="B10" s="198">
        <v>45058</v>
      </c>
      <c r="C10" s="261"/>
      <c r="D10" s="262" t="s">
        <v>185</v>
      </c>
      <c r="E10" s="263" t="s">
        <v>564</v>
      </c>
      <c r="F10" s="200" t="s">
        <v>878</v>
      </c>
      <c r="G10" s="200">
        <v>538</v>
      </c>
      <c r="H10" s="200"/>
      <c r="I10" s="264" t="s">
        <v>879</v>
      </c>
      <c r="J10" s="224" t="s">
        <v>537</v>
      </c>
      <c r="K10" s="224"/>
      <c r="L10" s="267"/>
      <c r="M10" s="268"/>
      <c r="N10" s="224"/>
      <c r="O10" s="269"/>
      <c r="P10" s="267">
        <f>VLOOKUP(D10,'MidCap Intra'!B39:C539,2,0)</f>
        <v>578.70000000000005</v>
      </c>
      <c r="Q10" s="196"/>
      <c r="R10" s="196" t="s">
        <v>535</v>
      </c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</row>
    <row r="11" spans="1:56" ht="13.9" customHeight="1">
      <c r="A11" s="322">
        <v>2</v>
      </c>
      <c r="B11" s="317">
        <v>45068</v>
      </c>
      <c r="C11" s="352"/>
      <c r="D11" s="353" t="s">
        <v>139</v>
      </c>
      <c r="E11" s="354" t="s">
        <v>564</v>
      </c>
      <c r="F11" s="322">
        <v>691</v>
      </c>
      <c r="G11" s="322">
        <v>637</v>
      </c>
      <c r="H11" s="322">
        <v>732</v>
      </c>
      <c r="I11" s="355" t="s">
        <v>882</v>
      </c>
      <c r="J11" s="313" t="s">
        <v>931</v>
      </c>
      <c r="K11" s="313">
        <f t="shared" ref="K11" si="0">H11-F11</f>
        <v>41</v>
      </c>
      <c r="L11" s="356">
        <f t="shared" ref="L11" si="1">(F11*-0.7)/100</f>
        <v>-4.8369999999999997</v>
      </c>
      <c r="M11" s="357">
        <f t="shared" ref="M11" si="2">(K11+L11)/F11</f>
        <v>5.233429811866859E-2</v>
      </c>
      <c r="N11" s="313" t="s">
        <v>534</v>
      </c>
      <c r="O11" s="358">
        <v>45084</v>
      </c>
      <c r="P11" s="359"/>
      <c r="Q11" s="196"/>
      <c r="R11" s="196" t="s">
        <v>535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</row>
    <row r="12" spans="1:56" ht="13.9" customHeight="1">
      <c r="A12" s="200">
        <v>3</v>
      </c>
      <c r="B12" s="198">
        <v>45077</v>
      </c>
      <c r="C12" s="261"/>
      <c r="D12" s="262" t="s">
        <v>364</v>
      </c>
      <c r="E12" s="263" t="s">
        <v>564</v>
      </c>
      <c r="F12" s="200" t="s">
        <v>890</v>
      </c>
      <c r="G12" s="200">
        <v>144</v>
      </c>
      <c r="H12" s="200"/>
      <c r="I12" s="264" t="s">
        <v>891</v>
      </c>
      <c r="J12" s="224" t="s">
        <v>537</v>
      </c>
      <c r="K12" s="224"/>
      <c r="L12" s="267"/>
      <c r="M12" s="268"/>
      <c r="N12" s="224"/>
      <c r="O12" s="269"/>
      <c r="P12" s="243">
        <f>VLOOKUP(D12,'MidCap Intra'!B41:C541,2,0)</f>
        <v>157.85</v>
      </c>
      <c r="Q12" s="196"/>
      <c r="R12" s="196" t="s">
        <v>535</v>
      </c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</row>
    <row r="13" spans="1:56" ht="13.9" customHeight="1">
      <c r="A13" s="200">
        <v>4</v>
      </c>
      <c r="B13" s="198">
        <v>45082</v>
      </c>
      <c r="C13" s="261"/>
      <c r="D13" s="262" t="s">
        <v>452</v>
      </c>
      <c r="E13" s="263" t="s">
        <v>564</v>
      </c>
      <c r="F13" s="200" t="s">
        <v>920</v>
      </c>
      <c r="G13" s="200">
        <v>164</v>
      </c>
      <c r="H13" s="200"/>
      <c r="I13" s="264" t="s">
        <v>921</v>
      </c>
      <c r="J13" s="224" t="s">
        <v>537</v>
      </c>
      <c r="K13" s="224"/>
      <c r="L13" s="267"/>
      <c r="M13" s="268"/>
      <c r="N13" s="224"/>
      <c r="O13" s="269"/>
      <c r="P13" s="243">
        <f>VLOOKUP(D13,'MidCap Intra'!B42:C542,2,0)</f>
        <v>185.4</v>
      </c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</row>
    <row r="14" spans="1:56" ht="13.9" customHeight="1">
      <c r="A14" s="200">
        <v>5</v>
      </c>
      <c r="B14" s="198">
        <v>45084</v>
      </c>
      <c r="C14" s="261"/>
      <c r="D14" s="262" t="s">
        <v>203</v>
      </c>
      <c r="E14" s="263" t="s">
        <v>564</v>
      </c>
      <c r="F14" s="200" t="s">
        <v>986</v>
      </c>
      <c r="G14" s="200">
        <v>1385</v>
      </c>
      <c r="H14" s="200"/>
      <c r="I14" s="264" t="s">
        <v>888</v>
      </c>
      <c r="J14" s="224" t="s">
        <v>537</v>
      </c>
      <c r="K14" s="224"/>
      <c r="L14" s="267"/>
      <c r="M14" s="268"/>
      <c r="N14" s="224"/>
      <c r="O14" s="269"/>
      <c r="P14" s="243">
        <f>VLOOKUP(D14,'MidCap Intra'!B43:C543,2,0)</f>
        <v>1477.3</v>
      </c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</row>
    <row r="15" spans="1:56" ht="13.9" customHeight="1">
      <c r="A15" s="200">
        <v>6</v>
      </c>
      <c r="B15" s="198">
        <v>45086</v>
      </c>
      <c r="C15" s="261"/>
      <c r="D15" s="262" t="s">
        <v>401</v>
      </c>
      <c r="E15" s="263" t="s">
        <v>564</v>
      </c>
      <c r="F15" s="200" t="s">
        <v>1006</v>
      </c>
      <c r="G15" s="200">
        <v>200</v>
      </c>
      <c r="H15" s="200"/>
      <c r="I15" s="264" t="s">
        <v>1007</v>
      </c>
      <c r="J15" s="224" t="s">
        <v>537</v>
      </c>
      <c r="K15" s="224"/>
      <c r="L15" s="267"/>
      <c r="M15" s="268"/>
      <c r="N15" s="224"/>
      <c r="O15" s="269"/>
      <c r="P15" s="243">
        <f>VLOOKUP(D15,'MidCap Intra'!B44:C544,2,0)</f>
        <v>234.15</v>
      </c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</row>
    <row r="16" spans="1:56" ht="14.25" customHeight="1">
      <c r="A16" s="294"/>
      <c r="B16" s="295"/>
      <c r="C16" s="296"/>
      <c r="D16" s="297"/>
      <c r="E16" s="298"/>
      <c r="F16" s="298"/>
      <c r="G16" s="215"/>
      <c r="H16" s="298"/>
      <c r="I16" s="299"/>
      <c r="J16" s="300"/>
      <c r="K16" s="300"/>
      <c r="L16" s="301"/>
      <c r="M16" s="302"/>
      <c r="N16" s="303"/>
      <c r="O16" s="304"/>
      <c r="P16" s="305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</row>
    <row r="17" spans="1:38" ht="14.25" customHeight="1">
      <c r="A17" s="97"/>
      <c r="B17" s="98"/>
      <c r="C17" s="99"/>
      <c r="D17" s="100"/>
      <c r="E17" s="101"/>
      <c r="F17" s="101"/>
      <c r="G17" s="97"/>
      <c r="H17" s="101"/>
      <c r="I17" s="102"/>
      <c r="J17" s="103"/>
      <c r="K17" s="103"/>
      <c r="L17" s="104"/>
      <c r="M17" s="105"/>
      <c r="N17" s="106"/>
      <c r="O17" s="107"/>
      <c r="P17" s="108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09" t="s">
        <v>538</v>
      </c>
      <c r="B18" s="110"/>
      <c r="C18" s="111"/>
      <c r="E18" s="112"/>
      <c r="F18" s="112"/>
      <c r="G18" s="112"/>
      <c r="H18" s="112"/>
      <c r="I18" s="112"/>
      <c r="J18" s="113"/>
      <c r="K18" s="112"/>
      <c r="L18" s="114"/>
      <c r="M18" s="54"/>
      <c r="N18" s="113"/>
      <c r="O18" s="11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5" t="s">
        <v>539</v>
      </c>
      <c r="B19" s="109"/>
      <c r="C19" s="109"/>
      <c r="D19" s="109"/>
      <c r="E19" s="41"/>
      <c r="F19" s="116" t="s">
        <v>540</v>
      </c>
      <c r="G19" s="6"/>
      <c r="H19" s="6"/>
      <c r="I19" s="6"/>
      <c r="J19" s="117"/>
      <c r="K19" s="118"/>
      <c r="L19" s="118"/>
      <c r="M19" s="119"/>
      <c r="N19" s="1"/>
      <c r="O19" s="120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" customHeight="1">
      <c r="A20" s="109" t="s">
        <v>541</v>
      </c>
      <c r="B20" s="109"/>
      <c r="C20" s="109"/>
      <c r="D20" s="109" t="s">
        <v>788</v>
      </c>
      <c r="E20" s="6"/>
      <c r="F20" s="116" t="s">
        <v>542</v>
      </c>
      <c r="G20" s="6"/>
      <c r="H20" s="6"/>
      <c r="I20" s="6"/>
      <c r="J20" s="117"/>
      <c r="K20" s="118"/>
      <c r="L20" s="118"/>
      <c r="M20" s="119"/>
      <c r="N20" s="1"/>
      <c r="O20" s="120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09"/>
      <c r="B21" s="109"/>
      <c r="C21" s="109"/>
      <c r="D21" s="109"/>
      <c r="E21" s="6"/>
      <c r="F21" s="6"/>
      <c r="G21" s="6"/>
      <c r="H21" s="6"/>
      <c r="I21" s="6"/>
      <c r="J21" s="121"/>
      <c r="K21" s="118"/>
      <c r="L21" s="118"/>
      <c r="M21" s="6"/>
      <c r="N21" s="122"/>
      <c r="O21" s="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.75" customHeight="1">
      <c r="A22" s="1"/>
      <c r="B22" s="123" t="s">
        <v>543</v>
      </c>
      <c r="C22" s="123"/>
      <c r="D22" s="123"/>
      <c r="E22" s="123"/>
      <c r="F22" s="124"/>
      <c r="G22" s="6"/>
      <c r="H22" s="6"/>
      <c r="I22" s="125"/>
      <c r="J22" s="126"/>
      <c r="K22" s="127"/>
      <c r="L22" s="126"/>
      <c r="M22" s="6"/>
      <c r="N22" s="1"/>
      <c r="O22" s="1"/>
      <c r="P22" s="1"/>
      <c r="R22" s="54"/>
      <c r="S22" s="1"/>
      <c r="T22" s="1"/>
      <c r="U22" s="1"/>
      <c r="V22" s="1"/>
      <c r="W22" s="1"/>
      <c r="X22" s="1"/>
      <c r="Y22" s="1"/>
      <c r="Z22" s="1"/>
    </row>
    <row r="23" spans="1:38" ht="38.25" customHeight="1">
      <c r="A23" s="257" t="s">
        <v>16</v>
      </c>
      <c r="B23" s="257" t="s">
        <v>511</v>
      </c>
      <c r="C23" s="257"/>
      <c r="D23" s="226" t="s">
        <v>522</v>
      </c>
      <c r="E23" s="257" t="s">
        <v>523</v>
      </c>
      <c r="F23" s="257" t="s">
        <v>524</v>
      </c>
      <c r="G23" s="257" t="s">
        <v>544</v>
      </c>
      <c r="H23" s="257" t="s">
        <v>526</v>
      </c>
      <c r="I23" s="257" t="s">
        <v>527</v>
      </c>
      <c r="J23" s="96" t="s">
        <v>528</v>
      </c>
      <c r="K23" s="94" t="s">
        <v>545</v>
      </c>
      <c r="L23" s="129" t="s">
        <v>530</v>
      </c>
      <c r="M23" s="96" t="s">
        <v>531</v>
      </c>
      <c r="N23" s="93" t="s">
        <v>532</v>
      </c>
      <c r="O23" s="226" t="s">
        <v>533</v>
      </c>
      <c r="P23" s="41"/>
      <c r="Q23" s="1"/>
      <c r="R23" s="54"/>
      <c r="S23" s="54"/>
      <c r="T23" s="54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s="260" customFormat="1" ht="13.5" customHeight="1">
      <c r="A24" s="322">
        <v>1</v>
      </c>
      <c r="B24" s="351">
        <v>45069</v>
      </c>
      <c r="C24" s="352"/>
      <c r="D24" s="353" t="s">
        <v>43</v>
      </c>
      <c r="E24" s="354" t="s">
        <v>536</v>
      </c>
      <c r="F24" s="322">
        <v>1811</v>
      </c>
      <c r="G24" s="322">
        <v>1750</v>
      </c>
      <c r="H24" s="322">
        <v>1855</v>
      </c>
      <c r="I24" s="355" t="s">
        <v>883</v>
      </c>
      <c r="J24" s="313" t="s">
        <v>923</v>
      </c>
      <c r="K24" s="313">
        <f t="shared" ref="K24:K25" si="3">H24-F24</f>
        <v>44</v>
      </c>
      <c r="L24" s="356">
        <f t="shared" ref="L24:L25" si="4">(F24*-0.7)/100</f>
        <v>-12.676999999999998</v>
      </c>
      <c r="M24" s="357">
        <f t="shared" ref="M24:M25" si="5">(K24+L24)/F24</f>
        <v>1.7295969077857538E-2</v>
      </c>
      <c r="N24" s="313" t="s">
        <v>534</v>
      </c>
      <c r="O24" s="358">
        <v>45083</v>
      </c>
      <c r="P24" s="258"/>
      <c r="Q24" s="197"/>
      <c r="R24" s="225" t="s">
        <v>535</v>
      </c>
      <c r="S24" s="196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</row>
    <row r="25" spans="1:38" s="260" customFormat="1" ht="13.5" customHeight="1">
      <c r="A25" s="343">
        <v>2</v>
      </c>
      <c r="B25" s="363">
        <v>45078</v>
      </c>
      <c r="C25" s="364"/>
      <c r="D25" s="365" t="s">
        <v>151</v>
      </c>
      <c r="E25" s="366" t="s">
        <v>536</v>
      </c>
      <c r="F25" s="343">
        <v>555.5</v>
      </c>
      <c r="G25" s="343">
        <v>539</v>
      </c>
      <c r="H25" s="343">
        <v>539</v>
      </c>
      <c r="I25" s="367" t="s">
        <v>892</v>
      </c>
      <c r="J25" s="346" t="s">
        <v>987</v>
      </c>
      <c r="K25" s="346">
        <f t="shared" si="3"/>
        <v>-16.5</v>
      </c>
      <c r="L25" s="368">
        <f t="shared" si="4"/>
        <v>-3.8884999999999996</v>
      </c>
      <c r="M25" s="369">
        <f t="shared" si="5"/>
        <v>-3.6702970297029701E-2</v>
      </c>
      <c r="N25" s="346" t="s">
        <v>546</v>
      </c>
      <c r="O25" s="370">
        <v>45086</v>
      </c>
      <c r="P25" s="258"/>
      <c r="Q25" s="197"/>
      <c r="R25" s="225" t="s">
        <v>535</v>
      </c>
      <c r="S25" s="196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</row>
    <row r="26" spans="1:38" s="260" customFormat="1" ht="13.5" customHeight="1">
      <c r="A26" s="200">
        <v>3</v>
      </c>
      <c r="B26" s="241">
        <v>45078</v>
      </c>
      <c r="C26" s="261"/>
      <c r="D26" s="262" t="s">
        <v>85</v>
      </c>
      <c r="E26" s="263" t="s">
        <v>536</v>
      </c>
      <c r="F26" s="200" t="s">
        <v>899</v>
      </c>
      <c r="G26" s="200">
        <v>222</v>
      </c>
      <c r="H26" s="200"/>
      <c r="I26" s="264" t="s">
        <v>900</v>
      </c>
      <c r="J26" s="224" t="s">
        <v>537</v>
      </c>
      <c r="K26" s="224"/>
      <c r="L26" s="267"/>
      <c r="M26" s="268"/>
      <c r="N26" s="224"/>
      <c r="O26" s="269"/>
      <c r="P26" s="258"/>
      <c r="Q26" s="197"/>
      <c r="R26" s="225" t="s">
        <v>535</v>
      </c>
      <c r="S26" s="196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</row>
    <row r="27" spans="1:38" s="260" customFormat="1" ht="13.5" customHeight="1">
      <c r="A27" s="343">
        <v>4</v>
      </c>
      <c r="B27" s="363">
        <v>45079</v>
      </c>
      <c r="C27" s="364"/>
      <c r="D27" s="365" t="s">
        <v>902</v>
      </c>
      <c r="E27" s="366" t="s">
        <v>536</v>
      </c>
      <c r="F27" s="343">
        <v>293</v>
      </c>
      <c r="G27" s="343">
        <v>284</v>
      </c>
      <c r="H27" s="343">
        <v>284</v>
      </c>
      <c r="I27" s="367" t="s">
        <v>903</v>
      </c>
      <c r="J27" s="346" t="s">
        <v>948</v>
      </c>
      <c r="K27" s="346">
        <f t="shared" ref="K27" si="6">H27-F27</f>
        <v>-9</v>
      </c>
      <c r="L27" s="368">
        <f t="shared" ref="L27" si="7">(F27*-0.7)/100</f>
        <v>-2.0510000000000002</v>
      </c>
      <c r="M27" s="369">
        <f t="shared" ref="M27" si="8">(K27+L27)/F27</f>
        <v>-3.7716723549488053E-2</v>
      </c>
      <c r="N27" s="346" t="s">
        <v>546</v>
      </c>
      <c r="O27" s="370">
        <v>45085</v>
      </c>
      <c r="P27" s="258"/>
      <c r="Q27" s="197"/>
      <c r="R27" s="225" t="s">
        <v>535</v>
      </c>
      <c r="S27" s="196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</row>
    <row r="28" spans="1:38" s="260" customFormat="1" ht="13.5" customHeight="1">
      <c r="A28" s="200">
        <v>5</v>
      </c>
      <c r="B28" s="241">
        <v>45084</v>
      </c>
      <c r="C28" s="261"/>
      <c r="D28" s="262" t="s">
        <v>43</v>
      </c>
      <c r="E28" s="263" t="s">
        <v>536</v>
      </c>
      <c r="F28" s="200" t="s">
        <v>933</v>
      </c>
      <c r="G28" s="200">
        <v>1785</v>
      </c>
      <c r="H28" s="200"/>
      <c r="I28" s="264" t="s">
        <v>934</v>
      </c>
      <c r="J28" s="224" t="s">
        <v>537</v>
      </c>
      <c r="K28" s="224"/>
      <c r="L28" s="267"/>
      <c r="M28" s="268"/>
      <c r="N28" s="224"/>
      <c r="O28" s="269"/>
      <c r="P28" s="258"/>
      <c r="Q28" s="197"/>
      <c r="R28" s="225"/>
      <c r="S28" s="196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</row>
    <row r="29" spans="1:38" s="260" customFormat="1" ht="13.5" customHeight="1">
      <c r="A29" s="200">
        <v>6</v>
      </c>
      <c r="B29" s="241">
        <v>45084</v>
      </c>
      <c r="C29" s="261"/>
      <c r="D29" s="262" t="s">
        <v>327</v>
      </c>
      <c r="E29" s="263" t="s">
        <v>536</v>
      </c>
      <c r="F29" s="200" t="s">
        <v>935</v>
      </c>
      <c r="G29" s="200">
        <v>272.5</v>
      </c>
      <c r="H29" s="200"/>
      <c r="I29" s="264" t="s">
        <v>936</v>
      </c>
      <c r="J29" s="224" t="s">
        <v>537</v>
      </c>
      <c r="K29" s="224"/>
      <c r="L29" s="267"/>
      <c r="M29" s="268"/>
      <c r="N29" s="224"/>
      <c r="O29" s="269"/>
      <c r="P29" s="258"/>
      <c r="Q29" s="197"/>
      <c r="R29" s="225"/>
      <c r="S29" s="196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</row>
    <row r="30" spans="1:38" s="197" customFormat="1" ht="13.5" customHeight="1">
      <c r="A30" s="281"/>
      <c r="B30" s="281"/>
      <c r="C30" s="261"/>
      <c r="D30" s="262"/>
      <c r="E30" s="263"/>
      <c r="F30" s="200"/>
      <c r="G30" s="200"/>
      <c r="H30" s="200"/>
      <c r="I30" s="264"/>
      <c r="J30" s="224"/>
      <c r="K30" s="224"/>
      <c r="L30" s="267"/>
      <c r="M30" s="268"/>
      <c r="N30" s="224"/>
      <c r="O30" s="269"/>
      <c r="P30" s="258"/>
      <c r="R30" s="225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</row>
    <row r="31" spans="1:38" ht="44.25" customHeight="1">
      <c r="A31" s="109" t="s">
        <v>538</v>
      </c>
      <c r="B31" s="130"/>
      <c r="C31" s="130"/>
      <c r="D31" s="1"/>
      <c r="E31" s="6"/>
      <c r="F31" s="6"/>
      <c r="G31" s="6"/>
      <c r="H31" s="6" t="s">
        <v>550</v>
      </c>
      <c r="I31" s="6"/>
      <c r="J31" s="6"/>
      <c r="K31" s="105"/>
      <c r="L31" s="131"/>
      <c r="M31" s="105"/>
      <c r="N31" s="106"/>
      <c r="O31" s="10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38" ht="12.75" customHeight="1">
      <c r="A32" s="115" t="s">
        <v>539</v>
      </c>
      <c r="B32" s="109"/>
      <c r="C32" s="109"/>
      <c r="D32" s="109"/>
      <c r="E32" s="41"/>
      <c r="F32" s="116" t="s">
        <v>540</v>
      </c>
      <c r="G32" s="54"/>
      <c r="H32" s="41"/>
      <c r="I32" s="54"/>
      <c r="J32" s="6"/>
      <c r="K32" s="132"/>
      <c r="L32" s="133"/>
      <c r="M32" s="6"/>
      <c r="N32" s="99"/>
      <c r="O32" s="134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15"/>
      <c r="B33" s="109"/>
      <c r="C33" s="109"/>
      <c r="D33" s="109"/>
      <c r="E33" s="6"/>
      <c r="F33" s="116" t="s">
        <v>542</v>
      </c>
      <c r="G33" s="54"/>
      <c r="H33" s="41"/>
      <c r="I33" s="54"/>
      <c r="J33" s="6"/>
      <c r="K33" s="132"/>
      <c r="L33" s="133"/>
      <c r="M33" s="6"/>
      <c r="N33" s="99"/>
      <c r="O33" s="134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09"/>
      <c r="B34" s="109"/>
      <c r="C34" s="109"/>
      <c r="D34" s="109"/>
      <c r="E34" s="6"/>
      <c r="F34" s="6"/>
      <c r="G34" s="6"/>
      <c r="H34" s="6"/>
      <c r="I34" s="6"/>
      <c r="J34" s="121"/>
      <c r="K34" s="118"/>
      <c r="L34" s="119"/>
      <c r="M34" s="6"/>
      <c r="N34" s="122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35" t="s">
        <v>551</v>
      </c>
      <c r="B35" s="135"/>
      <c r="C35" s="135"/>
      <c r="D35" s="135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4" t="s">
        <v>16</v>
      </c>
      <c r="B36" s="94" t="s">
        <v>511</v>
      </c>
      <c r="C36" s="94"/>
      <c r="D36" s="95" t="s">
        <v>522</v>
      </c>
      <c r="E36" s="94" t="s">
        <v>523</v>
      </c>
      <c r="F36" s="94" t="s">
        <v>524</v>
      </c>
      <c r="G36" s="94" t="s">
        <v>544</v>
      </c>
      <c r="H36" s="94" t="s">
        <v>526</v>
      </c>
      <c r="I36" s="94" t="s">
        <v>527</v>
      </c>
      <c r="J36" s="93" t="s">
        <v>528</v>
      </c>
      <c r="K36" s="136" t="s">
        <v>552</v>
      </c>
      <c r="L36" s="96" t="s">
        <v>530</v>
      </c>
      <c r="M36" s="136" t="s">
        <v>553</v>
      </c>
      <c r="N36" s="94" t="s">
        <v>554</v>
      </c>
      <c r="O36" s="93" t="s">
        <v>532</v>
      </c>
      <c r="P36" s="95" t="s">
        <v>533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318">
        <v>1</v>
      </c>
      <c r="B37" s="319">
        <v>45079</v>
      </c>
      <c r="C37" s="321"/>
      <c r="D37" s="321" t="s">
        <v>910</v>
      </c>
      <c r="E37" s="318" t="s">
        <v>536</v>
      </c>
      <c r="F37" s="318">
        <v>2245</v>
      </c>
      <c r="G37" s="318">
        <v>2197</v>
      </c>
      <c r="H37" s="338">
        <v>2276</v>
      </c>
      <c r="I37" s="338" t="s">
        <v>911</v>
      </c>
      <c r="J37" s="313" t="s">
        <v>915</v>
      </c>
      <c r="K37" s="314">
        <f t="shared" ref="K37" si="9">H37-F37</f>
        <v>31</v>
      </c>
      <c r="L37" s="324">
        <f t="shared" ref="L37" si="10">(H37*N37)*0.07%</f>
        <v>477.96000000000009</v>
      </c>
      <c r="M37" s="316">
        <f t="shared" ref="M37" si="11">(K37*N37)-L37</f>
        <v>8822.0399999999991</v>
      </c>
      <c r="N37" s="314">
        <v>300</v>
      </c>
      <c r="O37" s="313" t="s">
        <v>534</v>
      </c>
      <c r="P37" s="317">
        <v>45082</v>
      </c>
      <c r="Q37" s="278"/>
      <c r="R37" s="54" t="s">
        <v>535</v>
      </c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279"/>
      <c r="AG37" s="280"/>
      <c r="AH37" s="278"/>
      <c r="AI37" s="278"/>
      <c r="AJ37" s="279"/>
      <c r="AK37" s="279"/>
      <c r="AL37" s="279"/>
    </row>
    <row r="38" spans="1:38" ht="12.75" customHeight="1">
      <c r="A38" s="339">
        <v>2</v>
      </c>
      <c r="B38" s="340">
        <v>45084</v>
      </c>
      <c r="C38" s="342"/>
      <c r="D38" s="342" t="s">
        <v>937</v>
      </c>
      <c r="E38" s="339" t="s">
        <v>536</v>
      </c>
      <c r="F38" s="339">
        <v>1065</v>
      </c>
      <c r="G38" s="339">
        <v>1053</v>
      </c>
      <c r="H38" s="371">
        <v>1052</v>
      </c>
      <c r="I38" s="371" t="s">
        <v>938</v>
      </c>
      <c r="J38" s="346" t="s">
        <v>1004</v>
      </c>
      <c r="K38" s="347">
        <f t="shared" ref="K38" si="12">H38-F38</f>
        <v>-13</v>
      </c>
      <c r="L38" s="345">
        <f t="shared" ref="L38" si="13">(H38*N38)*0.07%</f>
        <v>736.40000000000009</v>
      </c>
      <c r="M38" s="349">
        <f t="shared" ref="M38" si="14">(K38*N38)-L38</f>
        <v>-13736.4</v>
      </c>
      <c r="N38" s="347">
        <v>1000</v>
      </c>
      <c r="O38" s="346" t="s">
        <v>546</v>
      </c>
      <c r="P38" s="350">
        <v>45086</v>
      </c>
      <c r="Q38" s="278"/>
      <c r="R38" s="54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279"/>
      <c r="AG38" s="280"/>
      <c r="AH38" s="278"/>
      <c r="AI38" s="278"/>
      <c r="AJ38" s="279"/>
      <c r="AK38" s="279"/>
      <c r="AL38" s="279"/>
    </row>
    <row r="39" spans="1:38" ht="12.75" customHeight="1">
      <c r="A39" s="248"/>
      <c r="B39" s="271"/>
      <c r="C39" s="272"/>
      <c r="D39" s="272"/>
      <c r="E39" s="248"/>
      <c r="F39" s="248"/>
      <c r="G39" s="248"/>
      <c r="H39" s="273"/>
      <c r="I39" s="273"/>
      <c r="J39" s="274"/>
      <c r="K39" s="275"/>
      <c r="L39" s="276"/>
      <c r="M39" s="277"/>
      <c r="N39" s="275"/>
      <c r="O39" s="273"/>
      <c r="P39" s="249"/>
      <c r="Q39" s="278"/>
      <c r="R39" s="54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279"/>
      <c r="AG39" s="280"/>
      <c r="AH39" s="278"/>
      <c r="AI39" s="278"/>
      <c r="AJ39" s="279"/>
      <c r="AK39" s="279"/>
      <c r="AL39" s="279"/>
    </row>
    <row r="40" spans="1:38" ht="12.75" customHeight="1">
      <c r="A40" s="248"/>
      <c r="B40" s="271"/>
      <c r="C40" s="272"/>
      <c r="D40" s="272"/>
      <c r="E40" s="248"/>
      <c r="F40" s="248"/>
      <c r="G40" s="248"/>
      <c r="H40" s="273"/>
      <c r="I40" s="273"/>
      <c r="J40" s="274"/>
      <c r="K40" s="275"/>
      <c r="L40" s="276"/>
      <c r="M40" s="277"/>
      <c r="N40" s="275"/>
      <c r="O40" s="273"/>
      <c r="P40" s="249"/>
      <c r="Q40" s="278"/>
      <c r="R40" s="54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279"/>
      <c r="AG40" s="280"/>
      <c r="AH40" s="278"/>
      <c r="AI40" s="278"/>
      <c r="AJ40" s="279"/>
      <c r="AK40" s="279"/>
      <c r="AL40" s="279"/>
    </row>
    <row r="41" spans="1:38" s="197" customFormat="1" ht="12.75" customHeight="1">
      <c r="A41" s="279"/>
      <c r="B41" s="284"/>
      <c r="C41" s="199"/>
      <c r="D41" s="199"/>
      <c r="E41" s="228"/>
      <c r="F41" s="228"/>
      <c r="G41" s="228"/>
      <c r="H41" s="285"/>
      <c r="I41" s="285"/>
      <c r="J41" s="286"/>
      <c r="K41" s="199"/>
      <c r="L41" s="228"/>
      <c r="M41" s="228"/>
      <c r="N41" s="228"/>
      <c r="O41" s="285"/>
      <c r="P41" s="285"/>
      <c r="Q41" s="199"/>
      <c r="R41" s="202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228"/>
      <c r="AG41" s="227"/>
      <c r="AH41" s="199"/>
      <c r="AI41" s="199"/>
      <c r="AJ41" s="228"/>
      <c r="AK41" s="228"/>
      <c r="AL41" s="228"/>
    </row>
    <row r="42" spans="1:38" ht="38.25" customHeight="1">
      <c r="A42" s="137" t="s">
        <v>556</v>
      </c>
      <c r="B42" s="137"/>
      <c r="C42" s="137"/>
      <c r="D42" s="137"/>
      <c r="E42" s="138"/>
      <c r="F42" s="102"/>
      <c r="G42" s="102"/>
      <c r="H42" s="102"/>
      <c r="I42" s="102"/>
      <c r="J42" s="1"/>
      <c r="K42" s="6"/>
      <c r="L42" s="6"/>
      <c r="M42" s="6"/>
      <c r="N42" s="1"/>
      <c r="O42" s="1"/>
      <c r="P42" s="41"/>
      <c r="Q42" s="4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41"/>
      <c r="AH42" s="41"/>
      <c r="AI42" s="41"/>
      <c r="AJ42" s="41"/>
      <c r="AK42" s="41"/>
      <c r="AL42" s="41"/>
    </row>
    <row r="43" spans="1:38" ht="38.25">
      <c r="A43" s="94" t="s">
        <v>16</v>
      </c>
      <c r="B43" s="94" t="s">
        <v>511</v>
      </c>
      <c r="C43" s="94"/>
      <c r="D43" s="95" t="s">
        <v>522</v>
      </c>
      <c r="E43" s="94" t="s">
        <v>523</v>
      </c>
      <c r="F43" s="94" t="s">
        <v>524</v>
      </c>
      <c r="G43" s="94" t="s">
        <v>544</v>
      </c>
      <c r="H43" s="94" t="s">
        <v>526</v>
      </c>
      <c r="I43" s="94" t="s">
        <v>527</v>
      </c>
      <c r="J43" s="93" t="s">
        <v>528</v>
      </c>
      <c r="K43" s="93" t="s">
        <v>557</v>
      </c>
      <c r="L43" s="96" t="s">
        <v>530</v>
      </c>
      <c r="M43" s="136" t="s">
        <v>553</v>
      </c>
      <c r="N43" s="94" t="s">
        <v>554</v>
      </c>
      <c r="O43" s="94" t="s">
        <v>532</v>
      </c>
      <c r="P43" s="95" t="s">
        <v>533</v>
      </c>
      <c r="Q43" s="4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41"/>
      <c r="AH43" s="41"/>
      <c r="AI43" s="41"/>
      <c r="AJ43" s="41"/>
      <c r="AK43" s="41"/>
      <c r="AL43" s="41"/>
    </row>
    <row r="44" spans="1:38" s="197" customFormat="1" ht="15.6" customHeight="1">
      <c r="A44" s="318">
        <v>1</v>
      </c>
      <c r="B44" s="319">
        <v>45078</v>
      </c>
      <c r="C44" s="320"/>
      <c r="D44" s="321" t="s">
        <v>894</v>
      </c>
      <c r="E44" s="322" t="s">
        <v>536</v>
      </c>
      <c r="F44" s="322">
        <v>1.5</v>
      </c>
      <c r="G44" s="322">
        <v>0.4</v>
      </c>
      <c r="H44" s="323">
        <v>2.15</v>
      </c>
      <c r="I44" s="324" t="s">
        <v>895</v>
      </c>
      <c r="J44" s="313" t="s">
        <v>904</v>
      </c>
      <c r="K44" s="314">
        <f t="shared" ref="K44" si="15">H44-F44</f>
        <v>0.64999999999999991</v>
      </c>
      <c r="L44" s="315">
        <v>100</v>
      </c>
      <c r="M44" s="316">
        <f t="shared" ref="M44" si="16">(K44*N44)-100</f>
        <v>2629.9999999999995</v>
      </c>
      <c r="N44" s="314">
        <v>4200</v>
      </c>
      <c r="O44" s="313" t="s">
        <v>534</v>
      </c>
      <c r="P44" s="317">
        <v>45079</v>
      </c>
      <c r="Q44" s="196"/>
      <c r="R44" s="202" t="s">
        <v>535</v>
      </c>
      <c r="S44" s="196"/>
      <c r="T44" s="196"/>
      <c r="U44" s="196"/>
      <c r="V44" s="196"/>
      <c r="W44" s="196"/>
      <c r="X44" s="202"/>
      <c r="Y44" s="196"/>
      <c r="Z44" s="196"/>
      <c r="AA44" s="196"/>
      <c r="AB44" s="196"/>
      <c r="AC44" s="196"/>
      <c r="AD44" s="202"/>
      <c r="AE44" s="196"/>
      <c r="AF44" s="196"/>
      <c r="AG44" s="196"/>
      <c r="AH44" s="196"/>
      <c r="AI44" s="196"/>
      <c r="AJ44" s="202"/>
      <c r="AK44" s="196"/>
      <c r="AL44" s="196"/>
    </row>
    <row r="45" spans="1:38" s="197" customFormat="1" ht="15.6" customHeight="1">
      <c r="A45" s="339">
        <v>2</v>
      </c>
      <c r="B45" s="340">
        <v>45078</v>
      </c>
      <c r="C45" s="341"/>
      <c r="D45" s="342" t="s">
        <v>896</v>
      </c>
      <c r="E45" s="343" t="s">
        <v>536</v>
      </c>
      <c r="F45" s="343">
        <v>47.5</v>
      </c>
      <c r="G45" s="343">
        <v>18</v>
      </c>
      <c r="H45" s="344">
        <v>17</v>
      </c>
      <c r="I45" s="345" t="s">
        <v>889</v>
      </c>
      <c r="J45" s="346" t="s">
        <v>916</v>
      </c>
      <c r="K45" s="347">
        <f t="shared" ref="K45" si="17">H45-F45</f>
        <v>-30.5</v>
      </c>
      <c r="L45" s="348">
        <v>100</v>
      </c>
      <c r="M45" s="349">
        <f t="shared" ref="M45" si="18">(K45*N45)-100</f>
        <v>-1625</v>
      </c>
      <c r="N45" s="347">
        <v>50</v>
      </c>
      <c r="O45" s="346" t="s">
        <v>546</v>
      </c>
      <c r="P45" s="350">
        <v>45082</v>
      </c>
      <c r="Q45" s="196"/>
      <c r="R45" s="202" t="s">
        <v>535</v>
      </c>
      <c r="S45" s="196"/>
      <c r="T45" s="196"/>
      <c r="U45" s="196"/>
      <c r="V45" s="196"/>
      <c r="W45" s="196"/>
      <c r="X45" s="202"/>
      <c r="Y45" s="196"/>
      <c r="Z45" s="196"/>
      <c r="AA45" s="196"/>
      <c r="AB45" s="196"/>
      <c r="AC45" s="196"/>
      <c r="AD45" s="202"/>
      <c r="AE45" s="196"/>
      <c r="AF45" s="196"/>
      <c r="AG45" s="196"/>
      <c r="AH45" s="196"/>
      <c r="AI45" s="196"/>
      <c r="AJ45" s="202"/>
      <c r="AK45" s="196"/>
      <c r="AL45" s="196"/>
    </row>
    <row r="46" spans="1:38" s="197" customFormat="1" ht="15.6" customHeight="1">
      <c r="A46" s="325">
        <v>3</v>
      </c>
      <c r="B46" s="326">
        <v>45078</v>
      </c>
      <c r="C46" s="327"/>
      <c r="D46" s="328" t="s">
        <v>897</v>
      </c>
      <c r="E46" s="329" t="s">
        <v>536</v>
      </c>
      <c r="F46" s="329">
        <v>210</v>
      </c>
      <c r="G46" s="329">
        <v>115</v>
      </c>
      <c r="H46" s="330">
        <v>225</v>
      </c>
      <c r="I46" s="331" t="s">
        <v>898</v>
      </c>
      <c r="J46" s="332" t="s">
        <v>905</v>
      </c>
      <c r="K46" s="333">
        <f t="shared" ref="K46" si="19">H46-F46</f>
        <v>15</v>
      </c>
      <c r="L46" s="334">
        <v>100</v>
      </c>
      <c r="M46" s="335">
        <f t="shared" ref="M46:M48" si="20">(K46*N46)-100</f>
        <v>275</v>
      </c>
      <c r="N46" s="333">
        <v>25</v>
      </c>
      <c r="O46" s="332" t="s">
        <v>655</v>
      </c>
      <c r="P46" s="336">
        <v>45079</v>
      </c>
      <c r="Q46" s="196"/>
      <c r="R46" s="202" t="s">
        <v>535</v>
      </c>
      <c r="S46" s="196"/>
      <c r="T46" s="196"/>
      <c r="U46" s="196"/>
      <c r="V46" s="196"/>
      <c r="W46" s="196"/>
      <c r="X46" s="202"/>
      <c r="Y46" s="196"/>
      <c r="Z46" s="196"/>
      <c r="AA46" s="196"/>
      <c r="AB46" s="196"/>
      <c r="AC46" s="196"/>
      <c r="AD46" s="202"/>
      <c r="AE46" s="196"/>
      <c r="AF46" s="196"/>
      <c r="AG46" s="196"/>
      <c r="AH46" s="196"/>
      <c r="AI46" s="196"/>
      <c r="AJ46" s="202"/>
      <c r="AK46" s="196"/>
      <c r="AL46" s="196"/>
    </row>
    <row r="47" spans="1:38" s="197" customFormat="1" ht="15.6" customHeight="1">
      <c r="A47" s="318">
        <v>4</v>
      </c>
      <c r="B47" s="317">
        <v>45079</v>
      </c>
      <c r="C47" s="320"/>
      <c r="D47" s="321" t="s">
        <v>906</v>
      </c>
      <c r="E47" s="322" t="s">
        <v>907</v>
      </c>
      <c r="F47" s="322">
        <v>82.5</v>
      </c>
      <c r="G47" s="322">
        <v>145</v>
      </c>
      <c r="H47" s="323">
        <v>62.5</v>
      </c>
      <c r="I47" s="324" t="s">
        <v>908</v>
      </c>
      <c r="J47" s="313" t="s">
        <v>909</v>
      </c>
      <c r="K47" s="314">
        <f>F47-H47</f>
        <v>20</v>
      </c>
      <c r="L47" s="315">
        <v>100</v>
      </c>
      <c r="M47" s="316">
        <f t="shared" si="20"/>
        <v>900</v>
      </c>
      <c r="N47" s="314">
        <v>50</v>
      </c>
      <c r="O47" s="313" t="s">
        <v>534</v>
      </c>
      <c r="P47" s="317">
        <v>45079</v>
      </c>
      <c r="Q47" s="196"/>
      <c r="R47" s="202" t="s">
        <v>535</v>
      </c>
      <c r="S47" s="196"/>
      <c r="T47" s="196"/>
      <c r="U47" s="196"/>
      <c r="V47" s="196"/>
      <c r="W47" s="196"/>
      <c r="X47" s="202"/>
      <c r="Y47" s="196"/>
      <c r="Z47" s="196"/>
      <c r="AA47" s="196"/>
      <c r="AB47" s="196"/>
      <c r="AC47" s="196"/>
      <c r="AD47" s="202"/>
      <c r="AE47" s="196"/>
      <c r="AF47" s="196"/>
      <c r="AG47" s="196"/>
      <c r="AH47" s="196"/>
      <c r="AI47" s="196"/>
      <c r="AJ47" s="202"/>
      <c r="AK47" s="196"/>
      <c r="AL47" s="196"/>
    </row>
    <row r="48" spans="1:38" s="197" customFormat="1" ht="15.6" customHeight="1">
      <c r="A48" s="318">
        <v>5</v>
      </c>
      <c r="B48" s="317">
        <v>45079</v>
      </c>
      <c r="C48" s="320"/>
      <c r="D48" s="321" t="s">
        <v>906</v>
      </c>
      <c r="E48" s="322" t="s">
        <v>907</v>
      </c>
      <c r="F48" s="322">
        <v>85</v>
      </c>
      <c r="G48" s="322">
        <v>145</v>
      </c>
      <c r="H48" s="323">
        <v>64</v>
      </c>
      <c r="I48" s="324" t="s">
        <v>908</v>
      </c>
      <c r="J48" s="313" t="s">
        <v>547</v>
      </c>
      <c r="K48" s="314">
        <f>F48-H48</f>
        <v>21</v>
      </c>
      <c r="L48" s="315">
        <v>100</v>
      </c>
      <c r="M48" s="316">
        <f t="shared" si="20"/>
        <v>950</v>
      </c>
      <c r="N48" s="314">
        <v>50</v>
      </c>
      <c r="O48" s="313" t="s">
        <v>534</v>
      </c>
      <c r="P48" s="317">
        <v>45079</v>
      </c>
      <c r="Q48" s="196"/>
      <c r="R48" s="202" t="s">
        <v>535</v>
      </c>
      <c r="S48" s="196"/>
      <c r="T48" s="196"/>
      <c r="U48" s="196"/>
      <c r="V48" s="196"/>
      <c r="W48" s="196"/>
      <c r="X48" s="202"/>
      <c r="Y48" s="196"/>
      <c r="Z48" s="196"/>
      <c r="AA48" s="196"/>
      <c r="AB48" s="196"/>
      <c r="AC48" s="196"/>
      <c r="AD48" s="202"/>
      <c r="AE48" s="196"/>
      <c r="AF48" s="196"/>
      <c r="AG48" s="196"/>
      <c r="AH48" s="196"/>
      <c r="AI48" s="196"/>
      <c r="AJ48" s="202"/>
      <c r="AK48" s="196"/>
      <c r="AL48" s="196"/>
    </row>
    <row r="49" spans="1:38" s="197" customFormat="1" ht="15.6" customHeight="1">
      <c r="A49" s="288">
        <v>6</v>
      </c>
      <c r="B49" s="289">
        <v>45079</v>
      </c>
      <c r="C49" s="290"/>
      <c r="D49" s="291" t="s">
        <v>912</v>
      </c>
      <c r="E49" s="200" t="s">
        <v>536</v>
      </c>
      <c r="F49" s="337" t="s">
        <v>914</v>
      </c>
      <c r="G49" s="200">
        <v>4</v>
      </c>
      <c r="H49" s="201"/>
      <c r="I49" s="216" t="s">
        <v>913</v>
      </c>
      <c r="J49" s="224" t="s">
        <v>537</v>
      </c>
      <c r="K49" s="247"/>
      <c r="L49" s="292"/>
      <c r="M49" s="293"/>
      <c r="N49" s="247"/>
      <c r="O49" s="224"/>
      <c r="P49" s="198"/>
      <c r="Q49" s="196"/>
      <c r="R49" s="202" t="s">
        <v>535</v>
      </c>
      <c r="S49" s="196"/>
      <c r="T49" s="196"/>
      <c r="U49" s="196"/>
      <c r="V49" s="196"/>
      <c r="W49" s="196"/>
      <c r="X49" s="202"/>
      <c r="Y49" s="196"/>
      <c r="Z49" s="196"/>
      <c r="AA49" s="196"/>
      <c r="AB49" s="196"/>
      <c r="AC49" s="196"/>
      <c r="AD49" s="202"/>
      <c r="AE49" s="196"/>
      <c r="AF49" s="196"/>
      <c r="AG49" s="196"/>
      <c r="AH49" s="196"/>
      <c r="AI49" s="196"/>
      <c r="AJ49" s="202"/>
      <c r="AK49" s="196"/>
      <c r="AL49" s="196"/>
    </row>
    <row r="50" spans="1:38" s="197" customFormat="1" ht="15.6" customHeight="1">
      <c r="A50" s="318">
        <v>7</v>
      </c>
      <c r="B50" s="319">
        <v>45082</v>
      </c>
      <c r="C50" s="320"/>
      <c r="D50" s="321" t="s">
        <v>917</v>
      </c>
      <c r="E50" s="322" t="s">
        <v>536</v>
      </c>
      <c r="F50" s="322">
        <v>130</v>
      </c>
      <c r="G50" s="322">
        <v>45</v>
      </c>
      <c r="H50" s="323">
        <v>152.5</v>
      </c>
      <c r="I50" s="324" t="s">
        <v>918</v>
      </c>
      <c r="J50" s="313" t="s">
        <v>929</v>
      </c>
      <c r="K50" s="314">
        <f t="shared" ref="K50" si="21">H50-F50</f>
        <v>22.5</v>
      </c>
      <c r="L50" s="315">
        <v>100</v>
      </c>
      <c r="M50" s="316">
        <f t="shared" ref="M50:M51" si="22">(K50*N50)-100</f>
        <v>462.5</v>
      </c>
      <c r="N50" s="314">
        <v>25</v>
      </c>
      <c r="O50" s="313" t="s">
        <v>534</v>
      </c>
      <c r="P50" s="317">
        <v>45083</v>
      </c>
      <c r="Q50" s="196"/>
      <c r="R50" s="202"/>
      <c r="S50" s="196"/>
      <c r="T50" s="196"/>
      <c r="U50" s="196"/>
      <c r="V50" s="196"/>
      <c r="W50" s="196"/>
      <c r="X50" s="202"/>
      <c r="Y50" s="196"/>
      <c r="Z50" s="196"/>
      <c r="AA50" s="196"/>
      <c r="AB50" s="196"/>
      <c r="AC50" s="196"/>
      <c r="AD50" s="202"/>
      <c r="AE50" s="196"/>
      <c r="AF50" s="196"/>
      <c r="AG50" s="196"/>
      <c r="AH50" s="196"/>
      <c r="AI50" s="196"/>
      <c r="AJ50" s="202"/>
      <c r="AK50" s="196"/>
      <c r="AL50" s="196"/>
    </row>
    <row r="51" spans="1:38" s="197" customFormat="1" ht="15.6" customHeight="1">
      <c r="A51" s="318">
        <v>8</v>
      </c>
      <c r="B51" s="319">
        <v>45082</v>
      </c>
      <c r="C51" s="320"/>
      <c r="D51" s="321" t="s">
        <v>919</v>
      </c>
      <c r="E51" s="322" t="s">
        <v>907</v>
      </c>
      <c r="F51" s="322">
        <v>7.35</v>
      </c>
      <c r="G51" s="322">
        <v>12</v>
      </c>
      <c r="H51" s="323">
        <v>5.8</v>
      </c>
      <c r="I51" s="324">
        <v>1</v>
      </c>
      <c r="J51" s="313" t="s">
        <v>924</v>
      </c>
      <c r="K51" s="314">
        <f>F51-H51</f>
        <v>1.5499999999999998</v>
      </c>
      <c r="L51" s="315">
        <v>100</v>
      </c>
      <c r="M51" s="316">
        <f t="shared" si="22"/>
        <v>2031.2499999999995</v>
      </c>
      <c r="N51" s="314">
        <v>1375</v>
      </c>
      <c r="O51" s="313" t="s">
        <v>534</v>
      </c>
      <c r="P51" s="317">
        <v>45083</v>
      </c>
      <c r="Q51" s="196"/>
      <c r="R51" s="202"/>
      <c r="S51" s="196"/>
      <c r="T51" s="196"/>
      <c r="U51" s="196"/>
      <c r="V51" s="196"/>
      <c r="W51" s="196"/>
      <c r="X51" s="202"/>
      <c r="Y51" s="196"/>
      <c r="Z51" s="196"/>
      <c r="AA51" s="196"/>
      <c r="AB51" s="196"/>
      <c r="AC51" s="196"/>
      <c r="AD51" s="202"/>
      <c r="AE51" s="196"/>
      <c r="AF51" s="196"/>
      <c r="AG51" s="196"/>
      <c r="AH51" s="196"/>
      <c r="AI51" s="196"/>
      <c r="AJ51" s="202"/>
      <c r="AK51" s="196"/>
      <c r="AL51" s="196"/>
    </row>
    <row r="52" spans="1:38" s="197" customFormat="1" ht="15.6" customHeight="1">
      <c r="A52" s="318">
        <v>9</v>
      </c>
      <c r="B52" s="319">
        <v>45083</v>
      </c>
      <c r="C52" s="320"/>
      <c r="D52" s="321" t="s">
        <v>927</v>
      </c>
      <c r="E52" s="322" t="s">
        <v>536</v>
      </c>
      <c r="F52" s="322">
        <v>11.5</v>
      </c>
      <c r="G52" s="322"/>
      <c r="H52" s="323">
        <v>21.5</v>
      </c>
      <c r="I52" s="324" t="s">
        <v>928</v>
      </c>
      <c r="J52" s="313" t="s">
        <v>930</v>
      </c>
      <c r="K52" s="314">
        <f t="shared" ref="K52" si="23">H52-F52</f>
        <v>10</v>
      </c>
      <c r="L52" s="315">
        <v>100</v>
      </c>
      <c r="M52" s="316">
        <f t="shared" ref="M52" si="24">(K52*N52)-100</f>
        <v>300</v>
      </c>
      <c r="N52" s="314">
        <v>40</v>
      </c>
      <c r="O52" s="313" t="s">
        <v>534</v>
      </c>
      <c r="P52" s="317">
        <v>45083</v>
      </c>
      <c r="Q52" s="196"/>
      <c r="R52" s="202"/>
      <c r="S52" s="196"/>
      <c r="T52" s="196"/>
      <c r="U52" s="196"/>
      <c r="V52" s="196"/>
      <c r="W52" s="196"/>
      <c r="X52" s="202"/>
      <c r="Y52" s="196"/>
      <c r="Z52" s="196"/>
      <c r="AA52" s="196"/>
      <c r="AB52" s="196"/>
      <c r="AC52" s="196"/>
      <c r="AD52" s="202"/>
      <c r="AE52" s="196"/>
      <c r="AF52" s="196"/>
      <c r="AG52" s="196"/>
      <c r="AH52" s="196"/>
      <c r="AI52" s="196"/>
      <c r="AJ52" s="202"/>
      <c r="AK52" s="196"/>
      <c r="AL52" s="196"/>
    </row>
    <row r="53" spans="1:38" s="197" customFormat="1" ht="15.6" customHeight="1">
      <c r="A53" s="318">
        <v>10</v>
      </c>
      <c r="B53" s="319">
        <v>45083</v>
      </c>
      <c r="C53" s="320"/>
      <c r="D53" s="321" t="s">
        <v>940</v>
      </c>
      <c r="E53" s="322" t="s">
        <v>536</v>
      </c>
      <c r="F53" s="322">
        <v>47</v>
      </c>
      <c r="G53" s="322">
        <v>29</v>
      </c>
      <c r="H53" s="323">
        <v>53</v>
      </c>
      <c r="I53" s="324" t="s">
        <v>908</v>
      </c>
      <c r="J53" s="313" t="s">
        <v>941</v>
      </c>
      <c r="K53" s="314">
        <f t="shared" ref="K53" si="25">H53-F53</f>
        <v>6</v>
      </c>
      <c r="L53" s="315">
        <v>100</v>
      </c>
      <c r="M53" s="316">
        <f t="shared" ref="M53:M54" si="26">(K53*N53)-100</f>
        <v>1400</v>
      </c>
      <c r="N53" s="314">
        <v>250</v>
      </c>
      <c r="O53" s="313" t="s">
        <v>534</v>
      </c>
      <c r="P53" s="317">
        <v>45084</v>
      </c>
      <c r="Q53" s="196"/>
      <c r="R53" s="202"/>
      <c r="S53" s="196"/>
      <c r="T53" s="196"/>
      <c r="U53" s="196"/>
      <c r="V53" s="196"/>
      <c r="W53" s="196"/>
      <c r="X53" s="202"/>
      <c r="Y53" s="196"/>
      <c r="Z53" s="196"/>
      <c r="AA53" s="196"/>
      <c r="AB53" s="196"/>
      <c r="AC53" s="196"/>
      <c r="AD53" s="202"/>
      <c r="AE53" s="196"/>
      <c r="AF53" s="196"/>
      <c r="AG53" s="196"/>
      <c r="AH53" s="196"/>
      <c r="AI53" s="196"/>
      <c r="AJ53" s="202"/>
      <c r="AK53" s="196"/>
      <c r="AL53" s="196"/>
    </row>
    <row r="54" spans="1:38" s="197" customFormat="1" ht="15.6" customHeight="1">
      <c r="A54" s="318">
        <v>11</v>
      </c>
      <c r="B54" s="319">
        <v>45084</v>
      </c>
      <c r="C54" s="320"/>
      <c r="D54" s="321" t="s">
        <v>906</v>
      </c>
      <c r="E54" s="322" t="s">
        <v>907</v>
      </c>
      <c r="F54" s="322">
        <f>(87.5+120)/2</f>
        <v>103.75</v>
      </c>
      <c r="G54" s="322">
        <v>145</v>
      </c>
      <c r="H54" s="323">
        <v>68.5</v>
      </c>
      <c r="I54" s="324" t="s">
        <v>908</v>
      </c>
      <c r="J54" s="313" t="s">
        <v>995</v>
      </c>
      <c r="K54" s="314">
        <f>F54-H54</f>
        <v>35.25</v>
      </c>
      <c r="L54" s="315">
        <v>100</v>
      </c>
      <c r="M54" s="316">
        <f t="shared" si="26"/>
        <v>1662.5</v>
      </c>
      <c r="N54" s="314">
        <v>50</v>
      </c>
      <c r="O54" s="313" t="s">
        <v>534</v>
      </c>
      <c r="P54" s="317">
        <v>45086</v>
      </c>
      <c r="Q54" s="196"/>
      <c r="R54" s="202"/>
      <c r="S54" s="196"/>
      <c r="T54" s="196"/>
      <c r="U54" s="196"/>
      <c r="V54" s="196"/>
      <c r="W54" s="196"/>
      <c r="X54" s="202"/>
      <c r="Y54" s="196"/>
      <c r="Z54" s="196"/>
      <c r="AA54" s="196"/>
      <c r="AB54" s="196"/>
      <c r="AC54" s="196"/>
      <c r="AD54" s="202"/>
      <c r="AE54" s="196"/>
      <c r="AF54" s="196"/>
      <c r="AG54" s="196"/>
      <c r="AH54" s="196"/>
      <c r="AI54" s="196"/>
      <c r="AJ54" s="202"/>
      <c r="AK54" s="196"/>
      <c r="AL54" s="196"/>
    </row>
    <row r="55" spans="1:38" s="197" customFormat="1" ht="15.6" customHeight="1">
      <c r="A55" s="339">
        <v>12</v>
      </c>
      <c r="B55" s="340">
        <v>45084</v>
      </c>
      <c r="C55" s="341"/>
      <c r="D55" s="342" t="s">
        <v>939</v>
      </c>
      <c r="E55" s="343" t="s">
        <v>536</v>
      </c>
      <c r="F55" s="343">
        <v>119</v>
      </c>
      <c r="G55" s="343">
        <v>35</v>
      </c>
      <c r="H55" s="344">
        <v>35</v>
      </c>
      <c r="I55" s="345" t="s">
        <v>918</v>
      </c>
      <c r="J55" s="346" t="s">
        <v>949</v>
      </c>
      <c r="K55" s="347">
        <f t="shared" ref="K55" si="27">H55-F55</f>
        <v>-84</v>
      </c>
      <c r="L55" s="348">
        <v>100</v>
      </c>
      <c r="M55" s="349">
        <f t="shared" ref="M55" si="28">(K55*N55)-100</f>
        <v>-2200</v>
      </c>
      <c r="N55" s="347">
        <v>25</v>
      </c>
      <c r="O55" s="346" t="s">
        <v>546</v>
      </c>
      <c r="P55" s="350">
        <v>45085</v>
      </c>
      <c r="Q55" s="196"/>
      <c r="R55" s="202"/>
      <c r="S55" s="196"/>
      <c r="T55" s="196"/>
      <c r="U55" s="196"/>
      <c r="V55" s="196"/>
      <c r="W55" s="196"/>
      <c r="X55" s="202"/>
      <c r="Y55" s="196"/>
      <c r="Z55" s="196"/>
      <c r="AA55" s="196"/>
      <c r="AB55" s="196"/>
      <c r="AC55" s="196"/>
      <c r="AD55" s="202"/>
      <c r="AE55" s="196"/>
      <c r="AF55" s="196"/>
      <c r="AG55" s="196"/>
      <c r="AH55" s="196"/>
      <c r="AI55" s="196"/>
      <c r="AJ55" s="202"/>
      <c r="AK55" s="196"/>
      <c r="AL55" s="196"/>
    </row>
    <row r="56" spans="1:38" s="197" customFormat="1" ht="15.6" customHeight="1">
      <c r="A56" s="288">
        <v>13</v>
      </c>
      <c r="B56" s="289">
        <v>45085</v>
      </c>
      <c r="C56" s="290"/>
      <c r="D56" s="291" t="s">
        <v>950</v>
      </c>
      <c r="E56" s="200" t="s">
        <v>536</v>
      </c>
      <c r="F56" s="200" t="s">
        <v>951</v>
      </c>
      <c r="G56" s="200">
        <v>8</v>
      </c>
      <c r="H56" s="201"/>
      <c r="I56" s="216" t="s">
        <v>952</v>
      </c>
      <c r="J56" s="224" t="s">
        <v>537</v>
      </c>
      <c r="K56" s="247"/>
      <c r="L56" s="292"/>
      <c r="M56" s="293"/>
      <c r="N56" s="247"/>
      <c r="O56" s="224"/>
      <c r="P56" s="198"/>
      <c r="Q56" s="196"/>
      <c r="R56" s="202"/>
      <c r="S56" s="196"/>
      <c r="T56" s="196"/>
      <c r="U56" s="196"/>
      <c r="V56" s="196"/>
      <c r="W56" s="196"/>
      <c r="X56" s="202"/>
      <c r="Y56" s="196"/>
      <c r="Z56" s="196"/>
      <c r="AA56" s="196"/>
      <c r="AB56" s="196"/>
      <c r="AC56" s="196"/>
      <c r="AD56" s="202"/>
      <c r="AE56" s="196"/>
      <c r="AF56" s="196"/>
      <c r="AG56" s="196"/>
      <c r="AH56" s="196"/>
      <c r="AI56" s="196"/>
      <c r="AJ56" s="202"/>
      <c r="AK56" s="196"/>
      <c r="AL56" s="196"/>
    </row>
    <row r="57" spans="1:38" s="197" customFormat="1" ht="15.6" customHeight="1">
      <c r="A57" s="318">
        <v>14</v>
      </c>
      <c r="B57" s="319">
        <v>45086</v>
      </c>
      <c r="C57" s="320"/>
      <c r="D57" s="321" t="s">
        <v>988</v>
      </c>
      <c r="E57" s="322" t="s">
        <v>536</v>
      </c>
      <c r="F57" s="322">
        <v>52.5</v>
      </c>
      <c r="G57" s="322">
        <v>19</v>
      </c>
      <c r="H57" s="323">
        <v>73.5</v>
      </c>
      <c r="I57" s="324" t="s">
        <v>889</v>
      </c>
      <c r="J57" s="313" t="s">
        <v>547</v>
      </c>
      <c r="K57" s="314">
        <f t="shared" ref="K57" si="29">H57-F57</f>
        <v>21</v>
      </c>
      <c r="L57" s="315">
        <v>100</v>
      </c>
      <c r="M57" s="316">
        <f t="shared" ref="M57" si="30">(K57*N57)-100</f>
        <v>950</v>
      </c>
      <c r="N57" s="314">
        <v>50</v>
      </c>
      <c r="O57" s="313" t="s">
        <v>534</v>
      </c>
      <c r="P57" s="317">
        <v>45086</v>
      </c>
      <c r="Q57" s="196"/>
      <c r="R57" s="202"/>
      <c r="S57" s="196"/>
      <c r="T57" s="196"/>
      <c r="U57" s="196"/>
      <c r="V57" s="196"/>
      <c r="W57" s="196"/>
      <c r="X57" s="202"/>
      <c r="Y57" s="196"/>
      <c r="Z57" s="196"/>
      <c r="AA57" s="196"/>
      <c r="AB57" s="196"/>
      <c r="AC57" s="196"/>
      <c r="AD57" s="202"/>
      <c r="AE57" s="196"/>
      <c r="AF57" s="196"/>
      <c r="AG57" s="196"/>
      <c r="AH57" s="196"/>
      <c r="AI57" s="196"/>
      <c r="AJ57" s="202"/>
      <c r="AK57" s="196"/>
      <c r="AL57" s="196"/>
    </row>
    <row r="58" spans="1:38" s="197" customFormat="1" ht="15.6" customHeight="1">
      <c r="A58" s="318">
        <v>15</v>
      </c>
      <c r="B58" s="319">
        <v>45086</v>
      </c>
      <c r="C58" s="320"/>
      <c r="D58" s="321" t="s">
        <v>1000</v>
      </c>
      <c r="E58" s="322" t="s">
        <v>907</v>
      </c>
      <c r="F58" s="322">
        <v>20</v>
      </c>
      <c r="G58" s="322">
        <v>32</v>
      </c>
      <c r="H58" s="323">
        <v>14.5</v>
      </c>
      <c r="I58" s="324">
        <v>1</v>
      </c>
      <c r="J58" s="313" t="s">
        <v>989</v>
      </c>
      <c r="K58" s="314">
        <f>F58-H58</f>
        <v>5.5</v>
      </c>
      <c r="L58" s="315">
        <v>100</v>
      </c>
      <c r="M58" s="316">
        <f t="shared" ref="M58" si="31">(K58*N58)-100</f>
        <v>1962.5</v>
      </c>
      <c r="N58" s="314">
        <v>375</v>
      </c>
      <c r="O58" s="313" t="s">
        <v>534</v>
      </c>
      <c r="P58" s="317">
        <v>45086</v>
      </c>
      <c r="Q58" s="196"/>
      <c r="R58" s="202"/>
      <c r="S58" s="196"/>
      <c r="T58" s="196"/>
      <c r="U58" s="196"/>
      <c r="V58" s="196"/>
      <c r="W58" s="196"/>
      <c r="X58" s="202"/>
      <c r="Y58" s="196"/>
      <c r="Z58" s="196"/>
      <c r="AA58" s="196"/>
      <c r="AB58" s="196"/>
      <c r="AC58" s="196"/>
      <c r="AD58" s="202"/>
      <c r="AE58" s="196"/>
      <c r="AF58" s="196"/>
      <c r="AG58" s="196"/>
      <c r="AH58" s="196"/>
      <c r="AI58" s="196"/>
      <c r="AJ58" s="202"/>
      <c r="AK58" s="196"/>
      <c r="AL58" s="196"/>
    </row>
    <row r="59" spans="1:38" s="197" customFormat="1" ht="15.6" customHeight="1">
      <c r="A59" s="288">
        <v>16</v>
      </c>
      <c r="B59" s="289">
        <v>45086</v>
      </c>
      <c r="C59" s="290"/>
      <c r="D59" s="291" t="s">
        <v>990</v>
      </c>
      <c r="E59" s="200" t="s">
        <v>907</v>
      </c>
      <c r="F59" s="200" t="s">
        <v>991</v>
      </c>
      <c r="G59" s="200">
        <v>1.7</v>
      </c>
      <c r="H59" s="201"/>
      <c r="I59" s="216">
        <v>0.1</v>
      </c>
      <c r="J59" s="224"/>
      <c r="K59" s="247"/>
      <c r="L59" s="292"/>
      <c r="M59" s="293"/>
      <c r="N59" s="247"/>
      <c r="O59" s="224"/>
      <c r="P59" s="198"/>
      <c r="Q59" s="196"/>
      <c r="R59" s="202"/>
      <c r="S59" s="196"/>
      <c r="T59" s="196"/>
      <c r="U59" s="196"/>
      <c r="V59" s="196"/>
      <c r="W59" s="196"/>
      <c r="X59" s="202"/>
      <c r="Y59" s="196"/>
      <c r="Z59" s="196"/>
      <c r="AA59" s="196"/>
      <c r="AB59" s="196"/>
      <c r="AC59" s="196"/>
      <c r="AD59" s="202"/>
      <c r="AE59" s="196"/>
      <c r="AF59" s="196"/>
      <c r="AG59" s="196"/>
      <c r="AH59" s="196"/>
      <c r="AI59" s="196"/>
      <c r="AJ59" s="202"/>
      <c r="AK59" s="196"/>
      <c r="AL59" s="196"/>
    </row>
    <row r="60" spans="1:38" s="197" customFormat="1" ht="15.6" customHeight="1">
      <c r="A60" s="339">
        <v>17</v>
      </c>
      <c r="B60" s="340">
        <v>45086</v>
      </c>
      <c r="C60" s="341"/>
      <c r="D60" s="342" t="s">
        <v>992</v>
      </c>
      <c r="E60" s="343" t="s">
        <v>907</v>
      </c>
      <c r="F60" s="343">
        <v>2</v>
      </c>
      <c r="G60" s="343">
        <v>3.2</v>
      </c>
      <c r="H60" s="344">
        <v>3.1</v>
      </c>
      <c r="I60" s="345">
        <v>0.1</v>
      </c>
      <c r="J60" s="346" t="s">
        <v>993</v>
      </c>
      <c r="K60" s="347">
        <f>F60-H60</f>
        <v>-1.1000000000000001</v>
      </c>
      <c r="L60" s="348">
        <v>100</v>
      </c>
      <c r="M60" s="349">
        <f t="shared" ref="M60:M61" si="32">(K60*N60)-100</f>
        <v>-8900</v>
      </c>
      <c r="N60" s="347">
        <v>8000</v>
      </c>
      <c r="O60" s="346" t="s">
        <v>546</v>
      </c>
      <c r="P60" s="350">
        <v>45086</v>
      </c>
      <c r="Q60" s="196"/>
      <c r="R60" s="202"/>
      <c r="S60" s="196"/>
      <c r="T60" s="196"/>
      <c r="U60" s="196"/>
      <c r="V60" s="196"/>
      <c r="W60" s="196"/>
      <c r="X60" s="202"/>
      <c r="Y60" s="196"/>
      <c r="Z60" s="196"/>
      <c r="AA60" s="196"/>
      <c r="AB60" s="196"/>
      <c r="AC60" s="196"/>
      <c r="AD60" s="202"/>
      <c r="AE60" s="196"/>
      <c r="AF60" s="196"/>
      <c r="AG60" s="196"/>
      <c r="AH60" s="196"/>
      <c r="AI60" s="196"/>
      <c r="AJ60" s="202"/>
      <c r="AK60" s="196"/>
      <c r="AL60" s="196"/>
    </row>
    <row r="61" spans="1:38" s="197" customFormat="1" ht="15.6" customHeight="1">
      <c r="A61" s="318">
        <v>18</v>
      </c>
      <c r="B61" s="319">
        <v>45086</v>
      </c>
      <c r="C61" s="320"/>
      <c r="D61" s="321" t="s">
        <v>988</v>
      </c>
      <c r="E61" s="322" t="s">
        <v>536</v>
      </c>
      <c r="F61" s="322">
        <v>52.5</v>
      </c>
      <c r="G61" s="322">
        <v>19</v>
      </c>
      <c r="H61" s="323">
        <v>72</v>
      </c>
      <c r="I61" s="324" t="s">
        <v>889</v>
      </c>
      <c r="J61" s="313" t="s">
        <v>994</v>
      </c>
      <c r="K61" s="314">
        <f t="shared" ref="K61" si="33">H61-F61</f>
        <v>19.5</v>
      </c>
      <c r="L61" s="315">
        <v>100</v>
      </c>
      <c r="M61" s="316">
        <f t="shared" si="32"/>
        <v>875</v>
      </c>
      <c r="N61" s="314">
        <v>50</v>
      </c>
      <c r="O61" s="313" t="s">
        <v>534</v>
      </c>
      <c r="P61" s="317">
        <v>45086</v>
      </c>
      <c r="Q61" s="196"/>
      <c r="R61" s="202"/>
      <c r="S61" s="196"/>
      <c r="T61" s="196"/>
      <c r="U61" s="196"/>
      <c r="V61" s="196"/>
      <c r="W61" s="196"/>
      <c r="X61" s="202"/>
      <c r="Y61" s="196"/>
      <c r="Z61" s="196"/>
      <c r="AA61" s="196"/>
      <c r="AB61" s="196"/>
      <c r="AC61" s="196"/>
      <c r="AD61" s="202"/>
      <c r="AE61" s="196"/>
      <c r="AF61" s="196"/>
      <c r="AG61" s="196"/>
      <c r="AH61" s="196"/>
      <c r="AI61" s="196"/>
      <c r="AJ61" s="202"/>
      <c r="AK61" s="196"/>
      <c r="AL61" s="196"/>
    </row>
    <row r="62" spans="1:38" s="197" customFormat="1" ht="15.6" customHeight="1">
      <c r="A62" s="288">
        <v>19</v>
      </c>
      <c r="B62" s="289">
        <v>45086</v>
      </c>
      <c r="C62" s="290"/>
      <c r="D62" s="291" t="s">
        <v>996</v>
      </c>
      <c r="E62" s="200" t="s">
        <v>536</v>
      </c>
      <c r="F62" s="200" t="s">
        <v>997</v>
      </c>
      <c r="G62" s="200">
        <v>8</v>
      </c>
      <c r="H62" s="201"/>
      <c r="I62" s="216" t="s">
        <v>998</v>
      </c>
      <c r="J62" s="224"/>
      <c r="K62" s="247"/>
      <c r="L62" s="292"/>
      <c r="M62" s="293"/>
      <c r="N62" s="247"/>
      <c r="O62" s="224"/>
      <c r="P62" s="198"/>
      <c r="Q62" s="196"/>
      <c r="R62" s="202"/>
      <c r="S62" s="196"/>
      <c r="T62" s="196"/>
      <c r="U62" s="196"/>
      <c r="V62" s="196"/>
      <c r="W62" s="196"/>
      <c r="X62" s="202"/>
      <c r="Y62" s="196"/>
      <c r="Z62" s="196"/>
      <c r="AA62" s="196"/>
      <c r="AB62" s="196"/>
      <c r="AC62" s="196"/>
      <c r="AD62" s="202"/>
      <c r="AE62" s="196"/>
      <c r="AF62" s="196"/>
      <c r="AG62" s="196"/>
      <c r="AH62" s="196"/>
      <c r="AI62" s="196"/>
      <c r="AJ62" s="202"/>
      <c r="AK62" s="196"/>
      <c r="AL62" s="196"/>
    </row>
    <row r="63" spans="1:38" s="197" customFormat="1" ht="15.6" customHeight="1">
      <c r="A63" s="318">
        <v>20</v>
      </c>
      <c r="B63" s="319">
        <v>45086</v>
      </c>
      <c r="C63" s="320"/>
      <c r="D63" s="321" t="s">
        <v>999</v>
      </c>
      <c r="E63" s="322" t="s">
        <v>907</v>
      </c>
      <c r="F63" s="322">
        <v>190</v>
      </c>
      <c r="G63" s="322">
        <v>290</v>
      </c>
      <c r="H63" s="323">
        <v>142.5</v>
      </c>
      <c r="I63" s="324">
        <v>0.1</v>
      </c>
      <c r="J63" s="313" t="s">
        <v>688</v>
      </c>
      <c r="K63" s="314">
        <f>F63-H63</f>
        <v>47.5</v>
      </c>
      <c r="L63" s="315">
        <v>100</v>
      </c>
      <c r="M63" s="316">
        <f t="shared" ref="M63" si="34">(K63*N63)-100</f>
        <v>1087.5</v>
      </c>
      <c r="N63" s="314">
        <v>25</v>
      </c>
      <c r="O63" s="313" t="s">
        <v>534</v>
      </c>
      <c r="P63" s="317">
        <v>45086</v>
      </c>
      <c r="Q63" s="196"/>
      <c r="R63" s="202"/>
      <c r="S63" s="196"/>
      <c r="T63" s="196"/>
      <c r="U63" s="196"/>
      <c r="V63" s="196"/>
      <c r="W63" s="196"/>
      <c r="X63" s="202"/>
      <c r="Y63" s="196"/>
      <c r="Z63" s="196"/>
      <c r="AA63" s="196"/>
      <c r="AB63" s="196"/>
      <c r="AC63" s="196"/>
      <c r="AD63" s="202"/>
      <c r="AE63" s="196"/>
      <c r="AF63" s="196"/>
      <c r="AG63" s="196"/>
      <c r="AH63" s="196"/>
      <c r="AI63" s="196"/>
      <c r="AJ63" s="202"/>
      <c r="AK63" s="196"/>
      <c r="AL63" s="196"/>
    </row>
    <row r="64" spans="1:38" s="197" customFormat="1" ht="15.6" customHeight="1">
      <c r="A64" s="318">
        <v>21</v>
      </c>
      <c r="B64" s="319">
        <v>45086</v>
      </c>
      <c r="C64" s="320"/>
      <c r="D64" s="321" t="s">
        <v>1001</v>
      </c>
      <c r="E64" s="322" t="s">
        <v>536</v>
      </c>
      <c r="F64" s="322">
        <v>52.5</v>
      </c>
      <c r="G64" s="322">
        <v>15</v>
      </c>
      <c r="H64" s="323">
        <v>76</v>
      </c>
      <c r="I64" s="324" t="s">
        <v>1002</v>
      </c>
      <c r="J64" s="313" t="s">
        <v>1003</v>
      </c>
      <c r="K64" s="314">
        <f t="shared" ref="K64" si="35">H64-F64</f>
        <v>23.5</v>
      </c>
      <c r="L64" s="315">
        <v>100</v>
      </c>
      <c r="M64" s="316">
        <f t="shared" ref="M64" si="36">(K64*N64)-100</f>
        <v>840</v>
      </c>
      <c r="N64" s="314">
        <v>40</v>
      </c>
      <c r="O64" s="313" t="s">
        <v>534</v>
      </c>
      <c r="P64" s="317">
        <v>45086</v>
      </c>
      <c r="Q64" s="196"/>
      <c r="R64" s="202"/>
      <c r="S64" s="196"/>
      <c r="T64" s="196"/>
      <c r="U64" s="196"/>
      <c r="V64" s="196"/>
      <c r="W64" s="196"/>
      <c r="X64" s="202"/>
      <c r="Y64" s="196"/>
      <c r="Z64" s="196"/>
      <c r="AA64" s="196"/>
      <c r="AB64" s="196"/>
      <c r="AC64" s="196"/>
      <c r="AD64" s="202"/>
      <c r="AE64" s="196"/>
      <c r="AF64" s="196"/>
      <c r="AG64" s="196"/>
      <c r="AH64" s="196"/>
      <c r="AI64" s="196"/>
      <c r="AJ64" s="202"/>
      <c r="AK64" s="196"/>
      <c r="AL64" s="196"/>
    </row>
    <row r="65" spans="1:38" s="197" customFormat="1" ht="15.6" customHeight="1">
      <c r="A65" s="288"/>
      <c r="B65" s="289"/>
      <c r="C65" s="290"/>
      <c r="D65" s="291"/>
      <c r="E65" s="200"/>
      <c r="F65" s="200"/>
      <c r="G65" s="200"/>
      <c r="H65" s="201"/>
      <c r="I65" s="216"/>
      <c r="J65" s="224"/>
      <c r="K65" s="247"/>
      <c r="L65" s="292"/>
      <c r="M65" s="293"/>
      <c r="N65" s="247"/>
      <c r="O65" s="224"/>
      <c r="P65" s="198"/>
      <c r="Q65" s="196"/>
      <c r="R65" s="202"/>
      <c r="S65" s="196"/>
      <c r="T65" s="196"/>
      <c r="U65" s="196"/>
      <c r="V65" s="196"/>
      <c r="W65" s="196"/>
      <c r="X65" s="202"/>
      <c r="Y65" s="196"/>
      <c r="Z65" s="196"/>
      <c r="AA65" s="196"/>
      <c r="AB65" s="196"/>
      <c r="AC65" s="196"/>
      <c r="AD65" s="202"/>
      <c r="AE65" s="196"/>
      <c r="AF65" s="196"/>
      <c r="AG65" s="196"/>
      <c r="AH65" s="196"/>
      <c r="AI65" s="196"/>
      <c r="AJ65" s="202"/>
      <c r="AK65" s="196"/>
      <c r="AL65" s="196"/>
    </row>
    <row r="66" spans="1:38" s="197" customFormat="1" ht="15.6" customHeight="1">
      <c r="A66" s="288"/>
      <c r="B66" s="289"/>
      <c r="C66" s="290"/>
      <c r="D66" s="291"/>
      <c r="E66" s="200"/>
      <c r="F66" s="200"/>
      <c r="G66" s="200"/>
      <c r="H66" s="201"/>
      <c r="I66" s="216"/>
      <c r="J66" s="224"/>
      <c r="K66" s="247"/>
      <c r="L66" s="292"/>
      <c r="M66" s="293"/>
      <c r="N66" s="247"/>
      <c r="O66" s="224"/>
      <c r="P66" s="198"/>
      <c r="Q66" s="196"/>
      <c r="R66" s="202"/>
      <c r="S66" s="196"/>
      <c r="T66" s="196"/>
      <c r="U66" s="196"/>
      <c r="V66" s="196"/>
      <c r="W66" s="196"/>
      <c r="X66" s="202"/>
      <c r="Y66" s="196"/>
      <c r="Z66" s="196"/>
      <c r="AA66" s="196"/>
      <c r="AB66" s="196"/>
      <c r="AC66" s="196"/>
      <c r="AD66" s="202"/>
      <c r="AE66" s="196"/>
      <c r="AF66" s="196"/>
      <c r="AG66" s="196"/>
      <c r="AH66" s="196"/>
      <c r="AI66" s="196"/>
      <c r="AJ66" s="202"/>
      <c r="AK66" s="196"/>
      <c r="AL66" s="196"/>
    </row>
    <row r="67" spans="1:38" s="197" customFormat="1" ht="15.6" customHeight="1">
      <c r="A67" s="288"/>
      <c r="B67" s="281"/>
      <c r="C67" s="281"/>
      <c r="D67" s="281"/>
      <c r="E67" s="281"/>
      <c r="F67" s="281"/>
      <c r="G67" s="281"/>
      <c r="H67" s="281"/>
      <c r="I67" s="281"/>
      <c r="J67" s="224"/>
      <c r="K67" s="201"/>
      <c r="L67" s="216"/>
      <c r="M67" s="217"/>
      <c r="N67" s="201"/>
      <c r="O67" s="224"/>
      <c r="P67" s="198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96"/>
      <c r="AI67" s="196"/>
      <c r="AJ67" s="202"/>
      <c r="AK67" s="196"/>
      <c r="AL67" s="196"/>
    </row>
    <row r="68" spans="1:38" ht="38.25" customHeight="1">
      <c r="A68" s="92" t="s">
        <v>558</v>
      </c>
      <c r="B68" s="139"/>
      <c r="C68" s="139"/>
      <c r="D68" s="140"/>
      <c r="E68" s="124"/>
      <c r="F68" s="6"/>
      <c r="G68" s="6"/>
      <c r="H68" s="125"/>
      <c r="I68" s="141"/>
      <c r="J68" s="1"/>
      <c r="K68" s="6"/>
      <c r="L68" s="6"/>
      <c r="M68" s="6"/>
      <c r="N68" s="1"/>
      <c r="O68" s="1"/>
      <c r="Q68" s="1"/>
      <c r="R68" s="6"/>
      <c r="S68" s="1"/>
      <c r="T68" s="1"/>
      <c r="U68" s="1"/>
      <c r="V68" s="1"/>
      <c r="W68" s="1"/>
      <c r="X68" s="6"/>
      <c r="Y68" s="1"/>
      <c r="Z68" s="1"/>
      <c r="AA68" s="1"/>
      <c r="AB68" s="1"/>
      <c r="AC68" s="1"/>
      <c r="AD68" s="6"/>
      <c r="AE68" s="1"/>
      <c r="AF68" s="1"/>
      <c r="AG68" s="1"/>
      <c r="AH68" s="1"/>
      <c r="AI68" s="1"/>
      <c r="AJ68" s="6"/>
      <c r="AK68" s="1"/>
    </row>
    <row r="69" spans="1:38" s="197" customFormat="1" ht="38.25">
      <c r="A69" s="93" t="s">
        <v>16</v>
      </c>
      <c r="B69" s="94" t="s">
        <v>511</v>
      </c>
      <c r="C69" s="94"/>
      <c r="D69" s="95" t="s">
        <v>522</v>
      </c>
      <c r="E69" s="94" t="s">
        <v>523</v>
      </c>
      <c r="F69" s="94" t="s">
        <v>524</v>
      </c>
      <c r="G69" s="94" t="s">
        <v>525</v>
      </c>
      <c r="H69" s="94" t="s">
        <v>526</v>
      </c>
      <c r="I69" s="94" t="s">
        <v>527</v>
      </c>
      <c r="J69" s="93" t="s">
        <v>528</v>
      </c>
      <c r="K69" s="128" t="s">
        <v>545</v>
      </c>
      <c r="L69" s="129" t="s">
        <v>530</v>
      </c>
      <c r="M69" s="96" t="s">
        <v>531</v>
      </c>
      <c r="N69" s="94" t="s">
        <v>532</v>
      </c>
      <c r="O69" s="95" t="s">
        <v>533</v>
      </c>
      <c r="P69" s="94" t="s">
        <v>762</v>
      </c>
      <c r="Q69" s="196"/>
      <c r="R69" s="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</row>
    <row r="70" spans="1:38" ht="14.25" customHeight="1">
      <c r="A70" s="248">
        <v>1</v>
      </c>
      <c r="B70" s="249">
        <v>44840</v>
      </c>
      <c r="C70" s="246"/>
      <c r="D70" s="246" t="s">
        <v>833</v>
      </c>
      <c r="E70" s="247" t="s">
        <v>536</v>
      </c>
      <c r="F70" s="247" t="s">
        <v>834</v>
      </c>
      <c r="G70" s="247">
        <v>1220</v>
      </c>
      <c r="H70" s="247"/>
      <c r="I70" s="247" t="s">
        <v>835</v>
      </c>
      <c r="J70" s="224" t="s">
        <v>537</v>
      </c>
      <c r="K70" s="201"/>
      <c r="L70" s="216"/>
      <c r="M70" s="217"/>
      <c r="N70" s="201"/>
      <c r="O70" s="224"/>
      <c r="P70" s="267" t="e">
        <f>VLOOKUP(D70,'MidCap Intra'!B98:C598,2,0)</f>
        <v>#N/A</v>
      </c>
      <c r="Q70" s="196"/>
      <c r="R70" s="196" t="s">
        <v>535</v>
      </c>
      <c r="S70" s="41"/>
      <c r="T70" s="1"/>
      <c r="U70" s="1"/>
      <c r="V70" s="1"/>
      <c r="W70" s="1"/>
      <c r="X70" s="1"/>
      <c r="Y70" s="1"/>
      <c r="Z70" s="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s="197" customFormat="1" ht="14.25" customHeight="1">
      <c r="A71" s="318">
        <v>2</v>
      </c>
      <c r="B71" s="360">
        <v>45050</v>
      </c>
      <c r="C71" s="361"/>
      <c r="D71" s="361" t="s">
        <v>135</v>
      </c>
      <c r="E71" s="314" t="s">
        <v>536</v>
      </c>
      <c r="F71" s="314">
        <v>84</v>
      </c>
      <c r="G71" s="314">
        <v>74.900000000000006</v>
      </c>
      <c r="H71" s="314">
        <v>91.5</v>
      </c>
      <c r="I71" s="314" t="s">
        <v>572</v>
      </c>
      <c r="J71" s="313" t="s">
        <v>1005</v>
      </c>
      <c r="K71" s="313">
        <f t="shared" ref="K71" si="37">H71-F71</f>
        <v>7.5</v>
      </c>
      <c r="L71" s="356">
        <f t="shared" ref="L71" si="38">(F71*-0.7)/100</f>
        <v>-0.58799999999999997</v>
      </c>
      <c r="M71" s="357">
        <f t="shared" ref="M71" si="39">(K71+L71)/F71</f>
        <v>8.2285714285714281E-2</v>
      </c>
      <c r="N71" s="362" t="s">
        <v>534</v>
      </c>
      <c r="O71" s="358">
        <v>45086</v>
      </c>
      <c r="P71" s="317"/>
      <c r="Q71" s="196"/>
      <c r="R71" s="196" t="s">
        <v>535</v>
      </c>
      <c r="S71" s="258"/>
      <c r="T71" s="196"/>
      <c r="U71" s="196"/>
      <c r="V71" s="196"/>
      <c r="W71" s="196"/>
      <c r="X71" s="196"/>
      <c r="Y71" s="196"/>
      <c r="Z71" s="196"/>
      <c r="AA71" s="258"/>
      <c r="AB71" s="258"/>
      <c r="AC71" s="258"/>
      <c r="AD71" s="258"/>
      <c r="AE71" s="258"/>
      <c r="AF71" s="258"/>
      <c r="AG71" s="258"/>
      <c r="AH71" s="258"/>
      <c r="AI71" s="258"/>
      <c r="AJ71" s="258"/>
      <c r="AK71" s="258"/>
      <c r="AL71" s="258"/>
    </row>
    <row r="72" spans="1:38" s="197" customFormat="1" ht="14.25" customHeight="1">
      <c r="A72" s="288">
        <v>3</v>
      </c>
      <c r="B72" s="306">
        <v>45071</v>
      </c>
      <c r="C72" s="246"/>
      <c r="D72" s="246" t="s">
        <v>255</v>
      </c>
      <c r="E72" s="247" t="s">
        <v>536</v>
      </c>
      <c r="F72" s="247" t="s">
        <v>884</v>
      </c>
      <c r="G72" s="247">
        <v>267</v>
      </c>
      <c r="H72" s="247"/>
      <c r="I72" s="247" t="s">
        <v>885</v>
      </c>
      <c r="J72" s="224" t="s">
        <v>537</v>
      </c>
      <c r="K72" s="224"/>
      <c r="L72" s="267"/>
      <c r="M72" s="268"/>
      <c r="N72" s="242"/>
      <c r="O72" s="244"/>
      <c r="P72" s="198"/>
      <c r="Q72" s="196"/>
      <c r="R72" s="196" t="s">
        <v>535</v>
      </c>
      <c r="S72" s="258"/>
      <c r="T72" s="196"/>
      <c r="U72" s="196"/>
      <c r="V72" s="196"/>
      <c r="W72" s="196"/>
      <c r="X72" s="196"/>
      <c r="Y72" s="196"/>
      <c r="Z72" s="196"/>
      <c r="AA72" s="258"/>
      <c r="AB72" s="258"/>
      <c r="AC72" s="258"/>
      <c r="AD72" s="258"/>
      <c r="AE72" s="258"/>
      <c r="AF72" s="258"/>
      <c r="AG72" s="258"/>
      <c r="AH72" s="258"/>
      <c r="AI72" s="258"/>
      <c r="AJ72" s="258"/>
      <c r="AK72" s="258"/>
      <c r="AL72" s="258"/>
    </row>
    <row r="73" spans="1:38" s="197" customFormat="1" ht="14.25" customHeight="1">
      <c r="A73" s="318">
        <v>4</v>
      </c>
      <c r="B73" s="360">
        <v>45077</v>
      </c>
      <c r="C73" s="361"/>
      <c r="D73" s="361" t="s">
        <v>455</v>
      </c>
      <c r="E73" s="314" t="s">
        <v>536</v>
      </c>
      <c r="F73" s="314">
        <v>1410</v>
      </c>
      <c r="G73" s="314">
        <v>1240</v>
      </c>
      <c r="H73" s="314">
        <v>1540</v>
      </c>
      <c r="I73" s="314" t="s">
        <v>888</v>
      </c>
      <c r="J73" s="313" t="s">
        <v>932</v>
      </c>
      <c r="K73" s="313">
        <f t="shared" ref="K73" si="40">H73-F73</f>
        <v>130</v>
      </c>
      <c r="L73" s="356">
        <f t="shared" ref="L73" si="41">(F73*-0.7)/100</f>
        <v>-9.8699999999999992</v>
      </c>
      <c r="M73" s="357">
        <f t="shared" ref="M73" si="42">(K73+L73)/F73</f>
        <v>8.519858156028369E-2</v>
      </c>
      <c r="N73" s="362" t="s">
        <v>534</v>
      </c>
      <c r="O73" s="358">
        <v>45084</v>
      </c>
      <c r="P73" s="317"/>
      <c r="Q73" s="196"/>
      <c r="R73" s="196" t="s">
        <v>535</v>
      </c>
      <c r="S73" s="258"/>
      <c r="T73" s="196"/>
      <c r="U73" s="196"/>
      <c r="V73" s="196"/>
      <c r="W73" s="196"/>
      <c r="X73" s="196"/>
      <c r="Y73" s="196"/>
      <c r="Z73" s="196"/>
      <c r="AA73" s="258"/>
      <c r="AB73" s="258"/>
      <c r="AC73" s="258"/>
      <c r="AD73" s="258"/>
      <c r="AE73" s="258"/>
      <c r="AF73" s="258"/>
      <c r="AG73" s="258"/>
      <c r="AH73" s="258"/>
      <c r="AI73" s="258"/>
      <c r="AJ73" s="258"/>
      <c r="AK73" s="258"/>
      <c r="AL73" s="258"/>
    </row>
    <row r="74" spans="1:38" ht="12.75" customHeight="1">
      <c r="A74" s="247"/>
      <c r="B74" s="245"/>
      <c r="C74" s="246"/>
      <c r="D74" s="246"/>
      <c r="E74" s="247"/>
      <c r="F74" s="247"/>
      <c r="G74" s="247"/>
      <c r="H74" s="247"/>
      <c r="I74" s="247"/>
      <c r="J74" s="224"/>
      <c r="K74" s="201"/>
      <c r="L74" s="216"/>
      <c r="M74" s="217"/>
      <c r="N74" s="201"/>
      <c r="O74" s="224"/>
      <c r="P74" s="198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09" t="s">
        <v>538</v>
      </c>
      <c r="B75" s="109"/>
      <c r="C75" s="109"/>
      <c r="D75" s="109"/>
      <c r="E75" s="41"/>
      <c r="F75" s="116" t="s">
        <v>540</v>
      </c>
      <c r="G75" s="54"/>
      <c r="H75" s="54"/>
      <c r="I75" s="54"/>
      <c r="J75" s="6"/>
      <c r="K75" s="132"/>
      <c r="L75" s="133"/>
      <c r="M75" s="6"/>
      <c r="N75" s="99"/>
      <c r="O75" s="142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5" t="s">
        <v>539</v>
      </c>
      <c r="B76" s="109"/>
      <c r="C76" s="109"/>
      <c r="D76" s="109"/>
      <c r="E76" s="6"/>
      <c r="F76" s="116" t="s">
        <v>542</v>
      </c>
      <c r="G76" s="6"/>
      <c r="H76" s="6" t="s">
        <v>758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15"/>
      <c r="B77" s="109"/>
      <c r="C77" s="109"/>
      <c r="D77" s="109"/>
      <c r="E77" s="6"/>
      <c r="F77" s="116"/>
      <c r="G77" s="6"/>
      <c r="H77" s="6"/>
      <c r="I77" s="6"/>
      <c r="J77" s="1"/>
      <c r="K77" s="6"/>
      <c r="L77" s="6"/>
      <c r="M77" s="6"/>
      <c r="N77" s="1"/>
      <c r="O77" s="1"/>
      <c r="Q77" s="1"/>
      <c r="R77" s="54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15"/>
      <c r="B78" s="109"/>
      <c r="C78" s="109"/>
      <c r="D78" s="109"/>
      <c r="E78" s="6"/>
      <c r="F78" s="116"/>
      <c r="G78" s="54"/>
      <c r="H78" s="41"/>
      <c r="I78" s="54"/>
      <c r="J78" s="6"/>
      <c r="K78" s="132"/>
      <c r="L78" s="133"/>
      <c r="M78" s="6"/>
      <c r="N78" s="99"/>
      <c r="O78" s="134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15"/>
      <c r="B79" s="109"/>
      <c r="C79" s="109"/>
      <c r="D79" s="109"/>
      <c r="E79" s="6"/>
      <c r="F79" s="116"/>
      <c r="G79" s="54"/>
      <c r="H79" s="41"/>
      <c r="I79" s="54"/>
      <c r="J79" s="6"/>
      <c r="K79" s="132"/>
      <c r="L79" s="133"/>
      <c r="M79" s="6"/>
      <c r="N79" s="99"/>
      <c r="O79" s="134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15"/>
      <c r="B80" s="109"/>
      <c r="C80" s="109"/>
      <c r="D80" s="109"/>
      <c r="E80" s="6"/>
      <c r="F80" s="116"/>
      <c r="G80" s="54"/>
      <c r="H80" s="41"/>
      <c r="I80" s="54"/>
      <c r="J80" s="6"/>
      <c r="K80" s="132"/>
      <c r="L80" s="133"/>
      <c r="M80" s="6"/>
      <c r="N80" s="99"/>
      <c r="O80" s="134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15"/>
      <c r="B81" s="109"/>
      <c r="C81" s="109"/>
      <c r="D81" s="109"/>
      <c r="E81" s="6"/>
      <c r="F81" s="116"/>
      <c r="G81" s="54"/>
      <c r="H81" s="41"/>
      <c r="I81" s="54"/>
      <c r="J81" s="6"/>
      <c r="K81" s="132"/>
      <c r="L81" s="133"/>
      <c r="M81" s="6"/>
      <c r="N81" s="99"/>
      <c r="O81" s="134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15"/>
      <c r="B82" s="109"/>
      <c r="C82" s="109"/>
      <c r="D82" s="109"/>
      <c r="E82" s="6"/>
      <c r="F82" s="116"/>
      <c r="G82" s="54"/>
      <c r="H82" s="41"/>
      <c r="I82" s="54"/>
      <c r="J82" s="6"/>
      <c r="K82" s="132"/>
      <c r="L82" s="133"/>
      <c r="M82" s="6"/>
      <c r="N82" s="99"/>
      <c r="O82" s="134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/>
      <c r="B83" s="109"/>
      <c r="C83" s="109"/>
      <c r="D83" s="109"/>
      <c r="E83" s="6"/>
      <c r="F83" s="116"/>
      <c r="G83" s="54"/>
      <c r="H83" s="41"/>
      <c r="I83" s="54"/>
      <c r="J83" s="6"/>
      <c r="K83" s="132"/>
      <c r="L83" s="133"/>
      <c r="M83" s="6"/>
      <c r="N83" s="99"/>
      <c r="O83" s="134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54"/>
      <c r="B84" s="98"/>
      <c r="C84" s="98"/>
      <c r="D84" s="41"/>
      <c r="E84" s="54"/>
      <c r="F84" s="54"/>
      <c r="G84" s="54"/>
      <c r="H84" s="41"/>
      <c r="I84" s="54"/>
      <c r="J84" s="6"/>
      <c r="K84" s="132"/>
      <c r="L84" s="133"/>
      <c r="M84" s="6"/>
      <c r="N84" s="99"/>
      <c r="O84" s="134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38.25" customHeight="1">
      <c r="A85" s="41"/>
      <c r="B85" s="143" t="s">
        <v>559</v>
      </c>
      <c r="C85" s="143"/>
      <c r="D85" s="143"/>
      <c r="E85" s="143"/>
      <c r="F85" s="6"/>
      <c r="G85" s="6"/>
      <c r="H85" s="126"/>
      <c r="I85" s="6"/>
      <c r="J85" s="126"/>
      <c r="K85" s="127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93" t="s">
        <v>16</v>
      </c>
      <c r="B86" s="94" t="s">
        <v>511</v>
      </c>
      <c r="C86" s="94"/>
      <c r="D86" s="95" t="s">
        <v>522</v>
      </c>
      <c r="E86" s="94" t="s">
        <v>523</v>
      </c>
      <c r="F86" s="94" t="s">
        <v>524</v>
      </c>
      <c r="G86" s="94" t="s">
        <v>560</v>
      </c>
      <c r="H86" s="94" t="s">
        <v>561</v>
      </c>
      <c r="I86" s="94" t="s">
        <v>527</v>
      </c>
      <c r="J86" s="144" t="s">
        <v>528</v>
      </c>
      <c r="K86" s="94" t="s">
        <v>529</v>
      </c>
      <c r="L86" s="94" t="s">
        <v>562</v>
      </c>
      <c r="M86" s="94" t="s">
        <v>532</v>
      </c>
      <c r="N86" s="95" t="s">
        <v>533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</v>
      </c>
      <c r="B87" s="146">
        <v>41579</v>
      </c>
      <c r="C87" s="146"/>
      <c r="D87" s="147" t="s">
        <v>563</v>
      </c>
      <c r="E87" s="148" t="s">
        <v>564</v>
      </c>
      <c r="F87" s="149">
        <v>82</v>
      </c>
      <c r="G87" s="148" t="s">
        <v>565</v>
      </c>
      <c r="H87" s="148">
        <v>100</v>
      </c>
      <c r="I87" s="150">
        <v>100</v>
      </c>
      <c r="J87" s="151" t="s">
        <v>566</v>
      </c>
      <c r="K87" s="152">
        <f t="shared" ref="K87:K118" si="43">H87-F87</f>
        <v>18</v>
      </c>
      <c r="L87" s="153">
        <f t="shared" ref="L87:L118" si="44">K87/F87</f>
        <v>0.21951219512195122</v>
      </c>
      <c r="M87" s="148" t="s">
        <v>534</v>
      </c>
      <c r="N87" s="154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2</v>
      </c>
      <c r="B88" s="146">
        <v>41794</v>
      </c>
      <c r="C88" s="146"/>
      <c r="D88" s="147" t="s">
        <v>567</v>
      </c>
      <c r="E88" s="148" t="s">
        <v>536</v>
      </c>
      <c r="F88" s="149">
        <v>257</v>
      </c>
      <c r="G88" s="148" t="s">
        <v>565</v>
      </c>
      <c r="H88" s="148">
        <v>300</v>
      </c>
      <c r="I88" s="150">
        <v>300</v>
      </c>
      <c r="J88" s="151" t="s">
        <v>566</v>
      </c>
      <c r="K88" s="152">
        <f t="shared" si="43"/>
        <v>43</v>
      </c>
      <c r="L88" s="153">
        <f t="shared" si="44"/>
        <v>0.16731517509727625</v>
      </c>
      <c r="M88" s="148" t="s">
        <v>534</v>
      </c>
      <c r="N88" s="154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3</v>
      </c>
      <c r="B89" s="146">
        <v>41828</v>
      </c>
      <c r="C89" s="146"/>
      <c r="D89" s="147" t="s">
        <v>568</v>
      </c>
      <c r="E89" s="148" t="s">
        <v>536</v>
      </c>
      <c r="F89" s="149">
        <v>393</v>
      </c>
      <c r="G89" s="148" t="s">
        <v>565</v>
      </c>
      <c r="H89" s="148">
        <v>468</v>
      </c>
      <c r="I89" s="150">
        <v>468</v>
      </c>
      <c r="J89" s="151" t="s">
        <v>566</v>
      </c>
      <c r="K89" s="152">
        <f t="shared" si="43"/>
        <v>75</v>
      </c>
      <c r="L89" s="153">
        <f t="shared" si="44"/>
        <v>0.19083969465648856</v>
      </c>
      <c r="M89" s="148" t="s">
        <v>534</v>
      </c>
      <c r="N89" s="154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4</v>
      </c>
      <c r="B90" s="146">
        <v>41857</v>
      </c>
      <c r="C90" s="146"/>
      <c r="D90" s="147" t="s">
        <v>569</v>
      </c>
      <c r="E90" s="148" t="s">
        <v>536</v>
      </c>
      <c r="F90" s="149">
        <v>205</v>
      </c>
      <c r="G90" s="148" t="s">
        <v>565</v>
      </c>
      <c r="H90" s="148">
        <v>275</v>
      </c>
      <c r="I90" s="150">
        <v>250</v>
      </c>
      <c r="J90" s="151" t="s">
        <v>566</v>
      </c>
      <c r="K90" s="152">
        <f t="shared" si="43"/>
        <v>70</v>
      </c>
      <c r="L90" s="153">
        <f t="shared" si="44"/>
        <v>0.34146341463414637</v>
      </c>
      <c r="M90" s="148" t="s">
        <v>534</v>
      </c>
      <c r="N90" s="154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5</v>
      </c>
      <c r="B91" s="146">
        <v>41886</v>
      </c>
      <c r="C91" s="146"/>
      <c r="D91" s="147" t="s">
        <v>570</v>
      </c>
      <c r="E91" s="148" t="s">
        <v>536</v>
      </c>
      <c r="F91" s="149">
        <v>162</v>
      </c>
      <c r="G91" s="148" t="s">
        <v>565</v>
      </c>
      <c r="H91" s="148">
        <v>190</v>
      </c>
      <c r="I91" s="150">
        <v>190</v>
      </c>
      <c r="J91" s="151" t="s">
        <v>566</v>
      </c>
      <c r="K91" s="152">
        <f t="shared" si="43"/>
        <v>28</v>
      </c>
      <c r="L91" s="153">
        <f t="shared" si="44"/>
        <v>0.1728395061728395</v>
      </c>
      <c r="M91" s="148" t="s">
        <v>534</v>
      </c>
      <c r="N91" s="154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6</v>
      </c>
      <c r="B92" s="146">
        <v>41886</v>
      </c>
      <c r="C92" s="146"/>
      <c r="D92" s="147" t="s">
        <v>571</v>
      </c>
      <c r="E92" s="148" t="s">
        <v>536</v>
      </c>
      <c r="F92" s="149">
        <v>75</v>
      </c>
      <c r="G92" s="148" t="s">
        <v>565</v>
      </c>
      <c r="H92" s="148">
        <v>91.5</v>
      </c>
      <c r="I92" s="150" t="s">
        <v>572</v>
      </c>
      <c r="J92" s="151" t="s">
        <v>573</v>
      </c>
      <c r="K92" s="152">
        <f t="shared" si="43"/>
        <v>16.5</v>
      </c>
      <c r="L92" s="153">
        <f t="shared" si="44"/>
        <v>0.22</v>
      </c>
      <c r="M92" s="148" t="s">
        <v>534</v>
      </c>
      <c r="N92" s="154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7</v>
      </c>
      <c r="B93" s="146">
        <v>41913</v>
      </c>
      <c r="C93" s="146"/>
      <c r="D93" s="147" t="s">
        <v>574</v>
      </c>
      <c r="E93" s="148" t="s">
        <v>536</v>
      </c>
      <c r="F93" s="149">
        <v>850</v>
      </c>
      <c r="G93" s="148" t="s">
        <v>565</v>
      </c>
      <c r="H93" s="148">
        <v>982.5</v>
      </c>
      <c r="I93" s="150">
        <v>1050</v>
      </c>
      <c r="J93" s="151" t="s">
        <v>575</v>
      </c>
      <c r="K93" s="152">
        <f t="shared" si="43"/>
        <v>132.5</v>
      </c>
      <c r="L93" s="153">
        <f t="shared" si="44"/>
        <v>0.15588235294117647</v>
      </c>
      <c r="M93" s="148" t="s">
        <v>534</v>
      </c>
      <c r="N93" s="154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8</v>
      </c>
      <c r="B94" s="146">
        <v>41913</v>
      </c>
      <c r="C94" s="146"/>
      <c r="D94" s="147" t="s">
        <v>576</v>
      </c>
      <c r="E94" s="148" t="s">
        <v>536</v>
      </c>
      <c r="F94" s="149">
        <v>475</v>
      </c>
      <c r="G94" s="148" t="s">
        <v>565</v>
      </c>
      <c r="H94" s="148">
        <v>515</v>
      </c>
      <c r="I94" s="150">
        <v>600</v>
      </c>
      <c r="J94" s="151" t="s">
        <v>577</v>
      </c>
      <c r="K94" s="152">
        <f t="shared" si="43"/>
        <v>40</v>
      </c>
      <c r="L94" s="153">
        <f t="shared" si="44"/>
        <v>8.4210526315789472E-2</v>
      </c>
      <c r="M94" s="148" t="s">
        <v>534</v>
      </c>
      <c r="N94" s="15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9</v>
      </c>
      <c r="B95" s="146">
        <v>41913</v>
      </c>
      <c r="C95" s="146"/>
      <c r="D95" s="147" t="s">
        <v>578</v>
      </c>
      <c r="E95" s="148" t="s">
        <v>536</v>
      </c>
      <c r="F95" s="149">
        <v>86</v>
      </c>
      <c r="G95" s="148" t="s">
        <v>565</v>
      </c>
      <c r="H95" s="148">
        <v>99</v>
      </c>
      <c r="I95" s="150">
        <v>140</v>
      </c>
      <c r="J95" s="151" t="s">
        <v>579</v>
      </c>
      <c r="K95" s="152">
        <f t="shared" si="43"/>
        <v>13</v>
      </c>
      <c r="L95" s="153">
        <f t="shared" si="44"/>
        <v>0.15116279069767441</v>
      </c>
      <c r="M95" s="148" t="s">
        <v>534</v>
      </c>
      <c r="N95" s="15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10</v>
      </c>
      <c r="B96" s="146">
        <v>41926</v>
      </c>
      <c r="C96" s="146"/>
      <c r="D96" s="147" t="s">
        <v>580</v>
      </c>
      <c r="E96" s="148" t="s">
        <v>536</v>
      </c>
      <c r="F96" s="149">
        <v>496.6</v>
      </c>
      <c r="G96" s="148" t="s">
        <v>565</v>
      </c>
      <c r="H96" s="148">
        <v>621</v>
      </c>
      <c r="I96" s="150">
        <v>580</v>
      </c>
      <c r="J96" s="151" t="s">
        <v>566</v>
      </c>
      <c r="K96" s="152">
        <f t="shared" si="43"/>
        <v>124.39999999999998</v>
      </c>
      <c r="L96" s="153">
        <f t="shared" si="44"/>
        <v>0.25050342327829234</v>
      </c>
      <c r="M96" s="148" t="s">
        <v>534</v>
      </c>
      <c r="N96" s="154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11</v>
      </c>
      <c r="B97" s="146">
        <v>41926</v>
      </c>
      <c r="C97" s="146"/>
      <c r="D97" s="147" t="s">
        <v>581</v>
      </c>
      <c r="E97" s="148" t="s">
        <v>536</v>
      </c>
      <c r="F97" s="149">
        <v>2481.9</v>
      </c>
      <c r="G97" s="148" t="s">
        <v>565</v>
      </c>
      <c r="H97" s="148">
        <v>2840</v>
      </c>
      <c r="I97" s="150">
        <v>2870</v>
      </c>
      <c r="J97" s="151" t="s">
        <v>582</v>
      </c>
      <c r="K97" s="152">
        <f t="shared" si="43"/>
        <v>358.09999999999991</v>
      </c>
      <c r="L97" s="153">
        <f t="shared" si="44"/>
        <v>0.14428462065353154</v>
      </c>
      <c r="M97" s="148" t="s">
        <v>534</v>
      </c>
      <c r="N97" s="154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12</v>
      </c>
      <c r="B98" s="146">
        <v>41928</v>
      </c>
      <c r="C98" s="146"/>
      <c r="D98" s="147" t="s">
        <v>583</v>
      </c>
      <c r="E98" s="148" t="s">
        <v>536</v>
      </c>
      <c r="F98" s="149">
        <v>84.5</v>
      </c>
      <c r="G98" s="148" t="s">
        <v>565</v>
      </c>
      <c r="H98" s="148">
        <v>93</v>
      </c>
      <c r="I98" s="150">
        <v>110</v>
      </c>
      <c r="J98" s="151" t="s">
        <v>584</v>
      </c>
      <c r="K98" s="152">
        <f t="shared" si="43"/>
        <v>8.5</v>
      </c>
      <c r="L98" s="153">
        <f t="shared" si="44"/>
        <v>0.10059171597633136</v>
      </c>
      <c r="M98" s="148" t="s">
        <v>534</v>
      </c>
      <c r="N98" s="15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13</v>
      </c>
      <c r="B99" s="146">
        <v>41928</v>
      </c>
      <c r="C99" s="146"/>
      <c r="D99" s="147" t="s">
        <v>585</v>
      </c>
      <c r="E99" s="148" t="s">
        <v>536</v>
      </c>
      <c r="F99" s="149">
        <v>401</v>
      </c>
      <c r="G99" s="148" t="s">
        <v>565</v>
      </c>
      <c r="H99" s="148">
        <v>428</v>
      </c>
      <c r="I99" s="150">
        <v>450</v>
      </c>
      <c r="J99" s="151" t="s">
        <v>586</v>
      </c>
      <c r="K99" s="152">
        <f t="shared" si="43"/>
        <v>27</v>
      </c>
      <c r="L99" s="153">
        <f t="shared" si="44"/>
        <v>6.7331670822942641E-2</v>
      </c>
      <c r="M99" s="148" t="s">
        <v>534</v>
      </c>
      <c r="N99" s="154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14</v>
      </c>
      <c r="B100" s="146">
        <v>41928</v>
      </c>
      <c r="C100" s="146"/>
      <c r="D100" s="147" t="s">
        <v>587</v>
      </c>
      <c r="E100" s="148" t="s">
        <v>536</v>
      </c>
      <c r="F100" s="149">
        <v>101</v>
      </c>
      <c r="G100" s="148" t="s">
        <v>565</v>
      </c>
      <c r="H100" s="148">
        <v>112</v>
      </c>
      <c r="I100" s="150">
        <v>120</v>
      </c>
      <c r="J100" s="151" t="s">
        <v>588</v>
      </c>
      <c r="K100" s="152">
        <f t="shared" si="43"/>
        <v>11</v>
      </c>
      <c r="L100" s="153">
        <f t="shared" si="44"/>
        <v>0.10891089108910891</v>
      </c>
      <c r="M100" s="148" t="s">
        <v>534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15</v>
      </c>
      <c r="B101" s="146">
        <v>41954</v>
      </c>
      <c r="C101" s="146"/>
      <c r="D101" s="147" t="s">
        <v>589</v>
      </c>
      <c r="E101" s="148" t="s">
        <v>536</v>
      </c>
      <c r="F101" s="149">
        <v>59</v>
      </c>
      <c r="G101" s="148" t="s">
        <v>565</v>
      </c>
      <c r="H101" s="148">
        <v>76</v>
      </c>
      <c r="I101" s="150">
        <v>76</v>
      </c>
      <c r="J101" s="151" t="s">
        <v>566</v>
      </c>
      <c r="K101" s="152">
        <f t="shared" si="43"/>
        <v>17</v>
      </c>
      <c r="L101" s="153">
        <f t="shared" si="44"/>
        <v>0.28813559322033899</v>
      </c>
      <c r="M101" s="148" t="s">
        <v>534</v>
      </c>
      <c r="N101" s="154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16</v>
      </c>
      <c r="B102" s="146">
        <v>41954</v>
      </c>
      <c r="C102" s="146"/>
      <c r="D102" s="147" t="s">
        <v>578</v>
      </c>
      <c r="E102" s="148" t="s">
        <v>536</v>
      </c>
      <c r="F102" s="149">
        <v>99</v>
      </c>
      <c r="G102" s="148" t="s">
        <v>565</v>
      </c>
      <c r="H102" s="148">
        <v>120</v>
      </c>
      <c r="I102" s="150">
        <v>120</v>
      </c>
      <c r="J102" s="151" t="s">
        <v>547</v>
      </c>
      <c r="K102" s="152">
        <f t="shared" si="43"/>
        <v>21</v>
      </c>
      <c r="L102" s="153">
        <f t="shared" si="44"/>
        <v>0.21212121212121213</v>
      </c>
      <c r="M102" s="148" t="s">
        <v>534</v>
      </c>
      <c r="N102" s="154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17</v>
      </c>
      <c r="B103" s="146">
        <v>41956</v>
      </c>
      <c r="C103" s="146"/>
      <c r="D103" s="147" t="s">
        <v>590</v>
      </c>
      <c r="E103" s="148" t="s">
        <v>536</v>
      </c>
      <c r="F103" s="149">
        <v>22</v>
      </c>
      <c r="G103" s="148" t="s">
        <v>565</v>
      </c>
      <c r="H103" s="148">
        <v>33.549999999999997</v>
      </c>
      <c r="I103" s="150">
        <v>32</v>
      </c>
      <c r="J103" s="151" t="s">
        <v>591</v>
      </c>
      <c r="K103" s="152">
        <f t="shared" si="43"/>
        <v>11.549999999999997</v>
      </c>
      <c r="L103" s="153">
        <f t="shared" si="44"/>
        <v>0.52499999999999991</v>
      </c>
      <c r="M103" s="148" t="s">
        <v>534</v>
      </c>
      <c r="N103" s="154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18</v>
      </c>
      <c r="B104" s="146">
        <v>41976</v>
      </c>
      <c r="C104" s="146"/>
      <c r="D104" s="147" t="s">
        <v>592</v>
      </c>
      <c r="E104" s="148" t="s">
        <v>536</v>
      </c>
      <c r="F104" s="149">
        <v>440</v>
      </c>
      <c r="G104" s="148" t="s">
        <v>565</v>
      </c>
      <c r="H104" s="148">
        <v>520</v>
      </c>
      <c r="I104" s="150">
        <v>520</v>
      </c>
      <c r="J104" s="151" t="s">
        <v>593</v>
      </c>
      <c r="K104" s="152">
        <f t="shared" si="43"/>
        <v>80</v>
      </c>
      <c r="L104" s="153">
        <f t="shared" si="44"/>
        <v>0.18181818181818182</v>
      </c>
      <c r="M104" s="148" t="s">
        <v>534</v>
      </c>
      <c r="N104" s="154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19</v>
      </c>
      <c r="B105" s="146">
        <v>41976</v>
      </c>
      <c r="C105" s="146"/>
      <c r="D105" s="147" t="s">
        <v>594</v>
      </c>
      <c r="E105" s="148" t="s">
        <v>536</v>
      </c>
      <c r="F105" s="149">
        <v>360</v>
      </c>
      <c r="G105" s="148" t="s">
        <v>565</v>
      </c>
      <c r="H105" s="148">
        <v>427</v>
      </c>
      <c r="I105" s="150">
        <v>425</v>
      </c>
      <c r="J105" s="151" t="s">
        <v>595</v>
      </c>
      <c r="K105" s="152">
        <f t="shared" si="43"/>
        <v>67</v>
      </c>
      <c r="L105" s="153">
        <f t="shared" si="44"/>
        <v>0.18611111111111112</v>
      </c>
      <c r="M105" s="148" t="s">
        <v>534</v>
      </c>
      <c r="N105" s="154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20</v>
      </c>
      <c r="B106" s="146">
        <v>42012</v>
      </c>
      <c r="C106" s="146"/>
      <c r="D106" s="147" t="s">
        <v>596</v>
      </c>
      <c r="E106" s="148" t="s">
        <v>536</v>
      </c>
      <c r="F106" s="149">
        <v>360</v>
      </c>
      <c r="G106" s="148" t="s">
        <v>565</v>
      </c>
      <c r="H106" s="148">
        <v>455</v>
      </c>
      <c r="I106" s="150">
        <v>420</v>
      </c>
      <c r="J106" s="151" t="s">
        <v>597</v>
      </c>
      <c r="K106" s="152">
        <f t="shared" si="43"/>
        <v>95</v>
      </c>
      <c r="L106" s="153">
        <f t="shared" si="44"/>
        <v>0.2638888888888889</v>
      </c>
      <c r="M106" s="148" t="s">
        <v>534</v>
      </c>
      <c r="N106" s="154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21</v>
      </c>
      <c r="B107" s="146">
        <v>42012</v>
      </c>
      <c r="C107" s="146"/>
      <c r="D107" s="147" t="s">
        <v>598</v>
      </c>
      <c r="E107" s="148" t="s">
        <v>536</v>
      </c>
      <c r="F107" s="149">
        <v>130</v>
      </c>
      <c r="G107" s="148"/>
      <c r="H107" s="148">
        <v>175.5</v>
      </c>
      <c r="I107" s="150">
        <v>165</v>
      </c>
      <c r="J107" s="151" t="s">
        <v>599</v>
      </c>
      <c r="K107" s="152">
        <f t="shared" si="43"/>
        <v>45.5</v>
      </c>
      <c r="L107" s="153">
        <f t="shared" si="44"/>
        <v>0.35</v>
      </c>
      <c r="M107" s="148" t="s">
        <v>534</v>
      </c>
      <c r="N107" s="154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22</v>
      </c>
      <c r="B108" s="146">
        <v>42040</v>
      </c>
      <c r="C108" s="146"/>
      <c r="D108" s="147" t="s">
        <v>364</v>
      </c>
      <c r="E108" s="148" t="s">
        <v>564</v>
      </c>
      <c r="F108" s="149">
        <v>98</v>
      </c>
      <c r="G108" s="148"/>
      <c r="H108" s="148">
        <v>120</v>
      </c>
      <c r="I108" s="150">
        <v>120</v>
      </c>
      <c r="J108" s="151" t="s">
        <v>566</v>
      </c>
      <c r="K108" s="152">
        <f t="shared" si="43"/>
        <v>22</v>
      </c>
      <c r="L108" s="153">
        <f t="shared" si="44"/>
        <v>0.22448979591836735</v>
      </c>
      <c r="M108" s="148" t="s">
        <v>534</v>
      </c>
      <c r="N108" s="154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23</v>
      </c>
      <c r="B109" s="146">
        <v>42040</v>
      </c>
      <c r="C109" s="146"/>
      <c r="D109" s="147" t="s">
        <v>600</v>
      </c>
      <c r="E109" s="148" t="s">
        <v>564</v>
      </c>
      <c r="F109" s="149">
        <v>196</v>
      </c>
      <c r="G109" s="148"/>
      <c r="H109" s="148">
        <v>262</v>
      </c>
      <c r="I109" s="150">
        <v>255</v>
      </c>
      <c r="J109" s="151" t="s">
        <v>566</v>
      </c>
      <c r="K109" s="152">
        <f t="shared" si="43"/>
        <v>66</v>
      </c>
      <c r="L109" s="153">
        <f t="shared" si="44"/>
        <v>0.33673469387755101</v>
      </c>
      <c r="M109" s="148" t="s">
        <v>534</v>
      </c>
      <c r="N109" s="154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5">
        <v>24</v>
      </c>
      <c r="B110" s="156">
        <v>42067</v>
      </c>
      <c r="C110" s="156"/>
      <c r="D110" s="157" t="s">
        <v>363</v>
      </c>
      <c r="E110" s="158" t="s">
        <v>564</v>
      </c>
      <c r="F110" s="159">
        <v>235</v>
      </c>
      <c r="G110" s="159"/>
      <c r="H110" s="160">
        <v>77</v>
      </c>
      <c r="I110" s="160" t="s">
        <v>601</v>
      </c>
      <c r="J110" s="161" t="s">
        <v>602</v>
      </c>
      <c r="K110" s="162">
        <f t="shared" si="43"/>
        <v>-158</v>
      </c>
      <c r="L110" s="163">
        <f t="shared" si="44"/>
        <v>-0.67234042553191486</v>
      </c>
      <c r="M110" s="159" t="s">
        <v>546</v>
      </c>
      <c r="N110" s="156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25</v>
      </c>
      <c r="B111" s="146">
        <v>42067</v>
      </c>
      <c r="C111" s="146"/>
      <c r="D111" s="147" t="s">
        <v>603</v>
      </c>
      <c r="E111" s="148" t="s">
        <v>564</v>
      </c>
      <c r="F111" s="149">
        <v>185</v>
      </c>
      <c r="G111" s="148"/>
      <c r="H111" s="148">
        <v>224</v>
      </c>
      <c r="I111" s="150" t="s">
        <v>604</v>
      </c>
      <c r="J111" s="151" t="s">
        <v>566</v>
      </c>
      <c r="K111" s="152">
        <f t="shared" si="43"/>
        <v>39</v>
      </c>
      <c r="L111" s="153">
        <f t="shared" si="44"/>
        <v>0.21081081081081082</v>
      </c>
      <c r="M111" s="148" t="s">
        <v>534</v>
      </c>
      <c r="N111" s="154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26</v>
      </c>
      <c r="B112" s="156">
        <v>42090</v>
      </c>
      <c r="C112" s="156"/>
      <c r="D112" s="164" t="s">
        <v>605</v>
      </c>
      <c r="E112" s="159" t="s">
        <v>564</v>
      </c>
      <c r="F112" s="159">
        <v>49.5</v>
      </c>
      <c r="G112" s="160"/>
      <c r="H112" s="160">
        <v>15.85</v>
      </c>
      <c r="I112" s="160">
        <v>67</v>
      </c>
      <c r="J112" s="161" t="s">
        <v>606</v>
      </c>
      <c r="K112" s="160">
        <f t="shared" si="43"/>
        <v>-33.65</v>
      </c>
      <c r="L112" s="165">
        <f t="shared" si="44"/>
        <v>-0.67979797979797973</v>
      </c>
      <c r="M112" s="159" t="s">
        <v>546</v>
      </c>
      <c r="N112" s="166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27</v>
      </c>
      <c r="B113" s="146">
        <v>42093</v>
      </c>
      <c r="C113" s="146"/>
      <c r="D113" s="147" t="s">
        <v>607</v>
      </c>
      <c r="E113" s="148" t="s">
        <v>564</v>
      </c>
      <c r="F113" s="149">
        <v>183.5</v>
      </c>
      <c r="G113" s="148"/>
      <c r="H113" s="148">
        <v>219</v>
      </c>
      <c r="I113" s="150">
        <v>218</v>
      </c>
      <c r="J113" s="151" t="s">
        <v>608</v>
      </c>
      <c r="K113" s="152">
        <f t="shared" si="43"/>
        <v>35.5</v>
      </c>
      <c r="L113" s="153">
        <f t="shared" si="44"/>
        <v>0.19346049046321526</v>
      </c>
      <c r="M113" s="148" t="s">
        <v>534</v>
      </c>
      <c r="N113" s="154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28</v>
      </c>
      <c r="B114" s="146">
        <v>42114</v>
      </c>
      <c r="C114" s="146"/>
      <c r="D114" s="147" t="s">
        <v>609</v>
      </c>
      <c r="E114" s="148" t="s">
        <v>564</v>
      </c>
      <c r="F114" s="149">
        <f>(227+237)/2</f>
        <v>232</v>
      </c>
      <c r="G114" s="148"/>
      <c r="H114" s="148">
        <v>298</v>
      </c>
      <c r="I114" s="150">
        <v>298</v>
      </c>
      <c r="J114" s="151" t="s">
        <v>566</v>
      </c>
      <c r="K114" s="152">
        <f t="shared" si="43"/>
        <v>66</v>
      </c>
      <c r="L114" s="153">
        <f t="shared" si="44"/>
        <v>0.28448275862068967</v>
      </c>
      <c r="M114" s="148" t="s">
        <v>534</v>
      </c>
      <c r="N114" s="15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29</v>
      </c>
      <c r="B115" s="146">
        <v>42128</v>
      </c>
      <c r="C115" s="146"/>
      <c r="D115" s="147" t="s">
        <v>610</v>
      </c>
      <c r="E115" s="148" t="s">
        <v>536</v>
      </c>
      <c r="F115" s="149">
        <v>385</v>
      </c>
      <c r="G115" s="148"/>
      <c r="H115" s="148">
        <f>212.5+331</f>
        <v>543.5</v>
      </c>
      <c r="I115" s="150">
        <v>510</v>
      </c>
      <c r="J115" s="151" t="s">
        <v>611</v>
      </c>
      <c r="K115" s="152">
        <f t="shared" si="43"/>
        <v>158.5</v>
      </c>
      <c r="L115" s="153">
        <f t="shared" si="44"/>
        <v>0.41168831168831171</v>
      </c>
      <c r="M115" s="148" t="s">
        <v>534</v>
      </c>
      <c r="N115" s="154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30</v>
      </c>
      <c r="B116" s="146">
        <v>42128</v>
      </c>
      <c r="C116" s="146"/>
      <c r="D116" s="147" t="s">
        <v>612</v>
      </c>
      <c r="E116" s="148" t="s">
        <v>536</v>
      </c>
      <c r="F116" s="149">
        <v>115.5</v>
      </c>
      <c r="G116" s="148"/>
      <c r="H116" s="148">
        <v>146</v>
      </c>
      <c r="I116" s="150">
        <v>142</v>
      </c>
      <c r="J116" s="151" t="s">
        <v>613</v>
      </c>
      <c r="K116" s="152">
        <f t="shared" si="43"/>
        <v>30.5</v>
      </c>
      <c r="L116" s="153">
        <f t="shared" si="44"/>
        <v>0.26406926406926406</v>
      </c>
      <c r="M116" s="148" t="s">
        <v>534</v>
      </c>
      <c r="N116" s="154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31</v>
      </c>
      <c r="B117" s="146">
        <v>42151</v>
      </c>
      <c r="C117" s="146"/>
      <c r="D117" s="147" t="s">
        <v>614</v>
      </c>
      <c r="E117" s="148" t="s">
        <v>536</v>
      </c>
      <c r="F117" s="149">
        <v>237.5</v>
      </c>
      <c r="G117" s="148"/>
      <c r="H117" s="148">
        <v>279.5</v>
      </c>
      <c r="I117" s="150">
        <v>278</v>
      </c>
      <c r="J117" s="151" t="s">
        <v>566</v>
      </c>
      <c r="K117" s="152">
        <f t="shared" si="43"/>
        <v>42</v>
      </c>
      <c r="L117" s="153">
        <f t="shared" si="44"/>
        <v>0.17684210526315788</v>
      </c>
      <c r="M117" s="148" t="s">
        <v>534</v>
      </c>
      <c r="N117" s="154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32</v>
      </c>
      <c r="B118" s="146">
        <v>42174</v>
      </c>
      <c r="C118" s="146"/>
      <c r="D118" s="147" t="s">
        <v>585</v>
      </c>
      <c r="E118" s="148" t="s">
        <v>564</v>
      </c>
      <c r="F118" s="149">
        <v>340</v>
      </c>
      <c r="G118" s="148"/>
      <c r="H118" s="148">
        <v>448</v>
      </c>
      <c r="I118" s="150">
        <v>448</v>
      </c>
      <c r="J118" s="151" t="s">
        <v>566</v>
      </c>
      <c r="K118" s="152">
        <f t="shared" si="43"/>
        <v>108</v>
      </c>
      <c r="L118" s="153">
        <f t="shared" si="44"/>
        <v>0.31764705882352939</v>
      </c>
      <c r="M118" s="148" t="s">
        <v>534</v>
      </c>
      <c r="N118" s="154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33</v>
      </c>
      <c r="B119" s="146">
        <v>42191</v>
      </c>
      <c r="C119" s="146"/>
      <c r="D119" s="147" t="s">
        <v>615</v>
      </c>
      <c r="E119" s="148" t="s">
        <v>564</v>
      </c>
      <c r="F119" s="149">
        <v>390</v>
      </c>
      <c r="G119" s="148"/>
      <c r="H119" s="148">
        <v>460</v>
      </c>
      <c r="I119" s="150">
        <v>460</v>
      </c>
      <c r="J119" s="151" t="s">
        <v>566</v>
      </c>
      <c r="K119" s="152">
        <f t="shared" ref="K119:K139" si="45">H119-F119</f>
        <v>70</v>
      </c>
      <c r="L119" s="153">
        <f t="shared" ref="L119:L139" si="46">K119/F119</f>
        <v>0.17948717948717949</v>
      </c>
      <c r="M119" s="148" t="s">
        <v>534</v>
      </c>
      <c r="N119" s="154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34</v>
      </c>
      <c r="B120" s="156">
        <v>42195</v>
      </c>
      <c r="C120" s="156"/>
      <c r="D120" s="157" t="s">
        <v>616</v>
      </c>
      <c r="E120" s="158" t="s">
        <v>564</v>
      </c>
      <c r="F120" s="159">
        <v>122.5</v>
      </c>
      <c r="G120" s="159"/>
      <c r="H120" s="160">
        <v>61</v>
      </c>
      <c r="I120" s="160">
        <v>172</v>
      </c>
      <c r="J120" s="161" t="s">
        <v>617</v>
      </c>
      <c r="K120" s="162">
        <f t="shared" si="45"/>
        <v>-61.5</v>
      </c>
      <c r="L120" s="163">
        <f t="shared" si="46"/>
        <v>-0.50204081632653064</v>
      </c>
      <c r="M120" s="159" t="s">
        <v>546</v>
      </c>
      <c r="N120" s="156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35</v>
      </c>
      <c r="B121" s="146">
        <v>42219</v>
      </c>
      <c r="C121" s="146"/>
      <c r="D121" s="147" t="s">
        <v>618</v>
      </c>
      <c r="E121" s="148" t="s">
        <v>564</v>
      </c>
      <c r="F121" s="149">
        <v>297.5</v>
      </c>
      <c r="G121" s="148"/>
      <c r="H121" s="148">
        <v>350</v>
      </c>
      <c r="I121" s="150">
        <v>360</v>
      </c>
      <c r="J121" s="151" t="s">
        <v>619</v>
      </c>
      <c r="K121" s="152">
        <f t="shared" si="45"/>
        <v>52.5</v>
      </c>
      <c r="L121" s="153">
        <f t="shared" si="46"/>
        <v>0.17647058823529413</v>
      </c>
      <c r="M121" s="148" t="s">
        <v>534</v>
      </c>
      <c r="N121" s="154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36</v>
      </c>
      <c r="B122" s="146">
        <v>42219</v>
      </c>
      <c r="C122" s="146"/>
      <c r="D122" s="147" t="s">
        <v>620</v>
      </c>
      <c r="E122" s="148" t="s">
        <v>564</v>
      </c>
      <c r="F122" s="149">
        <v>115.5</v>
      </c>
      <c r="G122" s="148"/>
      <c r="H122" s="148">
        <v>149</v>
      </c>
      <c r="I122" s="150">
        <v>140</v>
      </c>
      <c r="J122" s="151" t="s">
        <v>621</v>
      </c>
      <c r="K122" s="152">
        <f t="shared" si="45"/>
        <v>33.5</v>
      </c>
      <c r="L122" s="153">
        <f t="shared" si="46"/>
        <v>0.29004329004329005</v>
      </c>
      <c r="M122" s="148" t="s">
        <v>534</v>
      </c>
      <c r="N122" s="154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37</v>
      </c>
      <c r="B123" s="146">
        <v>42251</v>
      </c>
      <c r="C123" s="146"/>
      <c r="D123" s="147" t="s">
        <v>614</v>
      </c>
      <c r="E123" s="148" t="s">
        <v>564</v>
      </c>
      <c r="F123" s="149">
        <v>226</v>
      </c>
      <c r="G123" s="148"/>
      <c r="H123" s="148">
        <v>292</v>
      </c>
      <c r="I123" s="150">
        <v>292</v>
      </c>
      <c r="J123" s="151" t="s">
        <v>622</v>
      </c>
      <c r="K123" s="152">
        <f t="shared" si="45"/>
        <v>66</v>
      </c>
      <c r="L123" s="153">
        <f t="shared" si="46"/>
        <v>0.29203539823008851</v>
      </c>
      <c r="M123" s="148" t="s">
        <v>534</v>
      </c>
      <c r="N123" s="154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38</v>
      </c>
      <c r="B124" s="146">
        <v>42254</v>
      </c>
      <c r="C124" s="146"/>
      <c r="D124" s="147" t="s">
        <v>609</v>
      </c>
      <c r="E124" s="148" t="s">
        <v>564</v>
      </c>
      <c r="F124" s="149">
        <v>232.5</v>
      </c>
      <c r="G124" s="148"/>
      <c r="H124" s="148">
        <v>312.5</v>
      </c>
      <c r="I124" s="150">
        <v>310</v>
      </c>
      <c r="J124" s="151" t="s">
        <v>566</v>
      </c>
      <c r="K124" s="152">
        <f t="shared" si="45"/>
        <v>80</v>
      </c>
      <c r="L124" s="153">
        <f t="shared" si="46"/>
        <v>0.34408602150537637</v>
      </c>
      <c r="M124" s="148" t="s">
        <v>534</v>
      </c>
      <c r="N124" s="154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39</v>
      </c>
      <c r="B125" s="146">
        <v>42268</v>
      </c>
      <c r="C125" s="146"/>
      <c r="D125" s="147" t="s">
        <v>623</v>
      </c>
      <c r="E125" s="148" t="s">
        <v>564</v>
      </c>
      <c r="F125" s="149">
        <v>196.5</v>
      </c>
      <c r="G125" s="148"/>
      <c r="H125" s="148">
        <v>238</v>
      </c>
      <c r="I125" s="150">
        <v>238</v>
      </c>
      <c r="J125" s="151" t="s">
        <v>622</v>
      </c>
      <c r="K125" s="152">
        <f t="shared" si="45"/>
        <v>41.5</v>
      </c>
      <c r="L125" s="153">
        <f t="shared" si="46"/>
        <v>0.21119592875318066</v>
      </c>
      <c r="M125" s="148" t="s">
        <v>534</v>
      </c>
      <c r="N125" s="154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40</v>
      </c>
      <c r="B126" s="146">
        <v>42271</v>
      </c>
      <c r="C126" s="146"/>
      <c r="D126" s="147" t="s">
        <v>563</v>
      </c>
      <c r="E126" s="148" t="s">
        <v>564</v>
      </c>
      <c r="F126" s="149">
        <v>65</v>
      </c>
      <c r="G126" s="148"/>
      <c r="H126" s="148">
        <v>82</v>
      </c>
      <c r="I126" s="150">
        <v>82</v>
      </c>
      <c r="J126" s="151" t="s">
        <v>622</v>
      </c>
      <c r="K126" s="152">
        <f t="shared" si="45"/>
        <v>17</v>
      </c>
      <c r="L126" s="153">
        <f t="shared" si="46"/>
        <v>0.26153846153846155</v>
      </c>
      <c r="M126" s="148" t="s">
        <v>534</v>
      </c>
      <c r="N126" s="15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41</v>
      </c>
      <c r="B127" s="146">
        <v>42291</v>
      </c>
      <c r="C127" s="146"/>
      <c r="D127" s="147" t="s">
        <v>624</v>
      </c>
      <c r="E127" s="148" t="s">
        <v>564</v>
      </c>
      <c r="F127" s="149">
        <v>144</v>
      </c>
      <c r="G127" s="148"/>
      <c r="H127" s="148">
        <v>182.5</v>
      </c>
      <c r="I127" s="150">
        <v>181</v>
      </c>
      <c r="J127" s="151" t="s">
        <v>622</v>
      </c>
      <c r="K127" s="152">
        <f t="shared" si="45"/>
        <v>38.5</v>
      </c>
      <c r="L127" s="153">
        <f t="shared" si="46"/>
        <v>0.2673611111111111</v>
      </c>
      <c r="M127" s="148" t="s">
        <v>534</v>
      </c>
      <c r="N127" s="154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42</v>
      </c>
      <c r="B128" s="146">
        <v>42291</v>
      </c>
      <c r="C128" s="146"/>
      <c r="D128" s="147" t="s">
        <v>625</v>
      </c>
      <c r="E128" s="148" t="s">
        <v>564</v>
      </c>
      <c r="F128" s="149">
        <v>264</v>
      </c>
      <c r="G128" s="148"/>
      <c r="H128" s="148">
        <v>311</v>
      </c>
      <c r="I128" s="150">
        <v>311</v>
      </c>
      <c r="J128" s="151" t="s">
        <v>622</v>
      </c>
      <c r="K128" s="152">
        <f t="shared" si="45"/>
        <v>47</v>
      </c>
      <c r="L128" s="153">
        <f t="shared" si="46"/>
        <v>0.17803030303030304</v>
      </c>
      <c r="M128" s="148" t="s">
        <v>534</v>
      </c>
      <c r="N128" s="154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43</v>
      </c>
      <c r="B129" s="146">
        <v>42318</v>
      </c>
      <c r="C129" s="146"/>
      <c r="D129" s="147" t="s">
        <v>626</v>
      </c>
      <c r="E129" s="148" t="s">
        <v>536</v>
      </c>
      <c r="F129" s="149">
        <v>549.5</v>
      </c>
      <c r="G129" s="148"/>
      <c r="H129" s="148">
        <v>630</v>
      </c>
      <c r="I129" s="150">
        <v>630</v>
      </c>
      <c r="J129" s="151" t="s">
        <v>622</v>
      </c>
      <c r="K129" s="152">
        <f t="shared" si="45"/>
        <v>80.5</v>
      </c>
      <c r="L129" s="153">
        <f t="shared" si="46"/>
        <v>0.1464968152866242</v>
      </c>
      <c r="M129" s="148" t="s">
        <v>534</v>
      </c>
      <c r="N129" s="154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44</v>
      </c>
      <c r="B130" s="146">
        <v>42342</v>
      </c>
      <c r="C130" s="146"/>
      <c r="D130" s="147" t="s">
        <v>627</v>
      </c>
      <c r="E130" s="148" t="s">
        <v>564</v>
      </c>
      <c r="F130" s="149">
        <v>1027.5</v>
      </c>
      <c r="G130" s="148"/>
      <c r="H130" s="148">
        <v>1315</v>
      </c>
      <c r="I130" s="150">
        <v>1250</v>
      </c>
      <c r="J130" s="151" t="s">
        <v>622</v>
      </c>
      <c r="K130" s="152">
        <f t="shared" si="45"/>
        <v>287.5</v>
      </c>
      <c r="L130" s="153">
        <f t="shared" si="46"/>
        <v>0.27980535279805352</v>
      </c>
      <c r="M130" s="148" t="s">
        <v>534</v>
      </c>
      <c r="N130" s="154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45</v>
      </c>
      <c r="B131" s="146">
        <v>42367</v>
      </c>
      <c r="C131" s="146"/>
      <c r="D131" s="147" t="s">
        <v>628</v>
      </c>
      <c r="E131" s="148" t="s">
        <v>564</v>
      </c>
      <c r="F131" s="149">
        <v>465</v>
      </c>
      <c r="G131" s="148"/>
      <c r="H131" s="148">
        <v>540</v>
      </c>
      <c r="I131" s="150">
        <v>540</v>
      </c>
      <c r="J131" s="151" t="s">
        <v>622</v>
      </c>
      <c r="K131" s="152">
        <f t="shared" si="45"/>
        <v>75</v>
      </c>
      <c r="L131" s="153">
        <f t="shared" si="46"/>
        <v>0.16129032258064516</v>
      </c>
      <c r="M131" s="148" t="s">
        <v>534</v>
      </c>
      <c r="N131" s="15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46</v>
      </c>
      <c r="B132" s="146">
        <v>42380</v>
      </c>
      <c r="C132" s="146"/>
      <c r="D132" s="147" t="s">
        <v>364</v>
      </c>
      <c r="E132" s="148" t="s">
        <v>536</v>
      </c>
      <c r="F132" s="149">
        <v>81</v>
      </c>
      <c r="G132" s="148"/>
      <c r="H132" s="148">
        <v>110</v>
      </c>
      <c r="I132" s="150">
        <v>110</v>
      </c>
      <c r="J132" s="151" t="s">
        <v>622</v>
      </c>
      <c r="K132" s="152">
        <f t="shared" si="45"/>
        <v>29</v>
      </c>
      <c r="L132" s="153">
        <f t="shared" si="46"/>
        <v>0.35802469135802467</v>
      </c>
      <c r="M132" s="148" t="s">
        <v>534</v>
      </c>
      <c r="N132" s="154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47</v>
      </c>
      <c r="B133" s="146">
        <v>42382</v>
      </c>
      <c r="C133" s="146"/>
      <c r="D133" s="147" t="s">
        <v>629</v>
      </c>
      <c r="E133" s="148" t="s">
        <v>536</v>
      </c>
      <c r="F133" s="149">
        <v>417.5</v>
      </c>
      <c r="G133" s="148"/>
      <c r="H133" s="148">
        <v>547</v>
      </c>
      <c r="I133" s="150">
        <v>535</v>
      </c>
      <c r="J133" s="151" t="s">
        <v>622</v>
      </c>
      <c r="K133" s="152">
        <f t="shared" si="45"/>
        <v>129.5</v>
      </c>
      <c r="L133" s="153">
        <f t="shared" si="46"/>
        <v>0.31017964071856285</v>
      </c>
      <c r="M133" s="148" t="s">
        <v>534</v>
      </c>
      <c r="N133" s="154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48</v>
      </c>
      <c r="B134" s="146">
        <v>42408</v>
      </c>
      <c r="C134" s="146"/>
      <c r="D134" s="147" t="s">
        <v>630</v>
      </c>
      <c r="E134" s="148" t="s">
        <v>564</v>
      </c>
      <c r="F134" s="149">
        <v>650</v>
      </c>
      <c r="G134" s="148"/>
      <c r="H134" s="148">
        <v>800</v>
      </c>
      <c r="I134" s="150">
        <v>800</v>
      </c>
      <c r="J134" s="151" t="s">
        <v>622</v>
      </c>
      <c r="K134" s="152">
        <f t="shared" si="45"/>
        <v>150</v>
      </c>
      <c r="L134" s="153">
        <f t="shared" si="46"/>
        <v>0.23076923076923078</v>
      </c>
      <c r="M134" s="148" t="s">
        <v>534</v>
      </c>
      <c r="N134" s="154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49</v>
      </c>
      <c r="B135" s="146">
        <v>42433</v>
      </c>
      <c r="C135" s="146"/>
      <c r="D135" s="147" t="s">
        <v>205</v>
      </c>
      <c r="E135" s="148" t="s">
        <v>564</v>
      </c>
      <c r="F135" s="149">
        <v>437.5</v>
      </c>
      <c r="G135" s="148"/>
      <c r="H135" s="148">
        <v>504.5</v>
      </c>
      <c r="I135" s="150">
        <v>522</v>
      </c>
      <c r="J135" s="151" t="s">
        <v>631</v>
      </c>
      <c r="K135" s="152">
        <f t="shared" si="45"/>
        <v>67</v>
      </c>
      <c r="L135" s="153">
        <f t="shared" si="46"/>
        <v>0.15314285714285714</v>
      </c>
      <c r="M135" s="148" t="s">
        <v>534</v>
      </c>
      <c r="N135" s="154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50</v>
      </c>
      <c r="B136" s="146">
        <v>42438</v>
      </c>
      <c r="C136" s="146"/>
      <c r="D136" s="147" t="s">
        <v>632</v>
      </c>
      <c r="E136" s="148" t="s">
        <v>564</v>
      </c>
      <c r="F136" s="149">
        <v>189.5</v>
      </c>
      <c r="G136" s="148"/>
      <c r="H136" s="148">
        <v>218</v>
      </c>
      <c r="I136" s="150">
        <v>218</v>
      </c>
      <c r="J136" s="151" t="s">
        <v>622</v>
      </c>
      <c r="K136" s="152">
        <f t="shared" si="45"/>
        <v>28.5</v>
      </c>
      <c r="L136" s="153">
        <f t="shared" si="46"/>
        <v>0.15039577836411611</v>
      </c>
      <c r="M136" s="148" t="s">
        <v>534</v>
      </c>
      <c r="N136" s="154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5">
        <v>51</v>
      </c>
      <c r="B137" s="156">
        <v>42471</v>
      </c>
      <c r="C137" s="156"/>
      <c r="D137" s="164" t="s">
        <v>633</v>
      </c>
      <c r="E137" s="159" t="s">
        <v>564</v>
      </c>
      <c r="F137" s="159">
        <v>36.5</v>
      </c>
      <c r="G137" s="160"/>
      <c r="H137" s="160">
        <v>15.85</v>
      </c>
      <c r="I137" s="160">
        <v>60</v>
      </c>
      <c r="J137" s="161" t="s">
        <v>634</v>
      </c>
      <c r="K137" s="162">
        <f t="shared" si="45"/>
        <v>-20.65</v>
      </c>
      <c r="L137" s="163">
        <f t="shared" si="46"/>
        <v>-0.5657534246575342</v>
      </c>
      <c r="M137" s="159" t="s">
        <v>546</v>
      </c>
      <c r="N137" s="167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52</v>
      </c>
      <c r="B138" s="146">
        <v>42472</v>
      </c>
      <c r="C138" s="146"/>
      <c r="D138" s="147" t="s">
        <v>635</v>
      </c>
      <c r="E138" s="148" t="s">
        <v>564</v>
      </c>
      <c r="F138" s="149">
        <v>93</v>
      </c>
      <c r="G138" s="148"/>
      <c r="H138" s="148">
        <v>149</v>
      </c>
      <c r="I138" s="150">
        <v>140</v>
      </c>
      <c r="J138" s="151" t="s">
        <v>636</v>
      </c>
      <c r="K138" s="152">
        <f t="shared" si="45"/>
        <v>56</v>
      </c>
      <c r="L138" s="153">
        <f t="shared" si="46"/>
        <v>0.60215053763440862</v>
      </c>
      <c r="M138" s="148" t="s">
        <v>534</v>
      </c>
      <c r="N138" s="154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53</v>
      </c>
      <c r="B139" s="146">
        <v>42472</v>
      </c>
      <c r="C139" s="146"/>
      <c r="D139" s="147" t="s">
        <v>637</v>
      </c>
      <c r="E139" s="148" t="s">
        <v>564</v>
      </c>
      <c r="F139" s="149">
        <v>130</v>
      </c>
      <c r="G139" s="148"/>
      <c r="H139" s="148">
        <v>150</v>
      </c>
      <c r="I139" s="150" t="s">
        <v>638</v>
      </c>
      <c r="J139" s="151" t="s">
        <v>622</v>
      </c>
      <c r="K139" s="152">
        <f t="shared" si="45"/>
        <v>20</v>
      </c>
      <c r="L139" s="153">
        <f t="shared" si="46"/>
        <v>0.15384615384615385</v>
      </c>
      <c r="M139" s="148" t="s">
        <v>534</v>
      </c>
      <c r="N139" s="154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54</v>
      </c>
      <c r="B140" s="146">
        <v>42473</v>
      </c>
      <c r="C140" s="146"/>
      <c r="D140" s="147" t="s">
        <v>639</v>
      </c>
      <c r="E140" s="148" t="s">
        <v>564</v>
      </c>
      <c r="F140" s="149">
        <v>196</v>
      </c>
      <c r="G140" s="148"/>
      <c r="H140" s="148">
        <v>299</v>
      </c>
      <c r="I140" s="150">
        <v>299</v>
      </c>
      <c r="J140" s="151" t="s">
        <v>622</v>
      </c>
      <c r="K140" s="152">
        <v>103</v>
      </c>
      <c r="L140" s="153">
        <v>0.52551020408163296</v>
      </c>
      <c r="M140" s="148" t="s">
        <v>534</v>
      </c>
      <c r="N140" s="154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55</v>
      </c>
      <c r="B141" s="146">
        <v>42473</v>
      </c>
      <c r="C141" s="146"/>
      <c r="D141" s="147" t="s">
        <v>640</v>
      </c>
      <c r="E141" s="148" t="s">
        <v>564</v>
      </c>
      <c r="F141" s="149">
        <v>88</v>
      </c>
      <c r="G141" s="148"/>
      <c r="H141" s="148">
        <v>103</v>
      </c>
      <c r="I141" s="150">
        <v>103</v>
      </c>
      <c r="J141" s="151" t="s">
        <v>622</v>
      </c>
      <c r="K141" s="152">
        <v>15</v>
      </c>
      <c r="L141" s="153">
        <v>0.170454545454545</v>
      </c>
      <c r="M141" s="148" t="s">
        <v>534</v>
      </c>
      <c r="N141" s="154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56</v>
      </c>
      <c r="B142" s="146">
        <v>42492</v>
      </c>
      <c r="C142" s="146"/>
      <c r="D142" s="147" t="s">
        <v>641</v>
      </c>
      <c r="E142" s="148" t="s">
        <v>564</v>
      </c>
      <c r="F142" s="149">
        <v>127.5</v>
      </c>
      <c r="G142" s="148"/>
      <c r="H142" s="148">
        <v>148</v>
      </c>
      <c r="I142" s="150" t="s">
        <v>642</v>
      </c>
      <c r="J142" s="151" t="s">
        <v>622</v>
      </c>
      <c r="K142" s="152">
        <f>H142-F142</f>
        <v>20.5</v>
      </c>
      <c r="L142" s="153">
        <f>K142/F142</f>
        <v>0.16078431372549021</v>
      </c>
      <c r="M142" s="148" t="s">
        <v>534</v>
      </c>
      <c r="N142" s="154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57</v>
      </c>
      <c r="B143" s="146">
        <v>42493</v>
      </c>
      <c r="C143" s="146"/>
      <c r="D143" s="147" t="s">
        <v>643</v>
      </c>
      <c r="E143" s="148" t="s">
        <v>564</v>
      </c>
      <c r="F143" s="149">
        <v>675</v>
      </c>
      <c r="G143" s="148"/>
      <c r="H143" s="148">
        <v>815</v>
      </c>
      <c r="I143" s="150" t="s">
        <v>644</v>
      </c>
      <c r="J143" s="151" t="s">
        <v>622</v>
      </c>
      <c r="K143" s="152">
        <f>H143-F143</f>
        <v>140</v>
      </c>
      <c r="L143" s="153">
        <f>K143/F143</f>
        <v>0.2074074074074074</v>
      </c>
      <c r="M143" s="148" t="s">
        <v>534</v>
      </c>
      <c r="N143" s="154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5">
        <v>58</v>
      </c>
      <c r="B144" s="156">
        <v>42522</v>
      </c>
      <c r="C144" s="156"/>
      <c r="D144" s="157" t="s">
        <v>645</v>
      </c>
      <c r="E144" s="158" t="s">
        <v>564</v>
      </c>
      <c r="F144" s="159">
        <v>500</v>
      </c>
      <c r="G144" s="159"/>
      <c r="H144" s="160">
        <v>232.5</v>
      </c>
      <c r="I144" s="160" t="s">
        <v>646</v>
      </c>
      <c r="J144" s="161" t="s">
        <v>647</v>
      </c>
      <c r="K144" s="162">
        <f>H144-F144</f>
        <v>-267.5</v>
      </c>
      <c r="L144" s="163">
        <f>K144/F144</f>
        <v>-0.53500000000000003</v>
      </c>
      <c r="M144" s="159" t="s">
        <v>546</v>
      </c>
      <c r="N144" s="156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59</v>
      </c>
      <c r="B145" s="146">
        <v>42527</v>
      </c>
      <c r="C145" s="146"/>
      <c r="D145" s="147" t="s">
        <v>492</v>
      </c>
      <c r="E145" s="148" t="s">
        <v>564</v>
      </c>
      <c r="F145" s="149">
        <v>110</v>
      </c>
      <c r="G145" s="148"/>
      <c r="H145" s="148">
        <v>126.5</v>
      </c>
      <c r="I145" s="150">
        <v>125</v>
      </c>
      <c r="J145" s="151" t="s">
        <v>573</v>
      </c>
      <c r="K145" s="152">
        <f>H145-F145</f>
        <v>16.5</v>
      </c>
      <c r="L145" s="153">
        <f>K145/F145</f>
        <v>0.15</v>
      </c>
      <c r="M145" s="148" t="s">
        <v>534</v>
      </c>
      <c r="N145" s="154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60</v>
      </c>
      <c r="B146" s="146">
        <v>42538</v>
      </c>
      <c r="C146" s="146"/>
      <c r="D146" s="147" t="s">
        <v>648</v>
      </c>
      <c r="E146" s="148" t="s">
        <v>564</v>
      </c>
      <c r="F146" s="149">
        <v>44</v>
      </c>
      <c r="G146" s="148"/>
      <c r="H146" s="148">
        <v>69.5</v>
      </c>
      <c r="I146" s="150">
        <v>69.5</v>
      </c>
      <c r="J146" s="151" t="s">
        <v>649</v>
      </c>
      <c r="K146" s="152">
        <f>H146-F146</f>
        <v>25.5</v>
      </c>
      <c r="L146" s="153">
        <f>K146/F146</f>
        <v>0.57954545454545459</v>
      </c>
      <c r="M146" s="148" t="s">
        <v>534</v>
      </c>
      <c r="N146" s="154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61</v>
      </c>
      <c r="B147" s="146">
        <v>42549</v>
      </c>
      <c r="C147" s="146"/>
      <c r="D147" s="147" t="s">
        <v>650</v>
      </c>
      <c r="E147" s="148" t="s">
        <v>564</v>
      </c>
      <c r="F147" s="149">
        <v>262.5</v>
      </c>
      <c r="G147" s="148"/>
      <c r="H147" s="148">
        <v>340</v>
      </c>
      <c r="I147" s="150">
        <v>333</v>
      </c>
      <c r="J147" s="151" t="s">
        <v>651</v>
      </c>
      <c r="K147" s="152">
        <v>77.5</v>
      </c>
      <c r="L147" s="153">
        <v>0.29523809523809502</v>
      </c>
      <c r="M147" s="148" t="s">
        <v>534</v>
      </c>
      <c r="N147" s="154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62</v>
      </c>
      <c r="B148" s="146">
        <v>42549</v>
      </c>
      <c r="C148" s="146"/>
      <c r="D148" s="147" t="s">
        <v>652</v>
      </c>
      <c r="E148" s="148" t="s">
        <v>564</v>
      </c>
      <c r="F148" s="149">
        <v>840</v>
      </c>
      <c r="G148" s="148"/>
      <c r="H148" s="148">
        <v>1230</v>
      </c>
      <c r="I148" s="150">
        <v>1230</v>
      </c>
      <c r="J148" s="151" t="s">
        <v>622</v>
      </c>
      <c r="K148" s="152">
        <v>390</v>
      </c>
      <c r="L148" s="153">
        <v>0.46428571428571402</v>
      </c>
      <c r="M148" s="148" t="s">
        <v>534</v>
      </c>
      <c r="N148" s="154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68">
        <v>63</v>
      </c>
      <c r="B149" s="169">
        <v>42556</v>
      </c>
      <c r="C149" s="169"/>
      <c r="D149" s="170" t="s">
        <v>653</v>
      </c>
      <c r="E149" s="171" t="s">
        <v>564</v>
      </c>
      <c r="F149" s="171">
        <v>395</v>
      </c>
      <c r="G149" s="172"/>
      <c r="H149" s="172">
        <f>(468.5+342.5)/2</f>
        <v>405.5</v>
      </c>
      <c r="I149" s="172">
        <v>510</v>
      </c>
      <c r="J149" s="173" t="s">
        <v>654</v>
      </c>
      <c r="K149" s="174">
        <f t="shared" ref="K149:K155" si="47">H149-F149</f>
        <v>10.5</v>
      </c>
      <c r="L149" s="175">
        <f t="shared" ref="L149:L155" si="48">K149/F149</f>
        <v>2.6582278481012658E-2</v>
      </c>
      <c r="M149" s="171" t="s">
        <v>655</v>
      </c>
      <c r="N149" s="169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64</v>
      </c>
      <c r="B150" s="156">
        <v>42584</v>
      </c>
      <c r="C150" s="156"/>
      <c r="D150" s="157" t="s">
        <v>656</v>
      </c>
      <c r="E150" s="158" t="s">
        <v>536</v>
      </c>
      <c r="F150" s="159">
        <f>169.5-12.8</f>
        <v>156.69999999999999</v>
      </c>
      <c r="G150" s="159"/>
      <c r="H150" s="160">
        <v>77</v>
      </c>
      <c r="I150" s="160" t="s">
        <v>657</v>
      </c>
      <c r="J150" s="161" t="s">
        <v>658</v>
      </c>
      <c r="K150" s="162">
        <f t="shared" si="47"/>
        <v>-79.699999999999989</v>
      </c>
      <c r="L150" s="163">
        <f t="shared" si="48"/>
        <v>-0.50861518825781749</v>
      </c>
      <c r="M150" s="159" t="s">
        <v>546</v>
      </c>
      <c r="N150" s="156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5">
        <v>65</v>
      </c>
      <c r="B151" s="156">
        <v>42586</v>
      </c>
      <c r="C151" s="156"/>
      <c r="D151" s="157" t="s">
        <v>659</v>
      </c>
      <c r="E151" s="158" t="s">
        <v>564</v>
      </c>
      <c r="F151" s="159">
        <v>400</v>
      </c>
      <c r="G151" s="159"/>
      <c r="H151" s="160">
        <v>305</v>
      </c>
      <c r="I151" s="160">
        <v>475</v>
      </c>
      <c r="J151" s="161" t="s">
        <v>660</v>
      </c>
      <c r="K151" s="162">
        <f t="shared" si="47"/>
        <v>-95</v>
      </c>
      <c r="L151" s="163">
        <f t="shared" si="48"/>
        <v>-0.23749999999999999</v>
      </c>
      <c r="M151" s="159" t="s">
        <v>546</v>
      </c>
      <c r="N151" s="156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66</v>
      </c>
      <c r="B152" s="146">
        <v>42593</v>
      </c>
      <c r="C152" s="146"/>
      <c r="D152" s="147" t="s">
        <v>661</v>
      </c>
      <c r="E152" s="148" t="s">
        <v>564</v>
      </c>
      <c r="F152" s="149">
        <v>86.5</v>
      </c>
      <c r="G152" s="148"/>
      <c r="H152" s="148">
        <v>130</v>
      </c>
      <c r="I152" s="150">
        <v>130</v>
      </c>
      <c r="J152" s="151" t="s">
        <v>662</v>
      </c>
      <c r="K152" s="152">
        <f t="shared" si="47"/>
        <v>43.5</v>
      </c>
      <c r="L152" s="153">
        <f t="shared" si="48"/>
        <v>0.50289017341040465</v>
      </c>
      <c r="M152" s="148" t="s">
        <v>534</v>
      </c>
      <c r="N152" s="154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67</v>
      </c>
      <c r="B153" s="156">
        <v>42600</v>
      </c>
      <c r="C153" s="156"/>
      <c r="D153" s="157" t="s">
        <v>109</v>
      </c>
      <c r="E153" s="158" t="s">
        <v>564</v>
      </c>
      <c r="F153" s="159">
        <v>133.5</v>
      </c>
      <c r="G153" s="159"/>
      <c r="H153" s="160">
        <v>126.5</v>
      </c>
      <c r="I153" s="160">
        <v>178</v>
      </c>
      <c r="J153" s="161" t="s">
        <v>663</v>
      </c>
      <c r="K153" s="162">
        <f t="shared" si="47"/>
        <v>-7</v>
      </c>
      <c r="L153" s="163">
        <f t="shared" si="48"/>
        <v>-5.2434456928838954E-2</v>
      </c>
      <c r="M153" s="159" t="s">
        <v>546</v>
      </c>
      <c r="N153" s="156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68</v>
      </c>
      <c r="B154" s="146">
        <v>42613</v>
      </c>
      <c r="C154" s="146"/>
      <c r="D154" s="147" t="s">
        <v>664</v>
      </c>
      <c r="E154" s="148" t="s">
        <v>564</v>
      </c>
      <c r="F154" s="149">
        <v>560</v>
      </c>
      <c r="G154" s="148"/>
      <c r="H154" s="148">
        <v>725</v>
      </c>
      <c r="I154" s="150">
        <v>725</v>
      </c>
      <c r="J154" s="151" t="s">
        <v>566</v>
      </c>
      <c r="K154" s="152">
        <f t="shared" si="47"/>
        <v>165</v>
      </c>
      <c r="L154" s="153">
        <f t="shared" si="48"/>
        <v>0.29464285714285715</v>
      </c>
      <c r="M154" s="148" t="s">
        <v>534</v>
      </c>
      <c r="N154" s="154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69</v>
      </c>
      <c r="B155" s="146">
        <v>42614</v>
      </c>
      <c r="C155" s="146"/>
      <c r="D155" s="147" t="s">
        <v>665</v>
      </c>
      <c r="E155" s="148" t="s">
        <v>564</v>
      </c>
      <c r="F155" s="149">
        <v>160.5</v>
      </c>
      <c r="G155" s="148"/>
      <c r="H155" s="148">
        <v>210</v>
      </c>
      <c r="I155" s="150">
        <v>210</v>
      </c>
      <c r="J155" s="151" t="s">
        <v>566</v>
      </c>
      <c r="K155" s="152">
        <f t="shared" si="47"/>
        <v>49.5</v>
      </c>
      <c r="L155" s="153">
        <f t="shared" si="48"/>
        <v>0.30841121495327101</v>
      </c>
      <c r="M155" s="148" t="s">
        <v>534</v>
      </c>
      <c r="N155" s="154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70</v>
      </c>
      <c r="B156" s="146">
        <v>42646</v>
      </c>
      <c r="C156" s="146"/>
      <c r="D156" s="147" t="s">
        <v>377</v>
      </c>
      <c r="E156" s="148" t="s">
        <v>564</v>
      </c>
      <c r="F156" s="149">
        <v>430</v>
      </c>
      <c r="G156" s="148"/>
      <c r="H156" s="148">
        <v>596</v>
      </c>
      <c r="I156" s="150">
        <v>575</v>
      </c>
      <c r="J156" s="151" t="s">
        <v>666</v>
      </c>
      <c r="K156" s="152">
        <v>166</v>
      </c>
      <c r="L156" s="153">
        <v>0.38604651162790699</v>
      </c>
      <c r="M156" s="148" t="s">
        <v>534</v>
      </c>
      <c r="N156" s="15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71</v>
      </c>
      <c r="B157" s="146">
        <v>42657</v>
      </c>
      <c r="C157" s="146"/>
      <c r="D157" s="147" t="s">
        <v>667</v>
      </c>
      <c r="E157" s="148" t="s">
        <v>564</v>
      </c>
      <c r="F157" s="149">
        <v>280</v>
      </c>
      <c r="G157" s="148"/>
      <c r="H157" s="148">
        <v>345</v>
      </c>
      <c r="I157" s="150">
        <v>345</v>
      </c>
      <c r="J157" s="151" t="s">
        <v>566</v>
      </c>
      <c r="K157" s="152">
        <f t="shared" ref="K157:K162" si="49">H157-F157</f>
        <v>65</v>
      </c>
      <c r="L157" s="153">
        <f>K157/F157</f>
        <v>0.23214285714285715</v>
      </c>
      <c r="M157" s="148" t="s">
        <v>534</v>
      </c>
      <c r="N157" s="154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72</v>
      </c>
      <c r="B158" s="146">
        <v>42657</v>
      </c>
      <c r="C158" s="146"/>
      <c r="D158" s="147" t="s">
        <v>668</v>
      </c>
      <c r="E158" s="148" t="s">
        <v>564</v>
      </c>
      <c r="F158" s="149">
        <v>245</v>
      </c>
      <c r="G158" s="148"/>
      <c r="H158" s="148">
        <v>325.5</v>
      </c>
      <c r="I158" s="150">
        <v>330</v>
      </c>
      <c r="J158" s="151" t="s">
        <v>669</v>
      </c>
      <c r="K158" s="152">
        <f t="shared" si="49"/>
        <v>80.5</v>
      </c>
      <c r="L158" s="153">
        <f>K158/F158</f>
        <v>0.32857142857142857</v>
      </c>
      <c r="M158" s="148" t="s">
        <v>534</v>
      </c>
      <c r="N158" s="15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73</v>
      </c>
      <c r="B159" s="146">
        <v>42660</v>
      </c>
      <c r="C159" s="146"/>
      <c r="D159" s="147" t="s">
        <v>333</v>
      </c>
      <c r="E159" s="148" t="s">
        <v>564</v>
      </c>
      <c r="F159" s="149">
        <v>125</v>
      </c>
      <c r="G159" s="148"/>
      <c r="H159" s="148">
        <v>160</v>
      </c>
      <c r="I159" s="150">
        <v>160</v>
      </c>
      <c r="J159" s="151" t="s">
        <v>622</v>
      </c>
      <c r="K159" s="152">
        <f t="shared" si="49"/>
        <v>35</v>
      </c>
      <c r="L159" s="153">
        <v>0.28000000000000003</v>
      </c>
      <c r="M159" s="148" t="s">
        <v>534</v>
      </c>
      <c r="N159" s="154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74</v>
      </c>
      <c r="B160" s="146">
        <v>42660</v>
      </c>
      <c r="C160" s="146"/>
      <c r="D160" s="147" t="s">
        <v>432</v>
      </c>
      <c r="E160" s="148" t="s">
        <v>564</v>
      </c>
      <c r="F160" s="149">
        <v>114</v>
      </c>
      <c r="G160" s="148"/>
      <c r="H160" s="148">
        <v>145</v>
      </c>
      <c r="I160" s="150">
        <v>145</v>
      </c>
      <c r="J160" s="151" t="s">
        <v>622</v>
      </c>
      <c r="K160" s="152">
        <f t="shared" si="49"/>
        <v>31</v>
      </c>
      <c r="L160" s="153">
        <f>K160/F160</f>
        <v>0.27192982456140352</v>
      </c>
      <c r="M160" s="148" t="s">
        <v>534</v>
      </c>
      <c r="N160" s="154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75</v>
      </c>
      <c r="B161" s="146">
        <v>42660</v>
      </c>
      <c r="C161" s="146"/>
      <c r="D161" s="147" t="s">
        <v>670</v>
      </c>
      <c r="E161" s="148" t="s">
        <v>564</v>
      </c>
      <c r="F161" s="149">
        <v>212</v>
      </c>
      <c r="G161" s="148"/>
      <c r="H161" s="148">
        <v>280</v>
      </c>
      <c r="I161" s="150">
        <v>276</v>
      </c>
      <c r="J161" s="151" t="s">
        <v>671</v>
      </c>
      <c r="K161" s="152">
        <f t="shared" si="49"/>
        <v>68</v>
      </c>
      <c r="L161" s="153">
        <f>K161/F161</f>
        <v>0.32075471698113206</v>
      </c>
      <c r="M161" s="148" t="s">
        <v>534</v>
      </c>
      <c r="N161" s="154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76</v>
      </c>
      <c r="B162" s="146">
        <v>42678</v>
      </c>
      <c r="C162" s="146"/>
      <c r="D162" s="147" t="s">
        <v>423</v>
      </c>
      <c r="E162" s="148" t="s">
        <v>564</v>
      </c>
      <c r="F162" s="149">
        <v>155</v>
      </c>
      <c r="G162" s="148"/>
      <c r="H162" s="148">
        <v>210</v>
      </c>
      <c r="I162" s="150">
        <v>210</v>
      </c>
      <c r="J162" s="151" t="s">
        <v>672</v>
      </c>
      <c r="K162" s="152">
        <f t="shared" si="49"/>
        <v>55</v>
      </c>
      <c r="L162" s="153">
        <f>K162/F162</f>
        <v>0.35483870967741937</v>
      </c>
      <c r="M162" s="148" t="s">
        <v>534</v>
      </c>
      <c r="N162" s="154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5">
        <v>77</v>
      </c>
      <c r="B163" s="156">
        <v>42710</v>
      </c>
      <c r="C163" s="156"/>
      <c r="D163" s="157" t="s">
        <v>673</v>
      </c>
      <c r="E163" s="158" t="s">
        <v>564</v>
      </c>
      <c r="F163" s="159">
        <v>150.5</v>
      </c>
      <c r="G163" s="159"/>
      <c r="H163" s="160">
        <v>72.5</v>
      </c>
      <c r="I163" s="160">
        <v>174</v>
      </c>
      <c r="J163" s="161" t="s">
        <v>674</v>
      </c>
      <c r="K163" s="162">
        <v>-78</v>
      </c>
      <c r="L163" s="163">
        <v>-0.51827242524916906</v>
      </c>
      <c r="M163" s="159" t="s">
        <v>546</v>
      </c>
      <c r="N163" s="156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78</v>
      </c>
      <c r="B164" s="146">
        <v>42712</v>
      </c>
      <c r="C164" s="146"/>
      <c r="D164" s="147" t="s">
        <v>675</v>
      </c>
      <c r="E164" s="148" t="s">
        <v>564</v>
      </c>
      <c r="F164" s="149">
        <v>380</v>
      </c>
      <c r="G164" s="148"/>
      <c r="H164" s="148">
        <v>478</v>
      </c>
      <c r="I164" s="150">
        <v>468</v>
      </c>
      <c r="J164" s="151" t="s">
        <v>622</v>
      </c>
      <c r="K164" s="152">
        <f>H164-F164</f>
        <v>98</v>
      </c>
      <c r="L164" s="153">
        <f>K164/F164</f>
        <v>0.25789473684210529</v>
      </c>
      <c r="M164" s="148" t="s">
        <v>534</v>
      </c>
      <c r="N164" s="154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79</v>
      </c>
      <c r="B165" s="146">
        <v>42734</v>
      </c>
      <c r="C165" s="146"/>
      <c r="D165" s="147" t="s">
        <v>108</v>
      </c>
      <c r="E165" s="148" t="s">
        <v>564</v>
      </c>
      <c r="F165" s="149">
        <v>305</v>
      </c>
      <c r="G165" s="148"/>
      <c r="H165" s="148">
        <v>375</v>
      </c>
      <c r="I165" s="150">
        <v>375</v>
      </c>
      <c r="J165" s="151" t="s">
        <v>622</v>
      </c>
      <c r="K165" s="152">
        <f>H165-F165</f>
        <v>70</v>
      </c>
      <c r="L165" s="153">
        <f>K165/F165</f>
        <v>0.22950819672131148</v>
      </c>
      <c r="M165" s="148" t="s">
        <v>534</v>
      </c>
      <c r="N165" s="154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80</v>
      </c>
      <c r="B166" s="146">
        <v>42739</v>
      </c>
      <c r="C166" s="146"/>
      <c r="D166" s="147" t="s">
        <v>94</v>
      </c>
      <c r="E166" s="148" t="s">
        <v>564</v>
      </c>
      <c r="F166" s="149">
        <v>99.5</v>
      </c>
      <c r="G166" s="148"/>
      <c r="H166" s="148">
        <v>158</v>
      </c>
      <c r="I166" s="150">
        <v>158</v>
      </c>
      <c r="J166" s="151" t="s">
        <v>622</v>
      </c>
      <c r="K166" s="152">
        <f>H166-F166</f>
        <v>58.5</v>
      </c>
      <c r="L166" s="153">
        <f>K166/F166</f>
        <v>0.5879396984924623</v>
      </c>
      <c r="M166" s="148" t="s">
        <v>534</v>
      </c>
      <c r="N166" s="154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81</v>
      </c>
      <c r="B167" s="146">
        <v>42739</v>
      </c>
      <c r="C167" s="146"/>
      <c r="D167" s="147" t="s">
        <v>94</v>
      </c>
      <c r="E167" s="148" t="s">
        <v>564</v>
      </c>
      <c r="F167" s="149">
        <v>99.5</v>
      </c>
      <c r="G167" s="148"/>
      <c r="H167" s="148">
        <v>158</v>
      </c>
      <c r="I167" s="150">
        <v>158</v>
      </c>
      <c r="J167" s="151" t="s">
        <v>622</v>
      </c>
      <c r="K167" s="152">
        <v>58.5</v>
      </c>
      <c r="L167" s="153">
        <v>0.58793969849246197</v>
      </c>
      <c r="M167" s="148" t="s">
        <v>534</v>
      </c>
      <c r="N167" s="154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82</v>
      </c>
      <c r="B168" s="146">
        <v>42786</v>
      </c>
      <c r="C168" s="146"/>
      <c r="D168" s="147" t="s">
        <v>181</v>
      </c>
      <c r="E168" s="148" t="s">
        <v>564</v>
      </c>
      <c r="F168" s="149">
        <v>140.5</v>
      </c>
      <c r="G168" s="148"/>
      <c r="H168" s="148">
        <v>220</v>
      </c>
      <c r="I168" s="150">
        <v>220</v>
      </c>
      <c r="J168" s="151" t="s">
        <v>622</v>
      </c>
      <c r="K168" s="152">
        <f>H168-F168</f>
        <v>79.5</v>
      </c>
      <c r="L168" s="153">
        <f>K168/F168</f>
        <v>0.5658362989323843</v>
      </c>
      <c r="M168" s="148" t="s">
        <v>534</v>
      </c>
      <c r="N168" s="154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83</v>
      </c>
      <c r="B169" s="146">
        <v>42786</v>
      </c>
      <c r="C169" s="146"/>
      <c r="D169" s="147" t="s">
        <v>676</v>
      </c>
      <c r="E169" s="148" t="s">
        <v>564</v>
      </c>
      <c r="F169" s="149">
        <v>202.5</v>
      </c>
      <c r="G169" s="148"/>
      <c r="H169" s="148">
        <v>234</v>
      </c>
      <c r="I169" s="150">
        <v>234</v>
      </c>
      <c r="J169" s="151" t="s">
        <v>622</v>
      </c>
      <c r="K169" s="152">
        <v>31.5</v>
      </c>
      <c r="L169" s="153">
        <v>0.155555555555556</v>
      </c>
      <c r="M169" s="148" t="s">
        <v>534</v>
      </c>
      <c r="N169" s="154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84</v>
      </c>
      <c r="B170" s="146">
        <v>42818</v>
      </c>
      <c r="C170" s="146"/>
      <c r="D170" s="147" t="s">
        <v>677</v>
      </c>
      <c r="E170" s="148" t="s">
        <v>564</v>
      </c>
      <c r="F170" s="149">
        <v>300.5</v>
      </c>
      <c r="G170" s="148"/>
      <c r="H170" s="148">
        <v>417.5</v>
      </c>
      <c r="I170" s="150">
        <v>420</v>
      </c>
      <c r="J170" s="151" t="s">
        <v>678</v>
      </c>
      <c r="K170" s="152">
        <f>H170-F170</f>
        <v>117</v>
      </c>
      <c r="L170" s="153">
        <f>K170/F170</f>
        <v>0.38935108153078202</v>
      </c>
      <c r="M170" s="148" t="s">
        <v>534</v>
      </c>
      <c r="N170" s="154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85</v>
      </c>
      <c r="B171" s="146">
        <v>42818</v>
      </c>
      <c r="C171" s="146"/>
      <c r="D171" s="147" t="s">
        <v>652</v>
      </c>
      <c r="E171" s="148" t="s">
        <v>564</v>
      </c>
      <c r="F171" s="149">
        <v>850</v>
      </c>
      <c r="G171" s="148"/>
      <c r="H171" s="148">
        <v>1042.5</v>
      </c>
      <c r="I171" s="150">
        <v>1023</v>
      </c>
      <c r="J171" s="151" t="s">
        <v>679</v>
      </c>
      <c r="K171" s="152">
        <v>192.5</v>
      </c>
      <c r="L171" s="153">
        <v>0.22647058823529401</v>
      </c>
      <c r="M171" s="148" t="s">
        <v>534</v>
      </c>
      <c r="N171" s="154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86</v>
      </c>
      <c r="B172" s="146">
        <v>42830</v>
      </c>
      <c r="C172" s="146"/>
      <c r="D172" s="147" t="s">
        <v>451</v>
      </c>
      <c r="E172" s="148" t="s">
        <v>564</v>
      </c>
      <c r="F172" s="149">
        <v>785</v>
      </c>
      <c r="G172" s="148"/>
      <c r="H172" s="148">
        <v>930</v>
      </c>
      <c r="I172" s="150">
        <v>920</v>
      </c>
      <c r="J172" s="151" t="s">
        <v>680</v>
      </c>
      <c r="K172" s="152">
        <f>H172-F172</f>
        <v>145</v>
      </c>
      <c r="L172" s="153">
        <f>K172/F172</f>
        <v>0.18471337579617833</v>
      </c>
      <c r="M172" s="148" t="s">
        <v>534</v>
      </c>
      <c r="N172" s="154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5">
        <v>87</v>
      </c>
      <c r="B173" s="156">
        <v>42831</v>
      </c>
      <c r="C173" s="156"/>
      <c r="D173" s="157" t="s">
        <v>681</v>
      </c>
      <c r="E173" s="158" t="s">
        <v>564</v>
      </c>
      <c r="F173" s="159">
        <v>40</v>
      </c>
      <c r="G173" s="159"/>
      <c r="H173" s="160">
        <v>13.1</v>
      </c>
      <c r="I173" s="160">
        <v>60</v>
      </c>
      <c r="J173" s="161" t="s">
        <v>682</v>
      </c>
      <c r="K173" s="162">
        <v>-26.9</v>
      </c>
      <c r="L173" s="163">
        <v>-0.67249999999999999</v>
      </c>
      <c r="M173" s="159" t="s">
        <v>546</v>
      </c>
      <c r="N173" s="156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88</v>
      </c>
      <c r="B174" s="146">
        <v>42837</v>
      </c>
      <c r="C174" s="146"/>
      <c r="D174" s="147" t="s">
        <v>93</v>
      </c>
      <c r="E174" s="148" t="s">
        <v>564</v>
      </c>
      <c r="F174" s="149">
        <v>289.5</v>
      </c>
      <c r="G174" s="148"/>
      <c r="H174" s="148">
        <v>354</v>
      </c>
      <c r="I174" s="150">
        <v>360</v>
      </c>
      <c r="J174" s="151" t="s">
        <v>683</v>
      </c>
      <c r="K174" s="152">
        <f t="shared" ref="K174:K182" si="50">H174-F174</f>
        <v>64.5</v>
      </c>
      <c r="L174" s="153">
        <f t="shared" ref="L174:L182" si="51">K174/F174</f>
        <v>0.22279792746113988</v>
      </c>
      <c r="M174" s="148" t="s">
        <v>534</v>
      </c>
      <c r="N174" s="154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89</v>
      </c>
      <c r="B175" s="146">
        <v>42845</v>
      </c>
      <c r="C175" s="146"/>
      <c r="D175" s="147" t="s">
        <v>399</v>
      </c>
      <c r="E175" s="148" t="s">
        <v>564</v>
      </c>
      <c r="F175" s="149">
        <v>700</v>
      </c>
      <c r="G175" s="148"/>
      <c r="H175" s="148">
        <v>840</v>
      </c>
      <c r="I175" s="150">
        <v>840</v>
      </c>
      <c r="J175" s="151" t="s">
        <v>684</v>
      </c>
      <c r="K175" s="152">
        <f t="shared" si="50"/>
        <v>140</v>
      </c>
      <c r="L175" s="153">
        <f t="shared" si="51"/>
        <v>0.2</v>
      </c>
      <c r="M175" s="148" t="s">
        <v>534</v>
      </c>
      <c r="N175" s="154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90</v>
      </c>
      <c r="B176" s="146">
        <v>42887</v>
      </c>
      <c r="C176" s="146"/>
      <c r="D176" s="147" t="s">
        <v>685</v>
      </c>
      <c r="E176" s="148" t="s">
        <v>564</v>
      </c>
      <c r="F176" s="149">
        <v>130</v>
      </c>
      <c r="G176" s="148"/>
      <c r="H176" s="148">
        <v>144.25</v>
      </c>
      <c r="I176" s="150">
        <v>170</v>
      </c>
      <c r="J176" s="151" t="s">
        <v>686</v>
      </c>
      <c r="K176" s="152">
        <f t="shared" si="50"/>
        <v>14.25</v>
      </c>
      <c r="L176" s="153">
        <f t="shared" si="51"/>
        <v>0.10961538461538461</v>
      </c>
      <c r="M176" s="148" t="s">
        <v>534</v>
      </c>
      <c r="N176" s="154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91</v>
      </c>
      <c r="B177" s="146">
        <v>42901</v>
      </c>
      <c r="C177" s="146"/>
      <c r="D177" s="147" t="s">
        <v>687</v>
      </c>
      <c r="E177" s="148" t="s">
        <v>564</v>
      </c>
      <c r="F177" s="149">
        <v>214.5</v>
      </c>
      <c r="G177" s="148"/>
      <c r="H177" s="148">
        <v>262</v>
      </c>
      <c r="I177" s="150">
        <v>262</v>
      </c>
      <c r="J177" s="151" t="s">
        <v>688</v>
      </c>
      <c r="K177" s="152">
        <f t="shared" si="50"/>
        <v>47.5</v>
      </c>
      <c r="L177" s="153">
        <f t="shared" si="51"/>
        <v>0.22144522144522144</v>
      </c>
      <c r="M177" s="148" t="s">
        <v>534</v>
      </c>
      <c r="N177" s="154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92</v>
      </c>
      <c r="B178" s="177">
        <v>42933</v>
      </c>
      <c r="C178" s="177"/>
      <c r="D178" s="178" t="s">
        <v>689</v>
      </c>
      <c r="E178" s="179" t="s">
        <v>564</v>
      </c>
      <c r="F178" s="180">
        <v>370</v>
      </c>
      <c r="G178" s="179"/>
      <c r="H178" s="179">
        <v>447.5</v>
      </c>
      <c r="I178" s="181">
        <v>450</v>
      </c>
      <c r="J178" s="182" t="s">
        <v>622</v>
      </c>
      <c r="K178" s="152">
        <f t="shared" si="50"/>
        <v>77.5</v>
      </c>
      <c r="L178" s="183">
        <f t="shared" si="51"/>
        <v>0.20945945945945946</v>
      </c>
      <c r="M178" s="179" t="s">
        <v>534</v>
      </c>
      <c r="N178" s="184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93</v>
      </c>
      <c r="B179" s="177">
        <v>42943</v>
      </c>
      <c r="C179" s="177"/>
      <c r="D179" s="178" t="s">
        <v>179</v>
      </c>
      <c r="E179" s="179" t="s">
        <v>564</v>
      </c>
      <c r="F179" s="180">
        <v>657.5</v>
      </c>
      <c r="G179" s="179"/>
      <c r="H179" s="179">
        <v>825</v>
      </c>
      <c r="I179" s="181">
        <v>820</v>
      </c>
      <c r="J179" s="182" t="s">
        <v>622</v>
      </c>
      <c r="K179" s="152">
        <f t="shared" si="50"/>
        <v>167.5</v>
      </c>
      <c r="L179" s="183">
        <f t="shared" si="51"/>
        <v>0.25475285171102663</v>
      </c>
      <c r="M179" s="179" t="s">
        <v>534</v>
      </c>
      <c r="N179" s="184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94</v>
      </c>
      <c r="B180" s="146">
        <v>42964</v>
      </c>
      <c r="C180" s="146"/>
      <c r="D180" s="147" t="s">
        <v>346</v>
      </c>
      <c r="E180" s="148" t="s">
        <v>564</v>
      </c>
      <c r="F180" s="149">
        <v>605</v>
      </c>
      <c r="G180" s="148"/>
      <c r="H180" s="148">
        <v>750</v>
      </c>
      <c r="I180" s="150">
        <v>750</v>
      </c>
      <c r="J180" s="151" t="s">
        <v>680</v>
      </c>
      <c r="K180" s="152">
        <f t="shared" si="50"/>
        <v>145</v>
      </c>
      <c r="L180" s="153">
        <f t="shared" si="51"/>
        <v>0.23966942148760331</v>
      </c>
      <c r="M180" s="148" t="s">
        <v>534</v>
      </c>
      <c r="N180" s="154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95</v>
      </c>
      <c r="B181" s="156">
        <v>42979</v>
      </c>
      <c r="C181" s="156"/>
      <c r="D181" s="164" t="s">
        <v>690</v>
      </c>
      <c r="E181" s="159" t="s">
        <v>564</v>
      </c>
      <c r="F181" s="159">
        <v>255</v>
      </c>
      <c r="G181" s="160"/>
      <c r="H181" s="160">
        <v>217.25</v>
      </c>
      <c r="I181" s="160">
        <v>320</v>
      </c>
      <c r="J181" s="161" t="s">
        <v>691</v>
      </c>
      <c r="K181" s="162">
        <f t="shared" si="50"/>
        <v>-37.75</v>
      </c>
      <c r="L181" s="165">
        <f t="shared" si="51"/>
        <v>-0.14803921568627451</v>
      </c>
      <c r="M181" s="159" t="s">
        <v>546</v>
      </c>
      <c r="N181" s="156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96</v>
      </c>
      <c r="B182" s="146">
        <v>42997</v>
      </c>
      <c r="C182" s="146"/>
      <c r="D182" s="147" t="s">
        <v>692</v>
      </c>
      <c r="E182" s="148" t="s">
        <v>564</v>
      </c>
      <c r="F182" s="149">
        <v>215</v>
      </c>
      <c r="G182" s="148"/>
      <c r="H182" s="148">
        <v>258</v>
      </c>
      <c r="I182" s="150">
        <v>258</v>
      </c>
      <c r="J182" s="151" t="s">
        <v>622</v>
      </c>
      <c r="K182" s="152">
        <f t="shared" si="50"/>
        <v>43</v>
      </c>
      <c r="L182" s="153">
        <f t="shared" si="51"/>
        <v>0.2</v>
      </c>
      <c r="M182" s="148" t="s">
        <v>534</v>
      </c>
      <c r="N182" s="154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97</v>
      </c>
      <c r="B183" s="146">
        <v>42997</v>
      </c>
      <c r="C183" s="146"/>
      <c r="D183" s="147" t="s">
        <v>692</v>
      </c>
      <c r="E183" s="148" t="s">
        <v>564</v>
      </c>
      <c r="F183" s="149">
        <v>215</v>
      </c>
      <c r="G183" s="148"/>
      <c r="H183" s="148">
        <v>258</v>
      </c>
      <c r="I183" s="150">
        <v>258</v>
      </c>
      <c r="J183" s="182" t="s">
        <v>622</v>
      </c>
      <c r="K183" s="152">
        <v>43</v>
      </c>
      <c r="L183" s="153">
        <v>0.2</v>
      </c>
      <c r="M183" s="148" t="s">
        <v>534</v>
      </c>
      <c r="N183" s="154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98</v>
      </c>
      <c r="B184" s="177">
        <v>42998</v>
      </c>
      <c r="C184" s="177"/>
      <c r="D184" s="178" t="s">
        <v>693</v>
      </c>
      <c r="E184" s="179" t="s">
        <v>564</v>
      </c>
      <c r="F184" s="149">
        <v>75</v>
      </c>
      <c r="G184" s="179"/>
      <c r="H184" s="179">
        <v>90</v>
      </c>
      <c r="I184" s="181">
        <v>90</v>
      </c>
      <c r="J184" s="151" t="s">
        <v>694</v>
      </c>
      <c r="K184" s="152">
        <f t="shared" ref="K184:K189" si="52">H184-F184</f>
        <v>15</v>
      </c>
      <c r="L184" s="153">
        <f t="shared" ref="L184:L189" si="53">K184/F184</f>
        <v>0.2</v>
      </c>
      <c r="M184" s="148" t="s">
        <v>534</v>
      </c>
      <c r="N184" s="154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99</v>
      </c>
      <c r="B185" s="177">
        <v>43011</v>
      </c>
      <c r="C185" s="177"/>
      <c r="D185" s="178" t="s">
        <v>548</v>
      </c>
      <c r="E185" s="179" t="s">
        <v>564</v>
      </c>
      <c r="F185" s="180">
        <v>315</v>
      </c>
      <c r="G185" s="179"/>
      <c r="H185" s="179">
        <v>392</v>
      </c>
      <c r="I185" s="181">
        <v>384</v>
      </c>
      <c r="J185" s="182" t="s">
        <v>695</v>
      </c>
      <c r="K185" s="152">
        <f t="shared" si="52"/>
        <v>77</v>
      </c>
      <c r="L185" s="183">
        <f t="shared" si="53"/>
        <v>0.24444444444444444</v>
      </c>
      <c r="M185" s="179" t="s">
        <v>534</v>
      </c>
      <c r="N185" s="18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100</v>
      </c>
      <c r="B186" s="177">
        <v>43013</v>
      </c>
      <c r="C186" s="177"/>
      <c r="D186" s="178" t="s">
        <v>427</v>
      </c>
      <c r="E186" s="179" t="s">
        <v>564</v>
      </c>
      <c r="F186" s="180">
        <v>145</v>
      </c>
      <c r="G186" s="179"/>
      <c r="H186" s="179">
        <v>179</v>
      </c>
      <c r="I186" s="181">
        <v>180</v>
      </c>
      <c r="J186" s="182" t="s">
        <v>696</v>
      </c>
      <c r="K186" s="152">
        <f t="shared" si="52"/>
        <v>34</v>
      </c>
      <c r="L186" s="183">
        <f t="shared" si="53"/>
        <v>0.23448275862068965</v>
      </c>
      <c r="M186" s="179" t="s">
        <v>534</v>
      </c>
      <c r="N186" s="184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101</v>
      </c>
      <c r="B187" s="177">
        <v>43014</v>
      </c>
      <c r="C187" s="177"/>
      <c r="D187" s="178" t="s">
        <v>323</v>
      </c>
      <c r="E187" s="179" t="s">
        <v>564</v>
      </c>
      <c r="F187" s="180">
        <v>256</v>
      </c>
      <c r="G187" s="179"/>
      <c r="H187" s="179">
        <v>323</v>
      </c>
      <c r="I187" s="181">
        <v>320</v>
      </c>
      <c r="J187" s="182" t="s">
        <v>622</v>
      </c>
      <c r="K187" s="152">
        <f t="shared" si="52"/>
        <v>67</v>
      </c>
      <c r="L187" s="183">
        <f t="shared" si="53"/>
        <v>0.26171875</v>
      </c>
      <c r="M187" s="179" t="s">
        <v>534</v>
      </c>
      <c r="N187" s="18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102</v>
      </c>
      <c r="B188" s="177">
        <v>43017</v>
      </c>
      <c r="C188" s="177"/>
      <c r="D188" s="178" t="s">
        <v>338</v>
      </c>
      <c r="E188" s="179" t="s">
        <v>564</v>
      </c>
      <c r="F188" s="180">
        <v>137.5</v>
      </c>
      <c r="G188" s="179"/>
      <c r="H188" s="179">
        <v>184</v>
      </c>
      <c r="I188" s="181">
        <v>183</v>
      </c>
      <c r="J188" s="182" t="s">
        <v>697</v>
      </c>
      <c r="K188" s="152">
        <f t="shared" si="52"/>
        <v>46.5</v>
      </c>
      <c r="L188" s="183">
        <f t="shared" si="53"/>
        <v>0.33818181818181819</v>
      </c>
      <c r="M188" s="179" t="s">
        <v>534</v>
      </c>
      <c r="N188" s="184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103</v>
      </c>
      <c r="B189" s="177">
        <v>43018</v>
      </c>
      <c r="C189" s="177"/>
      <c r="D189" s="178" t="s">
        <v>698</v>
      </c>
      <c r="E189" s="179" t="s">
        <v>564</v>
      </c>
      <c r="F189" s="180">
        <v>125.5</v>
      </c>
      <c r="G189" s="179"/>
      <c r="H189" s="179">
        <v>158</v>
      </c>
      <c r="I189" s="181">
        <v>155</v>
      </c>
      <c r="J189" s="182" t="s">
        <v>699</v>
      </c>
      <c r="K189" s="152">
        <f t="shared" si="52"/>
        <v>32.5</v>
      </c>
      <c r="L189" s="183">
        <f t="shared" si="53"/>
        <v>0.25896414342629481</v>
      </c>
      <c r="M189" s="179" t="s">
        <v>534</v>
      </c>
      <c r="N189" s="18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104</v>
      </c>
      <c r="B190" s="177">
        <v>43018</v>
      </c>
      <c r="C190" s="177"/>
      <c r="D190" s="178" t="s">
        <v>700</v>
      </c>
      <c r="E190" s="179" t="s">
        <v>564</v>
      </c>
      <c r="F190" s="180">
        <v>895</v>
      </c>
      <c r="G190" s="179"/>
      <c r="H190" s="179">
        <v>1122.5</v>
      </c>
      <c r="I190" s="181">
        <v>1078</v>
      </c>
      <c r="J190" s="182" t="s">
        <v>701</v>
      </c>
      <c r="K190" s="152">
        <v>227.5</v>
      </c>
      <c r="L190" s="183">
        <v>0.25418994413407803</v>
      </c>
      <c r="M190" s="179" t="s">
        <v>534</v>
      </c>
      <c r="N190" s="184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105</v>
      </c>
      <c r="B191" s="177">
        <v>43020</v>
      </c>
      <c r="C191" s="177"/>
      <c r="D191" s="178" t="s">
        <v>332</v>
      </c>
      <c r="E191" s="179" t="s">
        <v>564</v>
      </c>
      <c r="F191" s="180">
        <v>525</v>
      </c>
      <c r="G191" s="179"/>
      <c r="H191" s="179">
        <v>629</v>
      </c>
      <c r="I191" s="181">
        <v>629</v>
      </c>
      <c r="J191" s="182" t="s">
        <v>622</v>
      </c>
      <c r="K191" s="152">
        <v>104</v>
      </c>
      <c r="L191" s="183">
        <v>0.19809523809523799</v>
      </c>
      <c r="M191" s="179" t="s">
        <v>534</v>
      </c>
      <c r="N191" s="184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106</v>
      </c>
      <c r="B192" s="177">
        <v>43046</v>
      </c>
      <c r="C192" s="177"/>
      <c r="D192" s="178" t="s">
        <v>369</v>
      </c>
      <c r="E192" s="179" t="s">
        <v>564</v>
      </c>
      <c r="F192" s="180">
        <v>740</v>
      </c>
      <c r="G192" s="179"/>
      <c r="H192" s="179">
        <v>892.5</v>
      </c>
      <c r="I192" s="181">
        <v>900</v>
      </c>
      <c r="J192" s="182" t="s">
        <v>702</v>
      </c>
      <c r="K192" s="152">
        <f>H192-F192</f>
        <v>152.5</v>
      </c>
      <c r="L192" s="183">
        <f>K192/F192</f>
        <v>0.20608108108108109</v>
      </c>
      <c r="M192" s="179" t="s">
        <v>534</v>
      </c>
      <c r="N192" s="184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107</v>
      </c>
      <c r="B193" s="146">
        <v>43073</v>
      </c>
      <c r="C193" s="146"/>
      <c r="D193" s="147" t="s">
        <v>703</v>
      </c>
      <c r="E193" s="148" t="s">
        <v>564</v>
      </c>
      <c r="F193" s="149">
        <v>118.5</v>
      </c>
      <c r="G193" s="148"/>
      <c r="H193" s="148">
        <v>143.5</v>
      </c>
      <c r="I193" s="150">
        <v>145</v>
      </c>
      <c r="J193" s="151" t="s">
        <v>555</v>
      </c>
      <c r="K193" s="152">
        <f>H193-F193</f>
        <v>25</v>
      </c>
      <c r="L193" s="153">
        <f>K193/F193</f>
        <v>0.2109704641350211</v>
      </c>
      <c r="M193" s="148" t="s">
        <v>534</v>
      </c>
      <c r="N193" s="154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108</v>
      </c>
      <c r="B194" s="156">
        <v>43090</v>
      </c>
      <c r="C194" s="156"/>
      <c r="D194" s="157" t="s">
        <v>404</v>
      </c>
      <c r="E194" s="158" t="s">
        <v>564</v>
      </c>
      <c r="F194" s="159">
        <v>715</v>
      </c>
      <c r="G194" s="159"/>
      <c r="H194" s="160">
        <v>500</v>
      </c>
      <c r="I194" s="160">
        <v>872</v>
      </c>
      <c r="J194" s="161" t="s">
        <v>704</v>
      </c>
      <c r="K194" s="162">
        <f>H194-F194</f>
        <v>-215</v>
      </c>
      <c r="L194" s="163">
        <f>K194/F194</f>
        <v>-0.30069930069930068</v>
      </c>
      <c r="M194" s="159" t="s">
        <v>546</v>
      </c>
      <c r="N194" s="156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109</v>
      </c>
      <c r="B195" s="146">
        <v>43098</v>
      </c>
      <c r="C195" s="146"/>
      <c r="D195" s="147" t="s">
        <v>548</v>
      </c>
      <c r="E195" s="148" t="s">
        <v>564</v>
      </c>
      <c r="F195" s="149">
        <v>435</v>
      </c>
      <c r="G195" s="148"/>
      <c r="H195" s="148">
        <v>542.5</v>
      </c>
      <c r="I195" s="150">
        <v>539</v>
      </c>
      <c r="J195" s="151" t="s">
        <v>622</v>
      </c>
      <c r="K195" s="152">
        <v>107.5</v>
      </c>
      <c r="L195" s="153">
        <v>0.247126436781609</v>
      </c>
      <c r="M195" s="148" t="s">
        <v>534</v>
      </c>
      <c r="N195" s="154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110</v>
      </c>
      <c r="B196" s="146">
        <v>43098</v>
      </c>
      <c r="C196" s="146"/>
      <c r="D196" s="147" t="s">
        <v>506</v>
      </c>
      <c r="E196" s="148" t="s">
        <v>564</v>
      </c>
      <c r="F196" s="149">
        <v>885</v>
      </c>
      <c r="G196" s="148"/>
      <c r="H196" s="148">
        <v>1090</v>
      </c>
      <c r="I196" s="150">
        <v>1084</v>
      </c>
      <c r="J196" s="151" t="s">
        <v>622</v>
      </c>
      <c r="K196" s="152">
        <v>205</v>
      </c>
      <c r="L196" s="153">
        <v>0.23163841807909599</v>
      </c>
      <c r="M196" s="148" t="s">
        <v>534</v>
      </c>
      <c r="N196" s="154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111</v>
      </c>
      <c r="B197" s="186">
        <v>43192</v>
      </c>
      <c r="C197" s="186"/>
      <c r="D197" s="164" t="s">
        <v>705</v>
      </c>
      <c r="E197" s="159" t="s">
        <v>564</v>
      </c>
      <c r="F197" s="187">
        <v>478.5</v>
      </c>
      <c r="G197" s="159"/>
      <c r="H197" s="159">
        <v>442</v>
      </c>
      <c r="I197" s="160">
        <v>613</v>
      </c>
      <c r="J197" s="161" t="s">
        <v>706</v>
      </c>
      <c r="K197" s="162">
        <f>H197-F197</f>
        <v>-36.5</v>
      </c>
      <c r="L197" s="163">
        <f>K197/F197</f>
        <v>-7.6280041797283177E-2</v>
      </c>
      <c r="M197" s="159" t="s">
        <v>546</v>
      </c>
      <c r="N197" s="156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112</v>
      </c>
      <c r="B198" s="156">
        <v>43194</v>
      </c>
      <c r="C198" s="156"/>
      <c r="D198" s="157" t="s">
        <v>707</v>
      </c>
      <c r="E198" s="158" t="s">
        <v>564</v>
      </c>
      <c r="F198" s="159">
        <f>141.5-7.3</f>
        <v>134.19999999999999</v>
      </c>
      <c r="G198" s="159"/>
      <c r="H198" s="160">
        <v>77</v>
      </c>
      <c r="I198" s="160">
        <v>180</v>
      </c>
      <c r="J198" s="161" t="s">
        <v>708</v>
      </c>
      <c r="K198" s="162">
        <f>H198-F198</f>
        <v>-57.199999999999989</v>
      </c>
      <c r="L198" s="163">
        <f>K198/F198</f>
        <v>-0.42622950819672129</v>
      </c>
      <c r="M198" s="159" t="s">
        <v>546</v>
      </c>
      <c r="N198" s="156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113</v>
      </c>
      <c r="B199" s="156">
        <v>43209</v>
      </c>
      <c r="C199" s="156"/>
      <c r="D199" s="157" t="s">
        <v>709</v>
      </c>
      <c r="E199" s="158" t="s">
        <v>564</v>
      </c>
      <c r="F199" s="159">
        <v>430</v>
      </c>
      <c r="G199" s="159"/>
      <c r="H199" s="160">
        <v>220</v>
      </c>
      <c r="I199" s="160">
        <v>537</v>
      </c>
      <c r="J199" s="161" t="s">
        <v>710</v>
      </c>
      <c r="K199" s="162">
        <f>H199-F199</f>
        <v>-210</v>
      </c>
      <c r="L199" s="163">
        <f>K199/F199</f>
        <v>-0.48837209302325579</v>
      </c>
      <c r="M199" s="159" t="s">
        <v>546</v>
      </c>
      <c r="N199" s="156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114</v>
      </c>
      <c r="B200" s="177">
        <v>43220</v>
      </c>
      <c r="C200" s="177"/>
      <c r="D200" s="178" t="s">
        <v>370</v>
      </c>
      <c r="E200" s="179" t="s">
        <v>564</v>
      </c>
      <c r="F200" s="179">
        <v>153.5</v>
      </c>
      <c r="G200" s="179"/>
      <c r="H200" s="179">
        <v>196</v>
      </c>
      <c r="I200" s="181">
        <v>196</v>
      </c>
      <c r="J200" s="151" t="s">
        <v>711</v>
      </c>
      <c r="K200" s="152">
        <f>H200-F200</f>
        <v>42.5</v>
      </c>
      <c r="L200" s="153">
        <f>K200/F200</f>
        <v>0.27687296416938112</v>
      </c>
      <c r="M200" s="148" t="s">
        <v>534</v>
      </c>
      <c r="N200" s="154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115</v>
      </c>
      <c r="B201" s="156">
        <v>43306</v>
      </c>
      <c r="C201" s="156"/>
      <c r="D201" s="157" t="s">
        <v>681</v>
      </c>
      <c r="E201" s="158" t="s">
        <v>564</v>
      </c>
      <c r="F201" s="159">
        <v>27.5</v>
      </c>
      <c r="G201" s="159"/>
      <c r="H201" s="160">
        <v>13.1</v>
      </c>
      <c r="I201" s="160">
        <v>60</v>
      </c>
      <c r="J201" s="161" t="s">
        <v>712</v>
      </c>
      <c r="K201" s="162">
        <v>-14.4</v>
      </c>
      <c r="L201" s="163">
        <v>-0.52363636363636401</v>
      </c>
      <c r="M201" s="159" t="s">
        <v>546</v>
      </c>
      <c r="N201" s="15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116</v>
      </c>
      <c r="B202" s="186">
        <v>43318</v>
      </c>
      <c r="C202" s="186"/>
      <c r="D202" s="164" t="s">
        <v>713</v>
      </c>
      <c r="E202" s="159" t="s">
        <v>564</v>
      </c>
      <c r="F202" s="159">
        <v>148.5</v>
      </c>
      <c r="G202" s="159"/>
      <c r="H202" s="159">
        <v>102</v>
      </c>
      <c r="I202" s="160">
        <v>182</v>
      </c>
      <c r="J202" s="161" t="s">
        <v>714</v>
      </c>
      <c r="K202" s="162">
        <f>H202-F202</f>
        <v>-46.5</v>
      </c>
      <c r="L202" s="163">
        <f>K202/F202</f>
        <v>-0.31313131313131315</v>
      </c>
      <c r="M202" s="159" t="s">
        <v>546</v>
      </c>
      <c r="N202" s="156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117</v>
      </c>
      <c r="B203" s="146">
        <v>43335</v>
      </c>
      <c r="C203" s="146"/>
      <c r="D203" s="147" t="s">
        <v>715</v>
      </c>
      <c r="E203" s="148" t="s">
        <v>564</v>
      </c>
      <c r="F203" s="179">
        <v>285</v>
      </c>
      <c r="G203" s="148"/>
      <c r="H203" s="148">
        <v>355</v>
      </c>
      <c r="I203" s="150">
        <v>364</v>
      </c>
      <c r="J203" s="151" t="s">
        <v>716</v>
      </c>
      <c r="K203" s="152">
        <v>70</v>
      </c>
      <c r="L203" s="153">
        <v>0.24561403508771901</v>
      </c>
      <c r="M203" s="148" t="s">
        <v>534</v>
      </c>
      <c r="N203" s="154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118</v>
      </c>
      <c r="B204" s="146">
        <v>43341</v>
      </c>
      <c r="C204" s="146"/>
      <c r="D204" s="147" t="s">
        <v>358</v>
      </c>
      <c r="E204" s="148" t="s">
        <v>564</v>
      </c>
      <c r="F204" s="179">
        <v>525</v>
      </c>
      <c r="G204" s="148"/>
      <c r="H204" s="148">
        <v>585</v>
      </c>
      <c r="I204" s="150">
        <v>635</v>
      </c>
      <c r="J204" s="151" t="s">
        <v>717</v>
      </c>
      <c r="K204" s="152">
        <f t="shared" ref="K204:K235" si="54">H204-F204</f>
        <v>60</v>
      </c>
      <c r="L204" s="153">
        <f t="shared" ref="L204:L235" si="55">K204/F204</f>
        <v>0.11428571428571428</v>
      </c>
      <c r="M204" s="148" t="s">
        <v>534</v>
      </c>
      <c r="N204" s="154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119</v>
      </c>
      <c r="B205" s="146">
        <v>43395</v>
      </c>
      <c r="C205" s="146"/>
      <c r="D205" s="147" t="s">
        <v>346</v>
      </c>
      <c r="E205" s="148" t="s">
        <v>564</v>
      </c>
      <c r="F205" s="179">
        <v>475</v>
      </c>
      <c r="G205" s="148"/>
      <c r="H205" s="148">
        <v>574</v>
      </c>
      <c r="I205" s="150">
        <v>570</v>
      </c>
      <c r="J205" s="151" t="s">
        <v>622</v>
      </c>
      <c r="K205" s="152">
        <f t="shared" si="54"/>
        <v>99</v>
      </c>
      <c r="L205" s="153">
        <f t="shared" si="55"/>
        <v>0.20842105263157895</v>
      </c>
      <c r="M205" s="148" t="s">
        <v>534</v>
      </c>
      <c r="N205" s="154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120</v>
      </c>
      <c r="B206" s="177">
        <v>43397</v>
      </c>
      <c r="C206" s="177"/>
      <c r="D206" s="178" t="s">
        <v>365</v>
      </c>
      <c r="E206" s="179" t="s">
        <v>564</v>
      </c>
      <c r="F206" s="179">
        <v>707.5</v>
      </c>
      <c r="G206" s="179"/>
      <c r="H206" s="179">
        <v>872</v>
      </c>
      <c r="I206" s="181">
        <v>872</v>
      </c>
      <c r="J206" s="182" t="s">
        <v>622</v>
      </c>
      <c r="K206" s="152">
        <f t="shared" si="54"/>
        <v>164.5</v>
      </c>
      <c r="L206" s="183">
        <f t="shared" si="55"/>
        <v>0.23250883392226149</v>
      </c>
      <c r="M206" s="179" t="s">
        <v>534</v>
      </c>
      <c r="N206" s="184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121</v>
      </c>
      <c r="B207" s="177">
        <v>43398</v>
      </c>
      <c r="C207" s="177"/>
      <c r="D207" s="178" t="s">
        <v>718</v>
      </c>
      <c r="E207" s="179" t="s">
        <v>564</v>
      </c>
      <c r="F207" s="179">
        <v>162</v>
      </c>
      <c r="G207" s="179"/>
      <c r="H207" s="179">
        <v>204</v>
      </c>
      <c r="I207" s="181">
        <v>209</v>
      </c>
      <c r="J207" s="182" t="s">
        <v>719</v>
      </c>
      <c r="K207" s="152">
        <f t="shared" si="54"/>
        <v>42</v>
      </c>
      <c r="L207" s="183">
        <f t="shared" si="55"/>
        <v>0.25925925925925924</v>
      </c>
      <c r="M207" s="179" t="s">
        <v>534</v>
      </c>
      <c r="N207" s="184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122</v>
      </c>
      <c r="B208" s="177">
        <v>43399</v>
      </c>
      <c r="C208" s="177"/>
      <c r="D208" s="178" t="s">
        <v>444</v>
      </c>
      <c r="E208" s="179" t="s">
        <v>564</v>
      </c>
      <c r="F208" s="179">
        <v>240</v>
      </c>
      <c r="G208" s="179"/>
      <c r="H208" s="179">
        <v>297</v>
      </c>
      <c r="I208" s="181">
        <v>297</v>
      </c>
      <c r="J208" s="182" t="s">
        <v>622</v>
      </c>
      <c r="K208" s="188">
        <f t="shared" si="54"/>
        <v>57</v>
      </c>
      <c r="L208" s="183">
        <f t="shared" si="55"/>
        <v>0.23749999999999999</v>
      </c>
      <c r="M208" s="179" t="s">
        <v>534</v>
      </c>
      <c r="N208" s="184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123</v>
      </c>
      <c r="B209" s="146">
        <v>43439</v>
      </c>
      <c r="C209" s="146"/>
      <c r="D209" s="147" t="s">
        <v>720</v>
      </c>
      <c r="E209" s="148" t="s">
        <v>564</v>
      </c>
      <c r="F209" s="148">
        <v>202.5</v>
      </c>
      <c r="G209" s="148"/>
      <c r="H209" s="148">
        <v>255</v>
      </c>
      <c r="I209" s="150">
        <v>252</v>
      </c>
      <c r="J209" s="151" t="s">
        <v>622</v>
      </c>
      <c r="K209" s="152">
        <f t="shared" si="54"/>
        <v>52.5</v>
      </c>
      <c r="L209" s="153">
        <f t="shared" si="55"/>
        <v>0.25925925925925924</v>
      </c>
      <c r="M209" s="148" t="s">
        <v>534</v>
      </c>
      <c r="N209" s="154">
        <v>43542</v>
      </c>
      <c r="O209" s="1"/>
      <c r="P209" s="1"/>
      <c r="Q209" s="1"/>
      <c r="R209" s="6" t="s">
        <v>721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124</v>
      </c>
      <c r="B210" s="177">
        <v>43465</v>
      </c>
      <c r="C210" s="146"/>
      <c r="D210" s="178" t="s">
        <v>391</v>
      </c>
      <c r="E210" s="179" t="s">
        <v>564</v>
      </c>
      <c r="F210" s="179">
        <v>710</v>
      </c>
      <c r="G210" s="179"/>
      <c r="H210" s="179">
        <v>866</v>
      </c>
      <c r="I210" s="181">
        <v>866</v>
      </c>
      <c r="J210" s="182" t="s">
        <v>622</v>
      </c>
      <c r="K210" s="152">
        <f t="shared" si="54"/>
        <v>156</v>
      </c>
      <c r="L210" s="153">
        <f t="shared" si="55"/>
        <v>0.21971830985915494</v>
      </c>
      <c r="M210" s="148" t="s">
        <v>534</v>
      </c>
      <c r="N210" s="154">
        <v>43553</v>
      </c>
      <c r="O210" s="1"/>
      <c r="P210" s="1"/>
      <c r="Q210" s="1"/>
      <c r="R210" s="6" t="s">
        <v>721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125</v>
      </c>
      <c r="B211" s="177">
        <v>43522</v>
      </c>
      <c r="C211" s="177"/>
      <c r="D211" s="178" t="s">
        <v>151</v>
      </c>
      <c r="E211" s="179" t="s">
        <v>564</v>
      </c>
      <c r="F211" s="179">
        <v>337.25</v>
      </c>
      <c r="G211" s="179"/>
      <c r="H211" s="179">
        <v>398.5</v>
      </c>
      <c r="I211" s="181">
        <v>411</v>
      </c>
      <c r="J211" s="151" t="s">
        <v>722</v>
      </c>
      <c r="K211" s="152">
        <f t="shared" si="54"/>
        <v>61.25</v>
      </c>
      <c r="L211" s="153">
        <f t="shared" si="55"/>
        <v>0.1816160118606375</v>
      </c>
      <c r="M211" s="148" t="s">
        <v>534</v>
      </c>
      <c r="N211" s="154">
        <v>43760</v>
      </c>
      <c r="O211" s="1"/>
      <c r="P211" s="1"/>
      <c r="Q211" s="1"/>
      <c r="R211" s="6" t="s">
        <v>721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126</v>
      </c>
      <c r="B212" s="190">
        <v>43559</v>
      </c>
      <c r="C212" s="190"/>
      <c r="D212" s="191" t="s">
        <v>723</v>
      </c>
      <c r="E212" s="192" t="s">
        <v>564</v>
      </c>
      <c r="F212" s="192">
        <v>130</v>
      </c>
      <c r="G212" s="192"/>
      <c r="H212" s="192">
        <v>65</v>
      </c>
      <c r="I212" s="193">
        <v>158</v>
      </c>
      <c r="J212" s="161" t="s">
        <v>724</v>
      </c>
      <c r="K212" s="162">
        <f t="shared" si="54"/>
        <v>-65</v>
      </c>
      <c r="L212" s="163">
        <f t="shared" si="55"/>
        <v>-0.5</v>
      </c>
      <c r="M212" s="159" t="s">
        <v>546</v>
      </c>
      <c r="N212" s="156">
        <v>43726</v>
      </c>
      <c r="O212" s="1"/>
      <c r="P212" s="1"/>
      <c r="Q212" s="1"/>
      <c r="R212" s="6" t="s">
        <v>725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127</v>
      </c>
      <c r="B213" s="177">
        <v>43017</v>
      </c>
      <c r="C213" s="177"/>
      <c r="D213" s="178" t="s">
        <v>181</v>
      </c>
      <c r="E213" s="179" t="s">
        <v>564</v>
      </c>
      <c r="F213" s="179">
        <v>141.5</v>
      </c>
      <c r="G213" s="179"/>
      <c r="H213" s="179">
        <v>183.5</v>
      </c>
      <c r="I213" s="181">
        <v>210</v>
      </c>
      <c r="J213" s="151" t="s">
        <v>719</v>
      </c>
      <c r="K213" s="152">
        <f t="shared" si="54"/>
        <v>42</v>
      </c>
      <c r="L213" s="153">
        <f t="shared" si="55"/>
        <v>0.29681978798586572</v>
      </c>
      <c r="M213" s="148" t="s">
        <v>534</v>
      </c>
      <c r="N213" s="154">
        <v>43042</v>
      </c>
      <c r="O213" s="1"/>
      <c r="P213" s="1"/>
      <c r="Q213" s="1"/>
      <c r="R213" s="6" t="s">
        <v>725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128</v>
      </c>
      <c r="B214" s="190">
        <v>43074</v>
      </c>
      <c r="C214" s="190"/>
      <c r="D214" s="191" t="s">
        <v>726</v>
      </c>
      <c r="E214" s="192" t="s">
        <v>564</v>
      </c>
      <c r="F214" s="187">
        <v>172</v>
      </c>
      <c r="G214" s="192"/>
      <c r="H214" s="192">
        <v>155.25</v>
      </c>
      <c r="I214" s="193">
        <v>230</v>
      </c>
      <c r="J214" s="161" t="s">
        <v>727</v>
      </c>
      <c r="K214" s="162">
        <f t="shared" si="54"/>
        <v>-16.75</v>
      </c>
      <c r="L214" s="163">
        <f t="shared" si="55"/>
        <v>-9.7383720930232565E-2</v>
      </c>
      <c r="M214" s="159" t="s">
        <v>546</v>
      </c>
      <c r="N214" s="156">
        <v>43787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129</v>
      </c>
      <c r="B215" s="177">
        <v>43398</v>
      </c>
      <c r="C215" s="177"/>
      <c r="D215" s="178" t="s">
        <v>107</v>
      </c>
      <c r="E215" s="179" t="s">
        <v>564</v>
      </c>
      <c r="F215" s="179">
        <v>698.5</v>
      </c>
      <c r="G215" s="179"/>
      <c r="H215" s="179">
        <v>890</v>
      </c>
      <c r="I215" s="181">
        <v>890</v>
      </c>
      <c r="J215" s="151" t="s">
        <v>787</v>
      </c>
      <c r="K215" s="152">
        <f t="shared" si="54"/>
        <v>191.5</v>
      </c>
      <c r="L215" s="153">
        <f t="shared" si="55"/>
        <v>0.27415891195418757</v>
      </c>
      <c r="M215" s="148" t="s">
        <v>534</v>
      </c>
      <c r="N215" s="154">
        <v>44328</v>
      </c>
      <c r="O215" s="1"/>
      <c r="P215" s="1"/>
      <c r="Q215" s="1"/>
      <c r="R215" s="6" t="s">
        <v>721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130</v>
      </c>
      <c r="B216" s="177">
        <v>42877</v>
      </c>
      <c r="C216" s="177"/>
      <c r="D216" s="178" t="s">
        <v>357</v>
      </c>
      <c r="E216" s="179" t="s">
        <v>564</v>
      </c>
      <c r="F216" s="179">
        <v>127.6</v>
      </c>
      <c r="G216" s="179"/>
      <c r="H216" s="179">
        <v>138</v>
      </c>
      <c r="I216" s="181">
        <v>190</v>
      </c>
      <c r="J216" s="151" t="s">
        <v>728</v>
      </c>
      <c r="K216" s="152">
        <f t="shared" si="54"/>
        <v>10.400000000000006</v>
      </c>
      <c r="L216" s="153">
        <f t="shared" si="55"/>
        <v>8.1504702194357417E-2</v>
      </c>
      <c r="M216" s="148" t="s">
        <v>534</v>
      </c>
      <c r="N216" s="154">
        <v>43774</v>
      </c>
      <c r="O216" s="1"/>
      <c r="P216" s="1"/>
      <c r="Q216" s="1"/>
      <c r="R216" s="6" t="s">
        <v>725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131</v>
      </c>
      <c r="B217" s="177">
        <v>43158</v>
      </c>
      <c r="C217" s="177"/>
      <c r="D217" s="178" t="s">
        <v>729</v>
      </c>
      <c r="E217" s="179" t="s">
        <v>564</v>
      </c>
      <c r="F217" s="179">
        <v>317</v>
      </c>
      <c r="G217" s="179"/>
      <c r="H217" s="179">
        <v>382.5</v>
      </c>
      <c r="I217" s="181">
        <v>398</v>
      </c>
      <c r="J217" s="151" t="s">
        <v>730</v>
      </c>
      <c r="K217" s="152">
        <f t="shared" si="54"/>
        <v>65.5</v>
      </c>
      <c r="L217" s="153">
        <f t="shared" si="55"/>
        <v>0.20662460567823343</v>
      </c>
      <c r="M217" s="148" t="s">
        <v>534</v>
      </c>
      <c r="N217" s="154">
        <v>44238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132</v>
      </c>
      <c r="B218" s="190">
        <v>43164</v>
      </c>
      <c r="C218" s="190"/>
      <c r="D218" s="191" t="s">
        <v>144</v>
      </c>
      <c r="E218" s="192" t="s">
        <v>564</v>
      </c>
      <c r="F218" s="187">
        <f>510-14.4</f>
        <v>495.6</v>
      </c>
      <c r="G218" s="192"/>
      <c r="H218" s="192">
        <v>350</v>
      </c>
      <c r="I218" s="193">
        <v>672</v>
      </c>
      <c r="J218" s="161" t="s">
        <v>731</v>
      </c>
      <c r="K218" s="162">
        <f t="shared" si="54"/>
        <v>-145.60000000000002</v>
      </c>
      <c r="L218" s="163">
        <f t="shared" si="55"/>
        <v>-0.29378531073446329</v>
      </c>
      <c r="M218" s="159" t="s">
        <v>546</v>
      </c>
      <c r="N218" s="156">
        <v>43887</v>
      </c>
      <c r="O218" s="1"/>
      <c r="P218" s="1"/>
      <c r="Q218" s="1"/>
      <c r="R218" s="6" t="s">
        <v>721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133</v>
      </c>
      <c r="B219" s="190">
        <v>43237</v>
      </c>
      <c r="C219" s="190"/>
      <c r="D219" s="191" t="s">
        <v>436</v>
      </c>
      <c r="E219" s="192" t="s">
        <v>564</v>
      </c>
      <c r="F219" s="187">
        <v>230.3</v>
      </c>
      <c r="G219" s="192"/>
      <c r="H219" s="192">
        <v>102.5</v>
      </c>
      <c r="I219" s="193">
        <v>348</v>
      </c>
      <c r="J219" s="161" t="s">
        <v>732</v>
      </c>
      <c r="K219" s="162">
        <f t="shared" si="54"/>
        <v>-127.80000000000001</v>
      </c>
      <c r="L219" s="163">
        <f t="shared" si="55"/>
        <v>-0.55492835432045162</v>
      </c>
      <c r="M219" s="159" t="s">
        <v>546</v>
      </c>
      <c r="N219" s="156">
        <v>43896</v>
      </c>
      <c r="O219" s="1"/>
      <c r="P219" s="1"/>
      <c r="Q219" s="1"/>
      <c r="R219" s="6" t="s">
        <v>721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134</v>
      </c>
      <c r="B220" s="177">
        <v>43258</v>
      </c>
      <c r="C220" s="177"/>
      <c r="D220" s="178" t="s">
        <v>408</v>
      </c>
      <c r="E220" s="179" t="s">
        <v>564</v>
      </c>
      <c r="F220" s="179">
        <f>342.5-5.1</f>
        <v>337.4</v>
      </c>
      <c r="G220" s="179"/>
      <c r="H220" s="179">
        <v>412.5</v>
      </c>
      <c r="I220" s="181">
        <v>439</v>
      </c>
      <c r="J220" s="151" t="s">
        <v>733</v>
      </c>
      <c r="K220" s="152">
        <f t="shared" si="54"/>
        <v>75.100000000000023</v>
      </c>
      <c r="L220" s="153">
        <f t="shared" si="55"/>
        <v>0.22258446947243635</v>
      </c>
      <c r="M220" s="148" t="s">
        <v>534</v>
      </c>
      <c r="N220" s="154">
        <v>44230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0">
        <v>135</v>
      </c>
      <c r="B221" s="169">
        <v>43285</v>
      </c>
      <c r="C221" s="169"/>
      <c r="D221" s="170" t="s">
        <v>55</v>
      </c>
      <c r="E221" s="171" t="s">
        <v>564</v>
      </c>
      <c r="F221" s="171">
        <f>127.5-5.53</f>
        <v>121.97</v>
      </c>
      <c r="G221" s="172"/>
      <c r="H221" s="172">
        <v>122.5</v>
      </c>
      <c r="I221" s="172">
        <v>170</v>
      </c>
      <c r="J221" s="173" t="s">
        <v>760</v>
      </c>
      <c r="K221" s="174">
        <f t="shared" si="54"/>
        <v>0.53000000000000114</v>
      </c>
      <c r="L221" s="175">
        <f t="shared" si="55"/>
        <v>4.3453308190538747E-3</v>
      </c>
      <c r="M221" s="171" t="s">
        <v>655</v>
      </c>
      <c r="N221" s="169">
        <v>44431</v>
      </c>
      <c r="O221" s="1"/>
      <c r="P221" s="1"/>
      <c r="Q221" s="1"/>
      <c r="R221" s="6" t="s">
        <v>721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136</v>
      </c>
      <c r="B222" s="190">
        <v>43294</v>
      </c>
      <c r="C222" s="190"/>
      <c r="D222" s="191" t="s">
        <v>348</v>
      </c>
      <c r="E222" s="192" t="s">
        <v>564</v>
      </c>
      <c r="F222" s="187">
        <v>46.5</v>
      </c>
      <c r="G222" s="192"/>
      <c r="H222" s="192">
        <v>17</v>
      </c>
      <c r="I222" s="193">
        <v>59</v>
      </c>
      <c r="J222" s="161" t="s">
        <v>734</v>
      </c>
      <c r="K222" s="162">
        <f t="shared" si="54"/>
        <v>-29.5</v>
      </c>
      <c r="L222" s="163">
        <f t="shared" si="55"/>
        <v>-0.63440860215053763</v>
      </c>
      <c r="M222" s="159" t="s">
        <v>546</v>
      </c>
      <c r="N222" s="156">
        <v>43887</v>
      </c>
      <c r="O222" s="1"/>
      <c r="P222" s="1"/>
      <c r="Q222" s="1"/>
      <c r="R222" s="6" t="s">
        <v>721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137</v>
      </c>
      <c r="B223" s="177">
        <v>43396</v>
      </c>
      <c r="C223" s="177"/>
      <c r="D223" s="178" t="s">
        <v>393</v>
      </c>
      <c r="E223" s="179" t="s">
        <v>564</v>
      </c>
      <c r="F223" s="179">
        <v>156.5</v>
      </c>
      <c r="G223" s="179"/>
      <c r="H223" s="179">
        <v>207.5</v>
      </c>
      <c r="I223" s="181">
        <v>191</v>
      </c>
      <c r="J223" s="151" t="s">
        <v>622</v>
      </c>
      <c r="K223" s="152">
        <f t="shared" si="54"/>
        <v>51</v>
      </c>
      <c r="L223" s="153">
        <f t="shared" si="55"/>
        <v>0.32587859424920129</v>
      </c>
      <c r="M223" s="148" t="s">
        <v>534</v>
      </c>
      <c r="N223" s="154">
        <v>44369</v>
      </c>
      <c r="O223" s="1"/>
      <c r="P223" s="1"/>
      <c r="Q223" s="1"/>
      <c r="R223" s="6" t="s">
        <v>721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138</v>
      </c>
      <c r="B224" s="177">
        <v>43439</v>
      </c>
      <c r="C224" s="177"/>
      <c r="D224" s="178" t="s">
        <v>313</v>
      </c>
      <c r="E224" s="179" t="s">
        <v>564</v>
      </c>
      <c r="F224" s="179">
        <v>259.5</v>
      </c>
      <c r="G224" s="179"/>
      <c r="H224" s="179">
        <v>320</v>
      </c>
      <c r="I224" s="181">
        <v>320</v>
      </c>
      <c r="J224" s="151" t="s">
        <v>622</v>
      </c>
      <c r="K224" s="152">
        <f t="shared" si="54"/>
        <v>60.5</v>
      </c>
      <c r="L224" s="153">
        <f t="shared" si="55"/>
        <v>0.23314065510597304</v>
      </c>
      <c r="M224" s="148" t="s">
        <v>534</v>
      </c>
      <c r="N224" s="154">
        <v>44323</v>
      </c>
      <c r="O224" s="1"/>
      <c r="P224" s="1"/>
      <c r="Q224" s="1"/>
      <c r="R224" s="6" t="s">
        <v>721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139</v>
      </c>
      <c r="B225" s="190">
        <v>43439</v>
      </c>
      <c r="C225" s="190"/>
      <c r="D225" s="191" t="s">
        <v>735</v>
      </c>
      <c r="E225" s="192" t="s">
        <v>564</v>
      </c>
      <c r="F225" s="192">
        <v>715</v>
      </c>
      <c r="G225" s="192"/>
      <c r="H225" s="192">
        <v>445</v>
      </c>
      <c r="I225" s="193">
        <v>840</v>
      </c>
      <c r="J225" s="161" t="s">
        <v>736</v>
      </c>
      <c r="K225" s="162">
        <f t="shared" si="54"/>
        <v>-270</v>
      </c>
      <c r="L225" s="163">
        <f t="shared" si="55"/>
        <v>-0.3776223776223776</v>
      </c>
      <c r="M225" s="159" t="s">
        <v>546</v>
      </c>
      <c r="N225" s="156">
        <v>43800</v>
      </c>
      <c r="O225" s="1"/>
      <c r="P225" s="1"/>
      <c r="Q225" s="1"/>
      <c r="R225" s="6" t="s">
        <v>721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140</v>
      </c>
      <c r="B226" s="177">
        <v>43469</v>
      </c>
      <c r="C226" s="177"/>
      <c r="D226" s="178" t="s">
        <v>156</v>
      </c>
      <c r="E226" s="179" t="s">
        <v>564</v>
      </c>
      <c r="F226" s="179">
        <v>875</v>
      </c>
      <c r="G226" s="179"/>
      <c r="H226" s="179">
        <v>1165</v>
      </c>
      <c r="I226" s="181">
        <v>1185</v>
      </c>
      <c r="J226" s="151" t="s">
        <v>737</v>
      </c>
      <c r="K226" s="152">
        <f t="shared" si="54"/>
        <v>290</v>
      </c>
      <c r="L226" s="153">
        <f t="shared" si="55"/>
        <v>0.33142857142857141</v>
      </c>
      <c r="M226" s="148" t="s">
        <v>534</v>
      </c>
      <c r="N226" s="154">
        <v>43847</v>
      </c>
      <c r="O226" s="1"/>
      <c r="P226" s="1"/>
      <c r="Q226" s="1"/>
      <c r="R226" s="6" t="s">
        <v>721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141</v>
      </c>
      <c r="B227" s="177">
        <v>43559</v>
      </c>
      <c r="C227" s="177"/>
      <c r="D227" s="178" t="s">
        <v>329</v>
      </c>
      <c r="E227" s="179" t="s">
        <v>564</v>
      </c>
      <c r="F227" s="179">
        <f>387-14.63</f>
        <v>372.37</v>
      </c>
      <c r="G227" s="179"/>
      <c r="H227" s="179">
        <v>490</v>
      </c>
      <c r="I227" s="181">
        <v>490</v>
      </c>
      <c r="J227" s="151" t="s">
        <v>622</v>
      </c>
      <c r="K227" s="152">
        <f t="shared" si="54"/>
        <v>117.63</v>
      </c>
      <c r="L227" s="153">
        <f t="shared" si="55"/>
        <v>0.31589548030185027</v>
      </c>
      <c r="M227" s="148" t="s">
        <v>534</v>
      </c>
      <c r="N227" s="154">
        <v>43850</v>
      </c>
      <c r="O227" s="1"/>
      <c r="P227" s="1"/>
      <c r="Q227" s="1"/>
      <c r="R227" s="6" t="s">
        <v>721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142</v>
      </c>
      <c r="B228" s="190">
        <v>43578</v>
      </c>
      <c r="C228" s="190"/>
      <c r="D228" s="191" t="s">
        <v>738</v>
      </c>
      <c r="E228" s="192" t="s">
        <v>536</v>
      </c>
      <c r="F228" s="192">
        <v>220</v>
      </c>
      <c r="G228" s="192"/>
      <c r="H228" s="192">
        <v>127.5</v>
      </c>
      <c r="I228" s="193">
        <v>284</v>
      </c>
      <c r="J228" s="161" t="s">
        <v>739</v>
      </c>
      <c r="K228" s="162">
        <f t="shared" si="54"/>
        <v>-92.5</v>
      </c>
      <c r="L228" s="163">
        <f t="shared" si="55"/>
        <v>-0.42045454545454547</v>
      </c>
      <c r="M228" s="159" t="s">
        <v>546</v>
      </c>
      <c r="N228" s="156">
        <v>43896</v>
      </c>
      <c r="O228" s="1"/>
      <c r="P228" s="1"/>
      <c r="Q228" s="1"/>
      <c r="R228" s="6" t="s">
        <v>721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143</v>
      </c>
      <c r="B229" s="177">
        <v>43622</v>
      </c>
      <c r="C229" s="177"/>
      <c r="D229" s="178" t="s">
        <v>445</v>
      </c>
      <c r="E229" s="179" t="s">
        <v>536</v>
      </c>
      <c r="F229" s="179">
        <v>332.8</v>
      </c>
      <c r="G229" s="179"/>
      <c r="H229" s="179">
        <v>405</v>
      </c>
      <c r="I229" s="181">
        <v>419</v>
      </c>
      <c r="J229" s="151" t="s">
        <v>740</v>
      </c>
      <c r="K229" s="152">
        <f t="shared" si="54"/>
        <v>72.199999999999989</v>
      </c>
      <c r="L229" s="153">
        <f t="shared" si="55"/>
        <v>0.21694711538461534</v>
      </c>
      <c r="M229" s="148" t="s">
        <v>534</v>
      </c>
      <c r="N229" s="154">
        <v>43860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0">
        <v>144</v>
      </c>
      <c r="B230" s="169">
        <v>43641</v>
      </c>
      <c r="C230" s="169"/>
      <c r="D230" s="170" t="s">
        <v>149</v>
      </c>
      <c r="E230" s="171" t="s">
        <v>564</v>
      </c>
      <c r="F230" s="171">
        <v>386</v>
      </c>
      <c r="G230" s="172"/>
      <c r="H230" s="172">
        <v>395</v>
      </c>
      <c r="I230" s="172">
        <v>452</v>
      </c>
      <c r="J230" s="173" t="s">
        <v>741</v>
      </c>
      <c r="K230" s="174">
        <f t="shared" si="54"/>
        <v>9</v>
      </c>
      <c r="L230" s="175">
        <f t="shared" si="55"/>
        <v>2.3316062176165803E-2</v>
      </c>
      <c r="M230" s="171" t="s">
        <v>655</v>
      </c>
      <c r="N230" s="169">
        <v>43868</v>
      </c>
      <c r="O230" s="1"/>
      <c r="P230" s="1"/>
      <c r="Q230" s="1"/>
      <c r="R230" s="6" t="s">
        <v>725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0">
        <v>145</v>
      </c>
      <c r="B231" s="169">
        <v>43707</v>
      </c>
      <c r="C231" s="169"/>
      <c r="D231" s="170" t="s">
        <v>130</v>
      </c>
      <c r="E231" s="171" t="s">
        <v>564</v>
      </c>
      <c r="F231" s="171">
        <v>137.5</v>
      </c>
      <c r="G231" s="172"/>
      <c r="H231" s="172">
        <v>138.5</v>
      </c>
      <c r="I231" s="172">
        <v>190</v>
      </c>
      <c r="J231" s="173" t="s">
        <v>759</v>
      </c>
      <c r="K231" s="174">
        <f t="shared" si="54"/>
        <v>1</v>
      </c>
      <c r="L231" s="175">
        <f t="shared" si="55"/>
        <v>7.2727272727272727E-3</v>
      </c>
      <c r="M231" s="171" t="s">
        <v>655</v>
      </c>
      <c r="N231" s="169">
        <v>44432</v>
      </c>
      <c r="O231" s="1"/>
      <c r="P231" s="1"/>
      <c r="Q231" s="1"/>
      <c r="R231" s="6" t="s">
        <v>721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146</v>
      </c>
      <c r="B232" s="177">
        <v>43731</v>
      </c>
      <c r="C232" s="177"/>
      <c r="D232" s="178" t="s">
        <v>401</v>
      </c>
      <c r="E232" s="179" t="s">
        <v>564</v>
      </c>
      <c r="F232" s="179">
        <v>235</v>
      </c>
      <c r="G232" s="179"/>
      <c r="H232" s="179">
        <v>295</v>
      </c>
      <c r="I232" s="181">
        <v>296</v>
      </c>
      <c r="J232" s="151" t="s">
        <v>742</v>
      </c>
      <c r="K232" s="152">
        <f t="shared" si="54"/>
        <v>60</v>
      </c>
      <c r="L232" s="153">
        <f t="shared" si="55"/>
        <v>0.25531914893617019</v>
      </c>
      <c r="M232" s="148" t="s">
        <v>534</v>
      </c>
      <c r="N232" s="154">
        <v>43844</v>
      </c>
      <c r="O232" s="1"/>
      <c r="P232" s="1"/>
      <c r="Q232" s="1"/>
      <c r="R232" s="6" t="s">
        <v>725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147</v>
      </c>
      <c r="B233" s="177">
        <v>43752</v>
      </c>
      <c r="C233" s="177"/>
      <c r="D233" s="178" t="s">
        <v>743</v>
      </c>
      <c r="E233" s="179" t="s">
        <v>564</v>
      </c>
      <c r="F233" s="179">
        <v>277.5</v>
      </c>
      <c r="G233" s="179"/>
      <c r="H233" s="179">
        <v>333</v>
      </c>
      <c r="I233" s="181">
        <v>333</v>
      </c>
      <c r="J233" s="151" t="s">
        <v>744</v>
      </c>
      <c r="K233" s="152">
        <f t="shared" si="54"/>
        <v>55.5</v>
      </c>
      <c r="L233" s="153">
        <f t="shared" si="55"/>
        <v>0.2</v>
      </c>
      <c r="M233" s="148" t="s">
        <v>534</v>
      </c>
      <c r="N233" s="154">
        <v>43846</v>
      </c>
      <c r="O233" s="1"/>
      <c r="P233" s="1"/>
      <c r="Q233" s="1"/>
      <c r="R233" s="6" t="s">
        <v>721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148</v>
      </c>
      <c r="B234" s="177">
        <v>43752</v>
      </c>
      <c r="C234" s="177"/>
      <c r="D234" s="178" t="s">
        <v>745</v>
      </c>
      <c r="E234" s="179" t="s">
        <v>564</v>
      </c>
      <c r="F234" s="179">
        <v>930</v>
      </c>
      <c r="G234" s="179"/>
      <c r="H234" s="179">
        <v>1165</v>
      </c>
      <c r="I234" s="181">
        <v>1200</v>
      </c>
      <c r="J234" s="151" t="s">
        <v>746</v>
      </c>
      <c r="K234" s="152">
        <f t="shared" si="54"/>
        <v>235</v>
      </c>
      <c r="L234" s="153">
        <f t="shared" si="55"/>
        <v>0.25268817204301075</v>
      </c>
      <c r="M234" s="148" t="s">
        <v>534</v>
      </c>
      <c r="N234" s="154">
        <v>43847</v>
      </c>
      <c r="O234" s="1"/>
      <c r="P234" s="1"/>
      <c r="Q234" s="1"/>
      <c r="R234" s="6" t="s">
        <v>725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149</v>
      </c>
      <c r="B235" s="177">
        <v>43753</v>
      </c>
      <c r="C235" s="177"/>
      <c r="D235" s="178" t="s">
        <v>747</v>
      </c>
      <c r="E235" s="179" t="s">
        <v>564</v>
      </c>
      <c r="F235" s="149">
        <v>111</v>
      </c>
      <c r="G235" s="179"/>
      <c r="H235" s="179">
        <v>141</v>
      </c>
      <c r="I235" s="181">
        <v>141</v>
      </c>
      <c r="J235" s="151" t="s">
        <v>549</v>
      </c>
      <c r="K235" s="152">
        <f t="shared" si="54"/>
        <v>30</v>
      </c>
      <c r="L235" s="153">
        <f t="shared" si="55"/>
        <v>0.27027027027027029</v>
      </c>
      <c r="M235" s="148" t="s">
        <v>534</v>
      </c>
      <c r="N235" s="154">
        <v>44328</v>
      </c>
      <c r="O235" s="1"/>
      <c r="P235" s="1"/>
      <c r="Q235" s="1"/>
      <c r="R235" s="6" t="s">
        <v>725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150</v>
      </c>
      <c r="B236" s="177">
        <v>43753</v>
      </c>
      <c r="C236" s="177"/>
      <c r="D236" s="178" t="s">
        <v>748</v>
      </c>
      <c r="E236" s="179" t="s">
        <v>564</v>
      </c>
      <c r="F236" s="149">
        <v>296</v>
      </c>
      <c r="G236" s="179"/>
      <c r="H236" s="179">
        <v>370</v>
      </c>
      <c r="I236" s="181">
        <v>370</v>
      </c>
      <c r="J236" s="151" t="s">
        <v>622</v>
      </c>
      <c r="K236" s="152">
        <f t="shared" ref="K236:K255" si="56">H236-F236</f>
        <v>74</v>
      </c>
      <c r="L236" s="153">
        <f t="shared" ref="L236:L255" si="57">K236/F236</f>
        <v>0.25</v>
      </c>
      <c r="M236" s="148" t="s">
        <v>534</v>
      </c>
      <c r="N236" s="154">
        <v>43853</v>
      </c>
      <c r="O236" s="1"/>
      <c r="P236" s="1"/>
      <c r="Q236" s="1"/>
      <c r="R236" s="6" t="s">
        <v>725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151</v>
      </c>
      <c r="B237" s="177">
        <v>43754</v>
      </c>
      <c r="C237" s="177"/>
      <c r="D237" s="178" t="s">
        <v>749</v>
      </c>
      <c r="E237" s="179" t="s">
        <v>564</v>
      </c>
      <c r="F237" s="149">
        <v>300</v>
      </c>
      <c r="G237" s="179"/>
      <c r="H237" s="179">
        <v>382.5</v>
      </c>
      <c r="I237" s="181">
        <v>344</v>
      </c>
      <c r="J237" s="151" t="s">
        <v>790</v>
      </c>
      <c r="K237" s="152">
        <f t="shared" si="56"/>
        <v>82.5</v>
      </c>
      <c r="L237" s="153">
        <f t="shared" si="57"/>
        <v>0.27500000000000002</v>
      </c>
      <c r="M237" s="148" t="s">
        <v>534</v>
      </c>
      <c r="N237" s="154">
        <v>44238</v>
      </c>
      <c r="O237" s="1"/>
      <c r="P237" s="1"/>
      <c r="Q237" s="1"/>
      <c r="R237" s="6" t="s">
        <v>725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152</v>
      </c>
      <c r="B238" s="177">
        <v>43832</v>
      </c>
      <c r="C238" s="177"/>
      <c r="D238" s="178" t="s">
        <v>750</v>
      </c>
      <c r="E238" s="179" t="s">
        <v>564</v>
      </c>
      <c r="F238" s="149">
        <v>495</v>
      </c>
      <c r="G238" s="179"/>
      <c r="H238" s="179">
        <v>595</v>
      </c>
      <c r="I238" s="181">
        <v>590</v>
      </c>
      <c r="J238" s="151" t="s">
        <v>789</v>
      </c>
      <c r="K238" s="152">
        <f t="shared" si="56"/>
        <v>100</v>
      </c>
      <c r="L238" s="153">
        <f t="shared" si="57"/>
        <v>0.20202020202020202</v>
      </c>
      <c r="M238" s="148" t="s">
        <v>534</v>
      </c>
      <c r="N238" s="154">
        <v>44589</v>
      </c>
      <c r="O238" s="1"/>
      <c r="P238" s="1"/>
      <c r="Q238" s="1"/>
      <c r="R238" s="6" t="s">
        <v>725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153</v>
      </c>
      <c r="B239" s="177">
        <v>43966</v>
      </c>
      <c r="C239" s="177"/>
      <c r="D239" s="178" t="s">
        <v>71</v>
      </c>
      <c r="E239" s="179" t="s">
        <v>564</v>
      </c>
      <c r="F239" s="149">
        <v>67.5</v>
      </c>
      <c r="G239" s="179"/>
      <c r="H239" s="179">
        <v>86</v>
      </c>
      <c r="I239" s="181">
        <v>86</v>
      </c>
      <c r="J239" s="151" t="s">
        <v>751</v>
      </c>
      <c r="K239" s="152">
        <f t="shared" si="56"/>
        <v>18.5</v>
      </c>
      <c r="L239" s="153">
        <f t="shared" si="57"/>
        <v>0.27407407407407408</v>
      </c>
      <c r="M239" s="148" t="s">
        <v>534</v>
      </c>
      <c r="N239" s="154">
        <v>44008</v>
      </c>
      <c r="O239" s="1"/>
      <c r="P239" s="1"/>
      <c r="Q239" s="1"/>
      <c r="R239" s="6" t="s">
        <v>725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154</v>
      </c>
      <c r="B240" s="177">
        <v>44035</v>
      </c>
      <c r="C240" s="177"/>
      <c r="D240" s="178" t="s">
        <v>444</v>
      </c>
      <c r="E240" s="179" t="s">
        <v>564</v>
      </c>
      <c r="F240" s="149">
        <v>231</v>
      </c>
      <c r="G240" s="179"/>
      <c r="H240" s="179">
        <v>281</v>
      </c>
      <c r="I240" s="181">
        <v>281</v>
      </c>
      <c r="J240" s="151" t="s">
        <v>622</v>
      </c>
      <c r="K240" s="152">
        <f t="shared" si="56"/>
        <v>50</v>
      </c>
      <c r="L240" s="153">
        <f t="shared" si="57"/>
        <v>0.21645021645021645</v>
      </c>
      <c r="M240" s="148" t="s">
        <v>534</v>
      </c>
      <c r="N240" s="154">
        <v>44358</v>
      </c>
      <c r="O240" s="1"/>
      <c r="P240" s="1"/>
      <c r="Q240" s="1"/>
      <c r="R240" s="6" t="s">
        <v>725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155</v>
      </c>
      <c r="B241" s="177">
        <v>44092</v>
      </c>
      <c r="C241" s="177"/>
      <c r="D241" s="178" t="s">
        <v>385</v>
      </c>
      <c r="E241" s="179" t="s">
        <v>564</v>
      </c>
      <c r="F241" s="179">
        <v>206</v>
      </c>
      <c r="G241" s="179"/>
      <c r="H241" s="179">
        <v>248</v>
      </c>
      <c r="I241" s="181">
        <v>248</v>
      </c>
      <c r="J241" s="151" t="s">
        <v>622</v>
      </c>
      <c r="K241" s="152">
        <f t="shared" si="56"/>
        <v>42</v>
      </c>
      <c r="L241" s="153">
        <f t="shared" si="57"/>
        <v>0.20388349514563106</v>
      </c>
      <c r="M241" s="148" t="s">
        <v>534</v>
      </c>
      <c r="N241" s="154">
        <v>44214</v>
      </c>
      <c r="O241" s="1"/>
      <c r="P241" s="1"/>
      <c r="Q241" s="1"/>
      <c r="R241" s="6" t="s">
        <v>725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156</v>
      </c>
      <c r="B242" s="177">
        <v>44140</v>
      </c>
      <c r="C242" s="177"/>
      <c r="D242" s="178" t="s">
        <v>385</v>
      </c>
      <c r="E242" s="179" t="s">
        <v>564</v>
      </c>
      <c r="F242" s="179">
        <v>182.5</v>
      </c>
      <c r="G242" s="179"/>
      <c r="H242" s="179">
        <v>248</v>
      </c>
      <c r="I242" s="181">
        <v>248</v>
      </c>
      <c r="J242" s="151" t="s">
        <v>622</v>
      </c>
      <c r="K242" s="152">
        <f t="shared" si="56"/>
        <v>65.5</v>
      </c>
      <c r="L242" s="153">
        <f t="shared" si="57"/>
        <v>0.35890410958904112</v>
      </c>
      <c r="M242" s="148" t="s">
        <v>534</v>
      </c>
      <c r="N242" s="154">
        <v>44214</v>
      </c>
      <c r="O242" s="1"/>
      <c r="P242" s="1"/>
      <c r="Q242" s="1"/>
      <c r="R242" s="6" t="s">
        <v>725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157</v>
      </c>
      <c r="B243" s="177">
        <v>44140</v>
      </c>
      <c r="C243" s="177"/>
      <c r="D243" s="178" t="s">
        <v>313</v>
      </c>
      <c r="E243" s="179" t="s">
        <v>564</v>
      </c>
      <c r="F243" s="179">
        <v>247.5</v>
      </c>
      <c r="G243" s="179"/>
      <c r="H243" s="179">
        <v>320</v>
      </c>
      <c r="I243" s="181">
        <v>320</v>
      </c>
      <c r="J243" s="151" t="s">
        <v>622</v>
      </c>
      <c r="K243" s="152">
        <f t="shared" si="56"/>
        <v>72.5</v>
      </c>
      <c r="L243" s="153">
        <f t="shared" si="57"/>
        <v>0.29292929292929293</v>
      </c>
      <c r="M243" s="148" t="s">
        <v>534</v>
      </c>
      <c r="N243" s="154">
        <v>44323</v>
      </c>
      <c r="O243" s="1"/>
      <c r="P243" s="1"/>
      <c r="Q243" s="1"/>
      <c r="R243" s="6" t="s">
        <v>725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158</v>
      </c>
      <c r="B244" s="177">
        <v>44140</v>
      </c>
      <c r="C244" s="177"/>
      <c r="D244" s="178" t="s">
        <v>266</v>
      </c>
      <c r="E244" s="179" t="s">
        <v>564</v>
      </c>
      <c r="F244" s="149">
        <v>925</v>
      </c>
      <c r="G244" s="179"/>
      <c r="H244" s="179">
        <v>1095</v>
      </c>
      <c r="I244" s="181">
        <v>1093</v>
      </c>
      <c r="J244" s="151" t="s">
        <v>752</v>
      </c>
      <c r="K244" s="152">
        <f t="shared" si="56"/>
        <v>170</v>
      </c>
      <c r="L244" s="153">
        <f t="shared" si="57"/>
        <v>0.18378378378378379</v>
      </c>
      <c r="M244" s="148" t="s">
        <v>534</v>
      </c>
      <c r="N244" s="154">
        <v>44201</v>
      </c>
      <c r="O244" s="1"/>
      <c r="P244" s="1"/>
      <c r="Q244" s="1"/>
      <c r="R244" s="6" t="s">
        <v>725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159</v>
      </c>
      <c r="B245" s="177">
        <v>44140</v>
      </c>
      <c r="C245" s="177"/>
      <c r="D245" s="178" t="s">
        <v>329</v>
      </c>
      <c r="E245" s="179" t="s">
        <v>564</v>
      </c>
      <c r="F245" s="149">
        <v>332.5</v>
      </c>
      <c r="G245" s="179"/>
      <c r="H245" s="179">
        <v>393</v>
      </c>
      <c r="I245" s="181">
        <v>406</v>
      </c>
      <c r="J245" s="151" t="s">
        <v>753</v>
      </c>
      <c r="K245" s="152">
        <f t="shared" si="56"/>
        <v>60.5</v>
      </c>
      <c r="L245" s="153">
        <f t="shared" si="57"/>
        <v>0.18195488721804512</v>
      </c>
      <c r="M245" s="148" t="s">
        <v>534</v>
      </c>
      <c r="N245" s="154">
        <v>44256</v>
      </c>
      <c r="O245" s="1"/>
      <c r="P245" s="1"/>
      <c r="Q245" s="1"/>
      <c r="R245" s="6" t="s">
        <v>725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160</v>
      </c>
      <c r="B246" s="177">
        <v>44141</v>
      </c>
      <c r="C246" s="177"/>
      <c r="D246" s="178" t="s">
        <v>444</v>
      </c>
      <c r="E246" s="179" t="s">
        <v>564</v>
      </c>
      <c r="F246" s="149">
        <v>231</v>
      </c>
      <c r="G246" s="179"/>
      <c r="H246" s="179">
        <v>281</v>
      </c>
      <c r="I246" s="181">
        <v>281</v>
      </c>
      <c r="J246" s="151" t="s">
        <v>622</v>
      </c>
      <c r="K246" s="152">
        <f t="shared" si="56"/>
        <v>50</v>
      </c>
      <c r="L246" s="153">
        <f t="shared" si="57"/>
        <v>0.21645021645021645</v>
      </c>
      <c r="M246" s="148" t="s">
        <v>534</v>
      </c>
      <c r="N246" s="154">
        <v>44358</v>
      </c>
      <c r="O246" s="1"/>
      <c r="P246" s="1"/>
      <c r="Q246" s="1"/>
      <c r="R246" s="6" t="s">
        <v>725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161</v>
      </c>
      <c r="B247" s="177">
        <v>44187</v>
      </c>
      <c r="C247" s="177"/>
      <c r="D247" s="178" t="s">
        <v>420</v>
      </c>
      <c r="E247" s="179" t="s">
        <v>564</v>
      </c>
      <c r="F247" s="149">
        <v>190</v>
      </c>
      <c r="G247" s="179"/>
      <c r="H247" s="179">
        <v>239</v>
      </c>
      <c r="I247" s="181">
        <v>239</v>
      </c>
      <c r="J247" s="151" t="s">
        <v>838</v>
      </c>
      <c r="K247" s="152">
        <f t="shared" si="56"/>
        <v>49</v>
      </c>
      <c r="L247" s="153">
        <f t="shared" si="57"/>
        <v>0.25789473684210529</v>
      </c>
      <c r="M247" s="148" t="s">
        <v>534</v>
      </c>
      <c r="N247" s="154">
        <v>44844</v>
      </c>
      <c r="O247" s="1"/>
      <c r="P247" s="1"/>
      <c r="Q247" s="1"/>
      <c r="R247" s="6" t="s">
        <v>725</v>
      </c>
    </row>
    <row r="248" spans="1:26" ht="12.75" customHeight="1">
      <c r="A248" s="176">
        <v>162</v>
      </c>
      <c r="B248" s="177">
        <v>44258</v>
      </c>
      <c r="C248" s="177"/>
      <c r="D248" s="178" t="s">
        <v>750</v>
      </c>
      <c r="E248" s="179" t="s">
        <v>564</v>
      </c>
      <c r="F248" s="149">
        <v>495</v>
      </c>
      <c r="G248" s="179"/>
      <c r="H248" s="179">
        <v>595</v>
      </c>
      <c r="I248" s="181">
        <v>590</v>
      </c>
      <c r="J248" s="151" t="s">
        <v>789</v>
      </c>
      <c r="K248" s="152">
        <f t="shared" si="56"/>
        <v>100</v>
      </c>
      <c r="L248" s="153">
        <f t="shared" si="57"/>
        <v>0.20202020202020202</v>
      </c>
      <c r="M248" s="148" t="s">
        <v>534</v>
      </c>
      <c r="N248" s="154">
        <v>44589</v>
      </c>
      <c r="O248" s="1"/>
      <c r="P248" s="1"/>
      <c r="R248" s="6" t="s">
        <v>725</v>
      </c>
    </row>
    <row r="249" spans="1:26" ht="12.75" customHeight="1">
      <c r="A249" s="176">
        <v>163</v>
      </c>
      <c r="B249" s="177">
        <v>44274</v>
      </c>
      <c r="C249" s="177"/>
      <c r="D249" s="178" t="s">
        <v>329</v>
      </c>
      <c r="E249" s="179" t="s">
        <v>564</v>
      </c>
      <c r="F249" s="149">
        <v>355</v>
      </c>
      <c r="G249" s="179"/>
      <c r="H249" s="179">
        <v>422.5</v>
      </c>
      <c r="I249" s="181">
        <v>420</v>
      </c>
      <c r="J249" s="151" t="s">
        <v>754</v>
      </c>
      <c r="K249" s="152">
        <f t="shared" si="56"/>
        <v>67.5</v>
      </c>
      <c r="L249" s="153">
        <f t="shared" si="57"/>
        <v>0.19014084507042253</v>
      </c>
      <c r="M249" s="148" t="s">
        <v>534</v>
      </c>
      <c r="N249" s="154">
        <v>44361</v>
      </c>
      <c r="O249" s="1"/>
      <c r="R249" s="194" t="s">
        <v>725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164</v>
      </c>
      <c r="B250" s="177">
        <v>44295</v>
      </c>
      <c r="C250" s="177"/>
      <c r="D250" s="178" t="s">
        <v>755</v>
      </c>
      <c r="E250" s="179" t="s">
        <v>564</v>
      </c>
      <c r="F250" s="149">
        <v>555</v>
      </c>
      <c r="G250" s="179"/>
      <c r="H250" s="179">
        <v>663</v>
      </c>
      <c r="I250" s="181">
        <v>663</v>
      </c>
      <c r="J250" s="151" t="s">
        <v>756</v>
      </c>
      <c r="K250" s="152">
        <f t="shared" si="56"/>
        <v>108</v>
      </c>
      <c r="L250" s="153">
        <f t="shared" si="57"/>
        <v>0.19459459459459461</v>
      </c>
      <c r="M250" s="148" t="s">
        <v>534</v>
      </c>
      <c r="N250" s="154">
        <v>44321</v>
      </c>
      <c r="O250" s="1"/>
      <c r="P250" s="1"/>
      <c r="Q250" s="1"/>
      <c r="R250" s="194" t="s">
        <v>725</v>
      </c>
    </row>
    <row r="251" spans="1:26" ht="12.75" customHeight="1">
      <c r="A251" s="176">
        <v>165</v>
      </c>
      <c r="B251" s="177">
        <v>44308</v>
      </c>
      <c r="C251" s="177"/>
      <c r="D251" s="178" t="s">
        <v>357</v>
      </c>
      <c r="E251" s="179" t="s">
        <v>564</v>
      </c>
      <c r="F251" s="149">
        <v>126.5</v>
      </c>
      <c r="G251" s="179"/>
      <c r="H251" s="179">
        <v>155</v>
      </c>
      <c r="I251" s="181">
        <v>155</v>
      </c>
      <c r="J251" s="151" t="s">
        <v>622</v>
      </c>
      <c r="K251" s="152">
        <f t="shared" si="56"/>
        <v>28.5</v>
      </c>
      <c r="L251" s="153">
        <f t="shared" si="57"/>
        <v>0.22529644268774704</v>
      </c>
      <c r="M251" s="148" t="s">
        <v>534</v>
      </c>
      <c r="N251" s="154">
        <v>44362</v>
      </c>
      <c r="O251" s="1"/>
      <c r="R251" s="194" t="s">
        <v>725</v>
      </c>
    </row>
    <row r="252" spans="1:26" ht="12.75" customHeight="1">
      <c r="A252" s="218">
        <v>166</v>
      </c>
      <c r="B252" s="219">
        <v>44368</v>
      </c>
      <c r="C252" s="219"/>
      <c r="D252" s="220" t="s">
        <v>374</v>
      </c>
      <c r="E252" s="221" t="s">
        <v>564</v>
      </c>
      <c r="F252" s="222">
        <v>287.5</v>
      </c>
      <c r="G252" s="221"/>
      <c r="H252" s="221">
        <v>245</v>
      </c>
      <c r="I252" s="223">
        <v>344</v>
      </c>
      <c r="J252" s="161" t="s">
        <v>785</v>
      </c>
      <c r="K252" s="162">
        <f t="shared" si="56"/>
        <v>-42.5</v>
      </c>
      <c r="L252" s="163">
        <f t="shared" si="57"/>
        <v>-0.14782608695652175</v>
      </c>
      <c r="M252" s="159" t="s">
        <v>546</v>
      </c>
      <c r="N252" s="156">
        <v>44508</v>
      </c>
      <c r="O252" s="1"/>
      <c r="R252" s="194" t="s">
        <v>725</v>
      </c>
    </row>
    <row r="253" spans="1:26" ht="12.75" customHeight="1">
      <c r="A253" s="176">
        <v>167</v>
      </c>
      <c r="B253" s="177">
        <v>44368</v>
      </c>
      <c r="C253" s="177"/>
      <c r="D253" s="178" t="s">
        <v>444</v>
      </c>
      <c r="E253" s="179" t="s">
        <v>564</v>
      </c>
      <c r="F253" s="149">
        <v>241</v>
      </c>
      <c r="G253" s="179"/>
      <c r="H253" s="179">
        <v>298</v>
      </c>
      <c r="I253" s="181">
        <v>320</v>
      </c>
      <c r="J253" s="151" t="s">
        <v>622</v>
      </c>
      <c r="K253" s="152">
        <f t="shared" si="56"/>
        <v>57</v>
      </c>
      <c r="L253" s="153">
        <f t="shared" si="57"/>
        <v>0.23651452282157676</v>
      </c>
      <c r="M253" s="148" t="s">
        <v>534</v>
      </c>
      <c r="N253" s="154">
        <v>44802</v>
      </c>
      <c r="O253" s="41"/>
      <c r="R253" s="194" t="s">
        <v>725</v>
      </c>
    </row>
    <row r="254" spans="1:26" ht="12.75" customHeight="1">
      <c r="A254" s="176">
        <v>168</v>
      </c>
      <c r="B254" s="177">
        <v>44406</v>
      </c>
      <c r="C254" s="177"/>
      <c r="D254" s="178" t="s">
        <v>357</v>
      </c>
      <c r="E254" s="179" t="s">
        <v>564</v>
      </c>
      <c r="F254" s="149">
        <v>162.5</v>
      </c>
      <c r="G254" s="179"/>
      <c r="H254" s="179">
        <v>200</v>
      </c>
      <c r="I254" s="181">
        <v>200</v>
      </c>
      <c r="J254" s="151" t="s">
        <v>622</v>
      </c>
      <c r="K254" s="152">
        <f t="shared" si="56"/>
        <v>37.5</v>
      </c>
      <c r="L254" s="153">
        <f t="shared" si="57"/>
        <v>0.23076923076923078</v>
      </c>
      <c r="M254" s="148" t="s">
        <v>534</v>
      </c>
      <c r="N254" s="154">
        <v>44802</v>
      </c>
      <c r="O254" s="1"/>
      <c r="R254" s="194" t="s">
        <v>725</v>
      </c>
    </row>
    <row r="255" spans="1:26" ht="12.75" customHeight="1">
      <c r="A255" s="176">
        <v>169</v>
      </c>
      <c r="B255" s="177">
        <v>44462</v>
      </c>
      <c r="C255" s="177"/>
      <c r="D255" s="178" t="s">
        <v>761</v>
      </c>
      <c r="E255" s="179" t="s">
        <v>564</v>
      </c>
      <c r="F255" s="149">
        <v>1235</v>
      </c>
      <c r="G255" s="179"/>
      <c r="H255" s="179">
        <v>1505</v>
      </c>
      <c r="I255" s="181">
        <v>1500</v>
      </c>
      <c r="J255" s="151" t="s">
        <v>622</v>
      </c>
      <c r="K255" s="152">
        <f t="shared" si="56"/>
        <v>270</v>
      </c>
      <c r="L255" s="153">
        <f t="shared" si="57"/>
        <v>0.21862348178137653</v>
      </c>
      <c r="M255" s="148" t="s">
        <v>534</v>
      </c>
      <c r="N255" s="154">
        <v>44564</v>
      </c>
      <c r="O255" s="1"/>
      <c r="R255" s="194" t="s">
        <v>725</v>
      </c>
    </row>
    <row r="256" spans="1:26" ht="12.75" customHeight="1">
      <c r="A256" s="205">
        <v>170</v>
      </c>
      <c r="B256" s="206">
        <v>44480</v>
      </c>
      <c r="C256" s="206"/>
      <c r="D256" s="207" t="s">
        <v>763</v>
      </c>
      <c r="E256" s="208" t="s">
        <v>564</v>
      </c>
      <c r="F256" s="54">
        <v>58.75</v>
      </c>
      <c r="G256" s="208"/>
      <c r="H256" s="282"/>
      <c r="I256" s="212"/>
      <c r="J256" s="283" t="s">
        <v>537</v>
      </c>
      <c r="K256" s="205"/>
      <c r="L256" s="206"/>
      <c r="M256" s="206"/>
      <c r="N256" s="207"/>
      <c r="O256" s="41"/>
      <c r="R256" s="194" t="s">
        <v>725</v>
      </c>
    </row>
    <row r="257" spans="1:18" ht="12.75" customHeight="1">
      <c r="A257" s="209">
        <v>171</v>
      </c>
      <c r="B257" s="210">
        <v>44481</v>
      </c>
      <c r="C257" s="210"/>
      <c r="D257" s="211" t="s">
        <v>255</v>
      </c>
      <c r="E257" s="212" t="s">
        <v>564</v>
      </c>
      <c r="F257" s="213" t="s">
        <v>765</v>
      </c>
      <c r="G257" s="212"/>
      <c r="H257" s="212"/>
      <c r="I257" s="212">
        <v>380</v>
      </c>
      <c r="J257" s="214" t="s">
        <v>537</v>
      </c>
      <c r="K257" s="209"/>
      <c r="L257" s="210"/>
      <c r="M257" s="210"/>
      <c r="N257" s="211"/>
      <c r="O257" s="41"/>
      <c r="R257" s="194" t="s">
        <v>725</v>
      </c>
    </row>
    <row r="258" spans="1:18" ht="12.75" customHeight="1">
      <c r="A258" s="176">
        <v>172</v>
      </c>
      <c r="B258" s="177">
        <v>44481</v>
      </c>
      <c r="C258" s="177"/>
      <c r="D258" s="178" t="s">
        <v>380</v>
      </c>
      <c r="E258" s="179" t="s">
        <v>564</v>
      </c>
      <c r="F258" s="149">
        <v>45.5</v>
      </c>
      <c r="G258" s="179"/>
      <c r="H258" s="179">
        <v>56.5</v>
      </c>
      <c r="I258" s="181">
        <v>56</v>
      </c>
      <c r="J258" s="151" t="s">
        <v>861</v>
      </c>
      <c r="K258" s="152">
        <f>H258-F258</f>
        <v>11</v>
      </c>
      <c r="L258" s="153">
        <f>K258/F258</f>
        <v>0.24175824175824176</v>
      </c>
      <c r="M258" s="148" t="s">
        <v>534</v>
      </c>
      <c r="N258" s="154">
        <v>44881</v>
      </c>
      <c r="O258" s="41"/>
      <c r="R258" s="194"/>
    </row>
    <row r="259" spans="1:18" ht="12.75" customHeight="1">
      <c r="A259" s="176">
        <v>173</v>
      </c>
      <c r="B259" s="177">
        <v>44551</v>
      </c>
      <c r="C259" s="177"/>
      <c r="D259" s="178" t="s">
        <v>118</v>
      </c>
      <c r="E259" s="179" t="s">
        <v>564</v>
      </c>
      <c r="F259" s="149">
        <v>2300</v>
      </c>
      <c r="G259" s="179"/>
      <c r="H259" s="179">
        <f>(2820+2200)/2</f>
        <v>2510</v>
      </c>
      <c r="I259" s="181">
        <v>3000</v>
      </c>
      <c r="J259" s="151" t="s">
        <v>797</v>
      </c>
      <c r="K259" s="152">
        <f>H259-F259</f>
        <v>210</v>
      </c>
      <c r="L259" s="153">
        <f>K259/F259</f>
        <v>9.1304347826086957E-2</v>
      </c>
      <c r="M259" s="148" t="s">
        <v>534</v>
      </c>
      <c r="N259" s="154">
        <v>44649</v>
      </c>
      <c r="O259" s="1"/>
      <c r="R259" s="194"/>
    </row>
    <row r="260" spans="1:18" ht="12.75" customHeight="1">
      <c r="A260" s="215">
        <v>174</v>
      </c>
      <c r="B260" s="210">
        <v>44606</v>
      </c>
      <c r="C260" s="215"/>
      <c r="D260" s="215" t="s">
        <v>399</v>
      </c>
      <c r="E260" s="212" t="s">
        <v>564</v>
      </c>
      <c r="F260" s="212" t="s">
        <v>792</v>
      </c>
      <c r="G260" s="212"/>
      <c r="H260" s="212"/>
      <c r="I260" s="212">
        <v>764</v>
      </c>
      <c r="J260" s="212" t="s">
        <v>537</v>
      </c>
      <c r="K260" s="212"/>
      <c r="L260" s="212"/>
      <c r="M260" s="212"/>
      <c r="N260" s="215"/>
      <c r="O260" s="41"/>
      <c r="R260" s="194"/>
    </row>
    <row r="261" spans="1:18" ht="12.75" customHeight="1">
      <c r="A261" s="176">
        <v>175</v>
      </c>
      <c r="B261" s="177">
        <v>44613</v>
      </c>
      <c r="C261" s="177"/>
      <c r="D261" s="178" t="s">
        <v>761</v>
      </c>
      <c r="E261" s="179" t="s">
        <v>564</v>
      </c>
      <c r="F261" s="149">
        <v>1255</v>
      </c>
      <c r="G261" s="179"/>
      <c r="H261" s="179">
        <v>1515</v>
      </c>
      <c r="I261" s="181">
        <v>1510</v>
      </c>
      <c r="J261" s="151" t="s">
        <v>622</v>
      </c>
      <c r="K261" s="152">
        <f>H261-F261</f>
        <v>260</v>
      </c>
      <c r="L261" s="153">
        <f>K261/F261</f>
        <v>0.20717131474103587</v>
      </c>
      <c r="M261" s="148" t="s">
        <v>534</v>
      </c>
      <c r="N261" s="154">
        <v>44834</v>
      </c>
      <c r="O261" s="41"/>
      <c r="R261" s="194"/>
    </row>
    <row r="262" spans="1:18" ht="12.75" customHeight="1">
      <c r="A262">
        <v>176</v>
      </c>
      <c r="B262" s="210">
        <v>44670</v>
      </c>
      <c r="C262" s="210"/>
      <c r="D262" s="215" t="s">
        <v>499</v>
      </c>
      <c r="E262" s="240" t="s">
        <v>564</v>
      </c>
      <c r="F262" s="212" t="s">
        <v>798</v>
      </c>
      <c r="G262" s="212"/>
      <c r="H262" s="212"/>
      <c r="I262" s="212">
        <v>553</v>
      </c>
      <c r="J262" s="212" t="s">
        <v>537</v>
      </c>
      <c r="K262" s="212"/>
      <c r="L262" s="212"/>
      <c r="M262" s="212"/>
      <c r="N262" s="212"/>
      <c r="O262" s="41"/>
      <c r="R262" s="194"/>
    </row>
    <row r="263" spans="1:18" ht="12.75" customHeight="1">
      <c r="A263" s="176">
        <v>177</v>
      </c>
      <c r="B263" s="177">
        <v>44746</v>
      </c>
      <c r="C263" s="177"/>
      <c r="D263" s="178" t="s">
        <v>831</v>
      </c>
      <c r="E263" s="179" t="s">
        <v>564</v>
      </c>
      <c r="F263" s="149">
        <v>207.5</v>
      </c>
      <c r="G263" s="179"/>
      <c r="H263" s="179">
        <v>254</v>
      </c>
      <c r="I263" s="181">
        <v>254</v>
      </c>
      <c r="J263" s="151" t="s">
        <v>622</v>
      </c>
      <c r="K263" s="152">
        <f>H263-F263</f>
        <v>46.5</v>
      </c>
      <c r="L263" s="153">
        <f>K263/F263</f>
        <v>0.22409638554216868</v>
      </c>
      <c r="M263" s="148" t="s">
        <v>534</v>
      </c>
      <c r="N263" s="154">
        <v>44792</v>
      </c>
      <c r="O263" s="1"/>
      <c r="R263" s="194"/>
    </row>
    <row r="264" spans="1:18" ht="12.75" customHeight="1">
      <c r="A264" s="176">
        <v>178</v>
      </c>
      <c r="B264" s="177">
        <v>44775</v>
      </c>
      <c r="C264" s="177"/>
      <c r="D264" s="178" t="s">
        <v>446</v>
      </c>
      <c r="E264" s="179" t="s">
        <v>564</v>
      </c>
      <c r="F264" s="149">
        <v>31.25</v>
      </c>
      <c r="G264" s="179"/>
      <c r="H264" s="179">
        <v>38.75</v>
      </c>
      <c r="I264" s="181">
        <v>38</v>
      </c>
      <c r="J264" s="151" t="s">
        <v>622</v>
      </c>
      <c r="K264" s="152">
        <f>H264-F264</f>
        <v>7.5</v>
      </c>
      <c r="L264" s="153">
        <f>K264/F264</f>
        <v>0.24</v>
      </c>
      <c r="M264" s="148" t="s">
        <v>534</v>
      </c>
      <c r="N264" s="154">
        <v>44844</v>
      </c>
      <c r="O264" s="41"/>
      <c r="R264" s="54"/>
    </row>
    <row r="265" spans="1:18" ht="12.75" customHeight="1">
      <c r="A265" s="209">
        <v>179</v>
      </c>
      <c r="B265" s="210">
        <v>44841</v>
      </c>
      <c r="C265" s="215"/>
      <c r="D265" s="215" t="s">
        <v>836</v>
      </c>
      <c r="E265" s="240" t="s">
        <v>564</v>
      </c>
      <c r="F265" s="212" t="s">
        <v>837</v>
      </c>
      <c r="G265" s="212"/>
      <c r="H265" s="212"/>
      <c r="I265" s="212">
        <v>840</v>
      </c>
      <c r="J265" s="212" t="s">
        <v>537</v>
      </c>
      <c r="K265" s="212"/>
      <c r="L265" s="212"/>
      <c r="M265" s="212"/>
      <c r="N265" s="212"/>
      <c r="O265" s="41"/>
      <c r="Q265" s="196"/>
      <c r="R265" s="54"/>
    </row>
    <row r="266" spans="1:18" ht="12.75" customHeight="1">
      <c r="A266" s="209">
        <v>180</v>
      </c>
      <c r="B266" s="210">
        <v>44844</v>
      </c>
      <c r="C266" s="215"/>
      <c r="D266" s="215" t="s">
        <v>401</v>
      </c>
      <c r="E266" s="240" t="s">
        <v>564</v>
      </c>
      <c r="F266" s="212" t="s">
        <v>839</v>
      </c>
      <c r="G266" s="212"/>
      <c r="H266" s="212"/>
      <c r="I266" s="212">
        <v>291</v>
      </c>
      <c r="J266" s="212" t="s">
        <v>537</v>
      </c>
      <c r="K266" s="212"/>
      <c r="L266" s="212"/>
      <c r="M266" s="212"/>
      <c r="N266" s="212"/>
      <c r="O266" s="41"/>
      <c r="Q266" s="196"/>
      <c r="R266" s="54"/>
    </row>
    <row r="267" spans="1:18" ht="12.75" customHeight="1">
      <c r="A267" s="209">
        <v>181</v>
      </c>
      <c r="B267" s="210">
        <v>44845</v>
      </c>
      <c r="C267" s="215"/>
      <c r="D267" s="215" t="s">
        <v>399</v>
      </c>
      <c r="E267" s="240" t="s">
        <v>564</v>
      </c>
      <c r="F267" s="212" t="s">
        <v>860</v>
      </c>
      <c r="G267" s="212"/>
      <c r="H267" s="212"/>
      <c r="I267" s="212">
        <v>765</v>
      </c>
      <c r="J267" s="212" t="s">
        <v>537</v>
      </c>
      <c r="K267" s="212"/>
      <c r="L267" s="212"/>
      <c r="M267" s="212"/>
      <c r="N267" s="212"/>
      <c r="O267" s="41"/>
      <c r="Q267" s="196"/>
      <c r="R267" s="54"/>
    </row>
    <row r="268" spans="1:18" ht="12.75" customHeight="1">
      <c r="A268" s="270">
        <v>182</v>
      </c>
      <c r="B268" s="210">
        <v>44981</v>
      </c>
      <c r="C268" s="210"/>
      <c r="D268" s="215" t="s">
        <v>817</v>
      </c>
      <c r="E268" s="240" t="s">
        <v>564</v>
      </c>
      <c r="F268" s="240" t="s">
        <v>866</v>
      </c>
      <c r="G268" s="212"/>
      <c r="H268" s="212"/>
      <c r="I268" s="212">
        <v>2080</v>
      </c>
      <c r="J268" s="212" t="s">
        <v>537</v>
      </c>
      <c r="K268" s="212"/>
      <c r="L268" s="212"/>
      <c r="M268" s="212"/>
      <c r="N268" s="212"/>
      <c r="O268" s="41"/>
      <c r="R268" s="54"/>
    </row>
    <row r="269" spans="1:18" ht="12.75" customHeight="1">
      <c r="A269" s="176">
        <v>183</v>
      </c>
      <c r="B269" s="177">
        <v>44986</v>
      </c>
      <c r="C269" s="177"/>
      <c r="D269" s="178" t="s">
        <v>446</v>
      </c>
      <c r="E269" s="179" t="s">
        <v>564</v>
      </c>
      <c r="F269" s="149">
        <v>57.5</v>
      </c>
      <c r="G269" s="179"/>
      <c r="H269" s="179">
        <v>120</v>
      </c>
      <c r="I269" s="181">
        <v>120</v>
      </c>
      <c r="J269" s="151" t="s">
        <v>622</v>
      </c>
      <c r="K269" s="152">
        <f>H269-F269</f>
        <v>62.5</v>
      </c>
      <c r="L269" s="153">
        <f>K269/F269</f>
        <v>1.0869565217391304</v>
      </c>
      <c r="M269" s="148" t="s">
        <v>534</v>
      </c>
      <c r="N269" s="154">
        <v>45415</v>
      </c>
      <c r="O269" s="41"/>
      <c r="R269" s="54"/>
    </row>
    <row r="270" spans="1:18" ht="12.75" customHeight="1">
      <c r="A270" s="270">
        <v>184</v>
      </c>
      <c r="B270" s="210">
        <v>45008</v>
      </c>
      <c r="C270" s="210"/>
      <c r="D270" s="215" t="s">
        <v>459</v>
      </c>
      <c r="E270" s="240" t="s">
        <v>564</v>
      </c>
      <c r="F270" s="240" t="s">
        <v>872</v>
      </c>
      <c r="G270" s="212"/>
      <c r="H270" s="212"/>
      <c r="I270" s="212">
        <v>3523</v>
      </c>
      <c r="J270" s="212" t="s">
        <v>537</v>
      </c>
      <c r="K270" s="212"/>
      <c r="L270" s="212"/>
      <c r="M270" s="212"/>
      <c r="N270" s="212"/>
      <c r="O270" s="41"/>
      <c r="R270" s="54"/>
    </row>
    <row r="271" spans="1:18" ht="12.75" customHeight="1">
      <c r="A271" s="209">
        <v>185</v>
      </c>
      <c r="B271" s="210">
        <v>45027</v>
      </c>
      <c r="C271" s="215"/>
      <c r="D271" s="215" t="s">
        <v>873</v>
      </c>
      <c r="E271" s="240" t="s">
        <v>564</v>
      </c>
      <c r="F271" s="212" t="s">
        <v>874</v>
      </c>
      <c r="G271" s="212"/>
      <c r="H271" s="212"/>
      <c r="I271" s="212">
        <v>810</v>
      </c>
      <c r="J271" s="212" t="s">
        <v>537</v>
      </c>
      <c r="K271" s="212"/>
      <c r="L271" s="212"/>
      <c r="M271" s="212"/>
      <c r="N271" s="212"/>
      <c r="O271" s="41"/>
      <c r="R271" s="54"/>
    </row>
    <row r="272" spans="1:18" ht="12.75" customHeight="1">
      <c r="A272" s="209">
        <v>186</v>
      </c>
      <c r="B272" s="210">
        <v>45050</v>
      </c>
      <c r="C272" s="215"/>
      <c r="D272" s="215" t="s">
        <v>284</v>
      </c>
      <c r="E272" s="240" t="s">
        <v>564</v>
      </c>
      <c r="F272" s="212" t="s">
        <v>875</v>
      </c>
      <c r="G272" s="212"/>
      <c r="H272" s="212"/>
      <c r="I272" s="212">
        <v>5040</v>
      </c>
      <c r="J272" s="212" t="s">
        <v>537</v>
      </c>
      <c r="K272" s="212"/>
      <c r="L272" s="212"/>
      <c r="M272" s="212"/>
      <c r="N272" s="212"/>
      <c r="O272" s="41"/>
      <c r="R272" s="54"/>
    </row>
    <row r="273" spans="1:38" ht="12.75" customHeight="1">
      <c r="A273" s="307">
        <v>187</v>
      </c>
      <c r="B273" s="308">
        <v>45075</v>
      </c>
      <c r="C273" s="309"/>
      <c r="D273" s="309" t="s">
        <v>887</v>
      </c>
      <c r="E273" s="310" t="s">
        <v>564</v>
      </c>
      <c r="F273" s="311" t="s">
        <v>876</v>
      </c>
      <c r="G273" s="311"/>
      <c r="H273" s="311"/>
      <c r="I273" s="311">
        <v>732</v>
      </c>
      <c r="J273" s="311" t="s">
        <v>537</v>
      </c>
      <c r="K273" s="311"/>
      <c r="L273" s="311"/>
      <c r="M273" s="311"/>
      <c r="N273" s="311"/>
      <c r="O273" s="41"/>
      <c r="Q273" s="196"/>
      <c r="R273" s="54"/>
      <c r="T273" s="41"/>
      <c r="V273" s="196"/>
      <c r="W273" s="54"/>
      <c r="Y273" s="41"/>
      <c r="AA273" s="196"/>
      <c r="AB273" s="54"/>
      <c r="AD273" s="41"/>
      <c r="AF273" s="196"/>
      <c r="AG273" s="54"/>
      <c r="AI273" s="41"/>
      <c r="AK273" s="196"/>
      <c r="AL273" s="54"/>
    </row>
    <row r="274" spans="1:38" s="215" customFormat="1" ht="12.75" customHeight="1">
      <c r="A274" s="209">
        <v>188</v>
      </c>
      <c r="B274" s="210">
        <v>45078</v>
      </c>
      <c r="D274" s="215" t="s">
        <v>490</v>
      </c>
      <c r="E274" s="240" t="s">
        <v>564</v>
      </c>
      <c r="F274" s="212" t="s">
        <v>893</v>
      </c>
      <c r="G274" s="212"/>
      <c r="H274" s="212"/>
      <c r="I274" s="212">
        <v>4300</v>
      </c>
      <c r="J274" s="212" t="s">
        <v>537</v>
      </c>
      <c r="K274" s="212"/>
      <c r="L274" s="212"/>
      <c r="M274" s="212"/>
      <c r="N274" s="212"/>
      <c r="O274" s="41"/>
      <c r="P274"/>
      <c r="Q274" s="196"/>
      <c r="R274" s="54"/>
      <c r="S274"/>
      <c r="T274" s="41"/>
      <c r="U274"/>
      <c r="V274" s="196"/>
      <c r="W274" s="54"/>
      <c r="X274"/>
      <c r="Y274" s="41"/>
      <c r="Z274"/>
      <c r="AA274" s="196"/>
      <c r="AB274" s="54"/>
      <c r="AC274"/>
      <c r="AD274" s="41"/>
      <c r="AE274"/>
      <c r="AF274" s="196"/>
      <c r="AG274" s="54"/>
      <c r="AH274"/>
      <c r="AI274" s="41"/>
      <c r="AJ274"/>
      <c r="AK274" s="196"/>
      <c r="AL274" s="54"/>
    </row>
    <row r="275" spans="1:38" s="215" customFormat="1" ht="12.75" customHeight="1">
      <c r="A275" s="209"/>
      <c r="B275" s="210"/>
      <c r="E275" s="240"/>
      <c r="F275" s="212"/>
      <c r="G275" s="212"/>
      <c r="H275" s="212"/>
      <c r="I275" s="212"/>
      <c r="J275" s="212"/>
      <c r="K275" s="212"/>
      <c r="L275" s="212"/>
      <c r="M275" s="212"/>
      <c r="N275" s="212"/>
      <c r="O275" s="41"/>
      <c r="P275"/>
      <c r="Q275"/>
      <c r="R275" s="54"/>
      <c r="S275"/>
      <c r="T275" s="41"/>
      <c r="U275"/>
      <c r="V275"/>
      <c r="W275" s="54"/>
      <c r="X275"/>
      <c r="Y275" s="41"/>
      <c r="Z275"/>
      <c r="AA275"/>
      <c r="AB275" s="54"/>
      <c r="AC275"/>
      <c r="AD275" s="41"/>
      <c r="AE275"/>
      <c r="AF275"/>
      <c r="AG275" s="54"/>
      <c r="AH275"/>
      <c r="AI275" s="41"/>
      <c r="AJ275"/>
      <c r="AK275"/>
      <c r="AL275" s="54"/>
    </row>
    <row r="276" spans="1:38" s="215" customFormat="1" ht="12.75" customHeight="1">
      <c r="F276" s="212"/>
      <c r="G276" s="212"/>
      <c r="H276" s="212"/>
      <c r="I276" s="212"/>
      <c r="J276" s="238"/>
      <c r="K276" s="212"/>
      <c r="L276" s="212"/>
      <c r="M276" s="212"/>
      <c r="O276" s="41"/>
      <c r="P276"/>
      <c r="Q276"/>
      <c r="R276" s="54"/>
      <c r="S276"/>
      <c r="T276" s="41"/>
      <c r="U276"/>
      <c r="V276"/>
      <c r="W276" s="54"/>
      <c r="X276"/>
      <c r="Y276" s="41"/>
      <c r="Z276"/>
      <c r="AA276"/>
      <c r="AB276" s="54"/>
      <c r="AC276"/>
      <c r="AD276" s="41"/>
      <c r="AE276"/>
      <c r="AF276"/>
      <c r="AG276" s="54"/>
      <c r="AH276"/>
      <c r="AI276" s="41"/>
      <c r="AJ276"/>
      <c r="AK276"/>
      <c r="AL276" s="54"/>
    </row>
    <row r="277" spans="1:38" ht="12.75" customHeight="1">
      <c r="B277" s="312" t="s">
        <v>757</v>
      </c>
      <c r="F277" s="54"/>
      <c r="G277" s="54"/>
      <c r="H277" s="54"/>
      <c r="I277" s="54"/>
      <c r="J277" s="41"/>
      <c r="K277" s="54"/>
      <c r="L277" s="54"/>
      <c r="M277" s="54"/>
      <c r="O277" s="41"/>
      <c r="R277" s="54"/>
      <c r="T277" s="41"/>
      <c r="W277" s="54"/>
      <c r="Y277" s="41"/>
      <c r="AB277" s="54"/>
      <c r="AD277" s="41"/>
      <c r="AG277" s="54"/>
      <c r="AI277" s="41"/>
      <c r="AL277" s="54"/>
    </row>
    <row r="278" spans="1:38" ht="12.75" customHeight="1">
      <c r="A278" s="195"/>
      <c r="F278" s="54"/>
      <c r="G278" s="54"/>
      <c r="H278" s="54"/>
      <c r="I278" s="54"/>
      <c r="J278" s="41"/>
      <c r="K278" s="54"/>
      <c r="L278" s="54"/>
      <c r="M278" s="54"/>
      <c r="O278" s="41"/>
      <c r="R278" s="54"/>
      <c r="T278" s="41"/>
      <c r="W278" s="54"/>
      <c r="Y278" s="41"/>
      <c r="AB278" s="54"/>
      <c r="AD278" s="41"/>
      <c r="AG278" s="54"/>
      <c r="AI278" s="41"/>
      <c r="AL278" s="54"/>
    </row>
    <row r="279" spans="1:38" ht="12.75" customHeight="1">
      <c r="A279" s="195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38" ht="12.75" customHeight="1">
      <c r="A280" s="53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3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3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3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3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3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3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3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3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</sheetData>
  <autoFilter ref="R1:R27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2023-06-12T02:38:29Z</dcterms:modified>
</cp:coreProperties>
</file>