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F&amp;O)'!$R$1:$R$286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72" i="6"/>
  <c r="M72" s="1"/>
  <c r="K71"/>
  <c r="M71" s="1"/>
  <c r="L55"/>
  <c r="K55"/>
  <c r="L31"/>
  <c r="K31"/>
  <c r="M31" s="1"/>
  <c r="P13"/>
  <c r="L53"/>
  <c r="K53"/>
  <c r="K70"/>
  <c r="M70" s="1"/>
  <c r="M69"/>
  <c r="K69"/>
  <c r="K68"/>
  <c r="M68" s="1"/>
  <c r="M66"/>
  <c r="K66"/>
  <c r="K51"/>
  <c r="L51"/>
  <c r="L48"/>
  <c r="K48"/>
  <c r="L50"/>
  <c r="K50"/>
  <c r="L49"/>
  <c r="K49"/>
  <c r="L30"/>
  <c r="K30"/>
  <c r="K47"/>
  <c r="L47"/>
  <c r="L28"/>
  <c r="K28"/>
  <c r="L25"/>
  <c r="K25"/>
  <c r="L46"/>
  <c r="K46"/>
  <c r="L45"/>
  <c r="K45"/>
  <c r="L44"/>
  <c r="K44"/>
  <c r="L26"/>
  <c r="K26"/>
  <c r="L43"/>
  <c r="K43"/>
  <c r="M55" l="1"/>
  <c r="M53"/>
  <c r="M50"/>
  <c r="M51"/>
  <c r="M45"/>
  <c r="M25"/>
  <c r="M48"/>
  <c r="M49"/>
  <c r="M28"/>
  <c r="M30"/>
  <c r="M26"/>
  <c r="M43"/>
  <c r="M46"/>
  <c r="M47"/>
  <c r="M44"/>
  <c r="L81"/>
  <c r="K81"/>
  <c r="M81" l="1"/>
  <c r="L12" l="1"/>
  <c r="K12"/>
  <c r="L11"/>
  <c r="K11"/>
  <c r="L79"/>
  <c r="K79"/>
  <c r="M11" l="1"/>
  <c r="M12"/>
  <c r="M79"/>
  <c r="L80"/>
  <c r="K80"/>
  <c r="H274"/>
  <c r="M80" l="1"/>
  <c r="K274" l="1"/>
  <c r="L274" s="1"/>
  <c r="K263"/>
  <c r="L263" s="1"/>
  <c r="K253"/>
  <c r="L253" s="1"/>
  <c r="K269" l="1"/>
  <c r="L269" s="1"/>
  <c r="K270" l="1"/>
  <c r="L270" s="1"/>
  <c r="K267" l="1"/>
  <c r="L267" s="1"/>
  <c r="K246"/>
  <c r="L246" s="1"/>
  <c r="K266"/>
  <c r="L266" s="1"/>
  <c r="K265"/>
  <c r="L265" s="1"/>
  <c r="K264"/>
  <c r="L264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4"/>
  <c r="L244" s="1"/>
  <c r="K243"/>
  <c r="L243" s="1"/>
  <c r="F242"/>
  <c r="K242" s="1"/>
  <c r="L242" s="1"/>
  <c r="K241"/>
  <c r="L241" s="1"/>
  <c r="K240"/>
  <c r="L240" s="1"/>
  <c r="K239"/>
  <c r="L239" s="1"/>
  <c r="K238"/>
  <c r="L238" s="1"/>
  <c r="K237"/>
  <c r="L237" s="1"/>
  <c r="F236"/>
  <c r="K236" s="1"/>
  <c r="L236" s="1"/>
  <c r="F235"/>
  <c r="K235" s="1"/>
  <c r="L235" s="1"/>
  <c r="K234"/>
  <c r="L234" s="1"/>
  <c r="F233"/>
  <c r="K233" s="1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5"/>
  <c r="L215" s="1"/>
  <c r="K214"/>
  <c r="L214" s="1"/>
  <c r="F213"/>
  <c r="K213" s="1"/>
  <c r="L213" s="1"/>
  <c r="K212"/>
  <c r="L212" s="1"/>
  <c r="K209"/>
  <c r="L209" s="1"/>
  <c r="K208"/>
  <c r="L208" s="1"/>
  <c r="K207"/>
  <c r="L207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7"/>
  <c r="L187" s="1"/>
  <c r="K185"/>
  <c r="L185" s="1"/>
  <c r="K183"/>
  <c r="L183" s="1"/>
  <c r="K181"/>
  <c r="L181" s="1"/>
  <c r="K180"/>
  <c r="L180" s="1"/>
  <c r="K179"/>
  <c r="L179" s="1"/>
  <c r="K177"/>
  <c r="L177" s="1"/>
  <c r="K176"/>
  <c r="L176" s="1"/>
  <c r="K175"/>
  <c r="L175" s="1"/>
  <c r="K174"/>
  <c r="K173"/>
  <c r="L173" s="1"/>
  <c r="K172"/>
  <c r="L172" s="1"/>
  <c r="K170"/>
  <c r="L170" s="1"/>
  <c r="K169"/>
  <c r="L169" s="1"/>
  <c r="K168"/>
  <c r="L168" s="1"/>
  <c r="K167"/>
  <c r="L167" s="1"/>
  <c r="K166"/>
  <c r="L166" s="1"/>
  <c r="F165"/>
  <c r="K165" s="1"/>
  <c r="L165" s="1"/>
  <c r="H164"/>
  <c r="K164" s="1"/>
  <c r="L164" s="1"/>
  <c r="K161"/>
  <c r="L161" s="1"/>
  <c r="K160"/>
  <c r="L160" s="1"/>
  <c r="K159"/>
  <c r="L159" s="1"/>
  <c r="K158"/>
  <c r="L158" s="1"/>
  <c r="K157"/>
  <c r="L157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H130"/>
  <c r="K130" s="1"/>
  <c r="L130" s="1"/>
  <c r="F129"/>
  <c r="K129" s="1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<sst xmlns="http://schemas.openxmlformats.org/spreadsheetml/2006/main" count="2810" uniqueCount="1074">
  <si>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</si>
  <si>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</si>
  <si>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</si>
  <si>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</si>
  <si>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</si>
  <si>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</si>
  <si>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</si>
  <si>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</si>
  <si>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</si>
  <si>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</si>
  <si>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</si>
  <si>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</si>
  <si>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</si>
  <si>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</si>
  <si>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</si>
  <si>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</si>
  <si>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</si>
  <si>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</si>
  <si>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</si>
  <si>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</si>
  <si>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</si>
  <si>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</si>
  <si>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</si>
  <si>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</si>
  <si>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</si>
  <si>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</si>
  <si>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</si>
  <si>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</si>
  <si>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</si>
  <si>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</si>
  <si>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</si>
  <si>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</si>
  <si>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</si>
  <si>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</si>
  <si>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</si>
  <si>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</si>
  <si>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</si>
  <si>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</si>
  <si>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</si>
  <si>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</si>
  <si>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</si>
  <si>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</si>
  <si>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</si>
  <si>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</si>
  <si>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</si>
  <si>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</si>
  <si>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</si>
  <si>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</si>
  <si>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</si>
  <si>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</si>
  <si>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</si>
  <si>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</si>
  <si>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</si>
  <si>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</si>
  <si>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</si>
  <si>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</si>
  <si>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</si>
  <si>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</si>
  <si>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</si>
  <si>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</si>
  <si>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</si>
  <si>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</si>
  <si>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</si>
  <si>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</si>
  <si>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</si>
  <si>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</si>
  <si>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</si>
  <si>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</si>
  <si>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</si>
  <si>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</si>
  <si>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</si>
  <si>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</si>
  <si>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</si>
  <si>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</si>
  <si>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</si>
  <si>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</si>
  <si>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</si>
  <si>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</si>
  <si>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</si>
  <si>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</si>
  <si>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</si>
  <si>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</si>
  <si>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</si>
  <si>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</si>
  <si>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</si>
  <si>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</si>
  <si>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</si>
  <si>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</si>
  <si>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</si>
  <si>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</si>
  <si>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</si>
  <si>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</si>
  <si>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</si>
  <si>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</si>
  <si>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</si>
  <si>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</si>
  <si>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</si>
  <si>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</si>
  <si>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</si>
  <si>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</si>
  <si>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</si>
  <si>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</si>
  <si>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</si>
  <si>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</si>
  <si>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</si>
  <si>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</si>
  <si>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</si>
  <si>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</si>
  <si>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</si>
  <si>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</si>
  <si>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</si>
  <si>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</si>
  <si>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</si>
  <si>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</si>
  <si>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</si>
  <si>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</si>
  <si>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</si>
  <si>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</si>
  <si>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</si>
  <si>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</si>
  <si>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</si>
  <si>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</si>
  <si>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</si>
  <si>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</si>
  <si>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</si>
  <si>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</si>
  <si>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</si>
  <si>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</si>
  <si>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</si>
  <si>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</si>
  <si>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</si>
  <si>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</si>
  <si>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</si>
  <si>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</si>
  <si>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</si>
  <si>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</si>
  <si>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</si>
  <si>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</si>
  <si>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</si>
  <si>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</si>
  <si>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</si>
  <si>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</si>
  <si>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</si>
  <si>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</si>
  <si>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</si>
  <si>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</si>
  <si>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</si>
  <si>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</si>
  <si>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</si>
  <si>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</si>
  <si>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</si>
  <si>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</si>
  <si>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</si>
  <si>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</si>
  <si>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</si>
  <si>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</si>
  <si>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</si>
  <si>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</si>
  <si>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</si>
  <si>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</si>
  <si>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</si>
  <si>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</si>
  <si>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</si>
  <si>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</si>
  <si>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</si>
  <si>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</si>
  <si>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</si>
  <si>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</si>
  <si>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</si>
  <si>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</si>
  <si>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</si>
  <si>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</si>
  <si>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</si>
  <si>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</si>
  <si>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</si>
  <si>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</si>
  <si>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</si>
  <si>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</si>
  <si>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</si>
  <si>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</si>
  <si>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</si>
  <si>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</si>
  <si>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</si>
  <si>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</si>
  <si>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</si>
  <si>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</si>
  <si>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</si>
  <si>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</si>
  <si>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</si>
  <si>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</si>
  <si>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</si>
  <si>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</si>
  <si>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</si>
  <si>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</si>
  <si>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</si>
  <si>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</si>
  <si>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</si>
  <si>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</si>
  <si>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</si>
  <si>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</si>
  <si>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</si>
  <si>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</si>
  <si>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</si>
  <si>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</si>
  <si>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</si>
  <si>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</si>
  <si>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</si>
  <si>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</si>
  <si>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</si>
  <si>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</si>
  <si>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</si>
  <si>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</si>
  <si>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</si>
  <si>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</si>
  <si>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</si>
  <si>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</si>
  <si>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</si>
  <si>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</si>
  <si>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</si>
  <si>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</si>
  <si>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</si>
  <si>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</si>
  <si>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</si>
  <si>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</si>
  <si>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</si>
  <si>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</si>
  <si>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</si>
  <si>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</si>
  <si>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</si>
  <si>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</si>
  <si>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</si>
  <si>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</si>
  <si>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</si>
  <si>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</si>
  <si>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</si>
  <si>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</si>
  <si>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</si>
  <si>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</si>
  <si>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</si>
  <si>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</si>
  <si>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</si>
  <si>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</si>
  <si>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</si>
  <si>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</si>
  <si>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</si>
  <si>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</si>
  <si>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</si>
  <si>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</si>
  <si>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</si>
  <si>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</si>
  <si>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</si>
  <si>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</si>
  <si>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</si>
  <si>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</si>
  <si>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</si>
  <si>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</si>
  <si>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</si>
  <si>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</si>
  <si>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</si>
  <si>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</si>
  <si>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</si>
  <si>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</si>
  <si>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</si>
  <si>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</si>
  <si>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</si>
  <si>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</si>
  <si>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</si>
  <si>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</si>
  <si>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</si>
  <si>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</si>
  <si>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</si>
  <si>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</si>
  <si>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</si>
  <si>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</si>
  <si>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</si>
  <si>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</si>
  <si>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</si>
  <si>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</si>
  <si>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</si>
  <si>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</si>
  <si>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</si>
  <si>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</si>
  <si>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</si>
  <si>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</si>
  <si>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</si>
  <si>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</si>
  <si>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</si>
  <si>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</si>
  <si>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</si>
  <si>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</si>
  <si>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</si>
  <si>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</si>
  <si>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</si>
  <si>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</si>
  <si>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</si>
  <si>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</si>
  <si>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</si>
  <si>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</si>
  <si>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</si>
  <si>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</si>
  <si>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</si>
  <si>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</si>
  <si>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</si>
  <si>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</si>
  <si>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</si>
  <si>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</si>
  <si>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</si>
  <si>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</si>
  <si>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</si>
  <si>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</si>
  <si>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</si>
  <si>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</si>
  <si>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</si>
  <si>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</si>
  <si>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</si>
  <si>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</si>
  <si>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</si>
  <si>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</si>
  <si>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</si>
  <si>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</si>
  <si>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</si>
  <si>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</si>
  <si>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</si>
  <si>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</si>
  <si>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</si>
  <si>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</si>
  <si>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</si>
  <si>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</si>
  <si>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</si>
  <si>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</si>
  <si>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</si>
  <si>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</si>
  <si>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</si>
  <si>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</si>
  <si>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</si>
  <si>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</si>
  <si>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</si>
  <si>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</si>
  <si>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</si>
  <si>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</si>
  <si>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</si>
  <si>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</si>
  <si>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</si>
  <si>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</si>
  <si>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</si>
  <si>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</si>
  <si>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</si>
  <si>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</si>
  <si>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</si>
  <si>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</si>
  <si>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</si>
  <si>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</si>
  <si>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</si>
  <si>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</si>
  <si>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</si>
  <si>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</si>
  <si>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</si>
  <si>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</si>
  <si>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</si>
  <si>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</si>
  <si>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</si>
  <si>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</si>
  <si>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</si>
  <si>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</si>
  <si>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</si>
  <si>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</si>
  <si>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</si>
  <si>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</si>
  <si>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</si>
  <si>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</si>
  <si>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</si>
  <si>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</si>
  <si>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</si>
  <si>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</si>
  <si>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</si>
  <si>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</si>
  <si>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</si>
  <si>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</si>
  <si>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</si>
  <si>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</si>
  <si>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</si>
  <si>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</si>
  <si>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</si>
  <si>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</si>
  <si>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</si>
  <si>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</si>
  <si>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</si>
  <si>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</si>
  <si>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</si>
  <si>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</si>
  <si>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</si>
  <si>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</si>
  <si>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</si>
  <si>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</si>
  <si>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</si>
  <si>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</si>
  <si>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</si>
  <si>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</si>
  <si>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</si>
  <si>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</si>
  <si>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</si>
  <si>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</si>
  <si>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</si>
  <si>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</si>
  <si>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</si>
  <si>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</si>
  <si>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</si>
  <si>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</si>
  <si>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</si>
  <si>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</si>
  <si>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</si>
  <si>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</si>
  <si>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</si>
  <si>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</si>
  <si>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</si>
  <si>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</si>
  <si>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</si>
  <si>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</si>
  <si>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</si>
  <si>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</si>
  <si>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</si>
  <si>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</si>
  <si>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</si>
  <si>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</si>
  <si>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</si>
  <si>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</si>
  <si>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</si>
  <si>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</si>
  <si>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</si>
  <si>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</si>
  <si>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</si>
  <si>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</si>
  <si>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</si>
  <si>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</si>
  <si>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</si>
  <si>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</si>
  <si>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</si>
  <si>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</si>
  <si>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</si>
  <si>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</si>
  <si>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</si>
  <si>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</si>
  <si>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</si>
  <si>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</si>
  <si>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</si>
  <si>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</si>
  <si>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</si>
  <si>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</si>
  <si>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</si>
  <si>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</si>
  <si>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</si>
  <si>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</si>
  <si>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</si>
  <si>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</si>
  <si>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</si>
  <si>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</si>
  <si>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</si>
  <si>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</si>
  <si>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</si>
  <si>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</si>
  <si>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</si>
  <si>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</si>
  <si>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</si>
  <si>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</si>
  <si>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</si>
  <si>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</si>
  <si>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</si>
  <si>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</si>
  <si>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</si>
  <si>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</si>
  <si>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</si>
  <si>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</si>
  <si>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</si>
  <si>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</si>
  <si>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</si>
  <si>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</si>
  <si>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</si>
  <si>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</si>
  <si>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</si>
  <si>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</si>
  <si>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</si>
  <si>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</si>
  <si>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</si>
  <si>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</si>
  <si>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</si>
  <si>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</si>
  <si>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</si>
  <si>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</si>
  <si>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</si>
  <si>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</si>
  <si>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</si>
  <si>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</si>
  <si>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</si>
  <si>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</si>
  <si>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</si>
  <si>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</si>
  <si>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</si>
  <si>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</si>
  <si>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</si>
  <si>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</si>
  <si>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</si>
  <si>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</si>
  <si>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</si>
  <si>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</si>
  <si>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</si>
  <si>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</si>
  <si>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</si>
  <si>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</si>
  <si>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</si>
  <si>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</si>
  <si>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</si>
  <si>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</si>
  <si>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</si>
  <si>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</si>
  <si>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</si>
  <si>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</si>
  <si>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</si>
  <si>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</si>
  <si>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</si>
  <si>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</si>
  <si>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</si>
  <si>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</si>
  <si>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</si>
  <si>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</si>
  <si>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</si>
  <si>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</si>
  <si>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</si>
  <si>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</si>
  <si>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</si>
  <si>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</si>
  <si>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</si>
  <si>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</si>
  <si>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</si>
  <si>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</si>
  <si>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</si>
  <si>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</si>
  <si>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</si>
  <si>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</si>
  <si>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</si>
  <si>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</si>
  <si>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</si>
  <si>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</si>
  <si>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</si>
  <si>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</si>
  <si>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</si>
  <si>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</si>
  <si>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</si>
  <si>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</si>
  <si>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</si>
  <si>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</si>
  <si>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</si>
  <si>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</si>
  <si>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</si>
  <si>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</si>
  <si>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</si>
  <si>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</si>
  <si>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</si>
  <si>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</si>
  <si>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</si>
  <si>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</si>
  <si>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</si>
  <si>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</si>
  <si>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</si>
  <si>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</si>
  <si>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</si>
  <si>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</si>
  <si>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</si>
  <si>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</si>
  <si>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</si>
  <si>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</si>
  <si>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</si>
  <si>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</si>
  <si>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</si>
  <si>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</si>
  <si>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</si>
  <si>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</si>
  <si>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</si>
  <si>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</si>
  <si>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</si>
  <si>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</si>
  <si>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</si>
  <si>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</si>
  <si>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</si>
  <si>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</si>
  <si>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</si>
  <si>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</si>
  <si>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</si>
  <si>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</si>
  <si>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</si>
  <si>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</si>
  <si>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</si>
  <si>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</si>
  <si>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</si>
  <si>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</si>
  <si>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</si>
  <si>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</si>
  <si>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</si>
  <si>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</si>
  <si>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</si>
  <si>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</si>
  <si>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</si>
  <si>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</si>
  <si>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</si>
  <si>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</si>
  <si>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</si>
  <si>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</si>
  <si>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</si>
  <si>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</si>
  <si>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</si>
  <si>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</si>
  <si>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</si>
  <si>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</si>
  <si>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</si>
  <si>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</si>
  <si>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</si>
  <si>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</si>
  <si>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</si>
  <si>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</si>
  <si>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</si>
  <si>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</si>
  <si>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</si>
  <si>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</si>
  <si>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</si>
  <si>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</si>
  <si>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</si>
  <si>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</si>
  <si>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</si>
  <si>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</si>
  <si>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</si>
  <si>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</si>
  <si>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</si>
  <si>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</si>
  <si>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</si>
  <si>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</si>
  <si>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</si>
  <si>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</si>
  <si>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</si>
  <si>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</si>
  <si>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</si>
  <si>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</si>
  <si>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</si>
  <si>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</si>
  <si>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</si>
  <si>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</si>
  <si>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</si>
  <si>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</si>
  <si>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</si>
  <si>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</si>
  <si>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</si>
  <si>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</si>
  <si>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</si>
  <si>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</si>
  <si>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</si>
  <si>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</si>
  <si>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</si>
  <si>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</si>
  <si>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</si>
  <si>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</si>
  <si>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</si>
  <si>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</si>
  <si>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</si>
  <si>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</si>
  <si>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</si>
  <si>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</si>
  <si>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</si>
  <si>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</si>
  <si>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</si>
  <si>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</si>
  <si>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</si>
  <si>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</si>
  <si>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</si>
  <si>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</si>
  <si>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</si>
  <si>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</si>
  <si>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</si>
  <si>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</si>
  <si>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</si>
  <si>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</si>
  <si>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</si>
  <si>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</si>
  <si>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</si>
  <si>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</si>
  <si>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</si>
  <si>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</si>
  <si>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</si>
  <si>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</si>
  <si>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</si>
  <si>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</si>
  <si>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</si>
  <si>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</si>
  <si>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</si>
  <si>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</si>
  <si>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</si>
  <si>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</si>
  <si>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</si>
  <si>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</si>
  <si>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</si>
  <si>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</si>
  <si>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</si>
  <si>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</si>
  <si>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</si>
  <si>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</si>
  <si>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</si>
  <si>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</si>
  <si>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</si>
  <si>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</si>
  <si>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</si>
  <si>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</si>
  <si>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</si>
  <si>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</si>
  <si>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</si>
  <si>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</si>
  <si>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</si>
  <si>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</si>
  <si>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</si>
  <si>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</si>
  <si>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</si>
  <si>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</si>
  <si>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</si>
  <si>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</si>
  <si>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</si>
  <si>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</si>
  <si>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</si>
  <si>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</si>
  <si>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</si>
  <si>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</si>
  <si>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</si>
  <si>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</si>
  <si>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</si>
  <si>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</si>
  <si>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</si>
  <si>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</si>
  <si>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</si>
  <si>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</si>
  <si>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</si>
  <si>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</si>
  <si>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</si>
  <si>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</si>
  <si>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</si>
  <si>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</si>
  <si>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</si>
  <si>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</si>
  <si>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</si>
  <si>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</si>
  <si>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</si>
  <si>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</si>
  <si>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</si>
  <si>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</si>
  <si>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</si>
  <si>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</si>
  <si>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</si>
  <si>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</si>
  <si>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</si>
  <si>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</si>
  <si>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</si>
  <si>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</si>
  <si>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</si>
  <si>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</si>
  <si>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</si>
  <si>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</si>
  <si>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</si>
  <si>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</si>
  <si>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</si>
  <si>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</si>
  <si>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</si>
  <si>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</si>
  <si>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</si>
  <si>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</si>
  <si>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</si>
  <si>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</si>
  <si>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</si>
  <si>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</si>
  <si>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</si>
  <si>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</si>
  <si>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</si>
  <si>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</si>
  <si>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</si>
  <si>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</si>
  <si>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</si>
  <si>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</si>
  <si>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</si>
  <si>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</si>
  <si>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</si>
  <si>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</si>
  <si>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</si>
  <si>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</si>
  <si>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</si>
  <si>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</si>
  <si>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</si>
  <si>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</si>
  <si>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</si>
  <si>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</si>
  <si>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</si>
  <si>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</si>
  <si>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</si>
  <si>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</si>
  <si>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</si>
  <si>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</si>
  <si>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</si>
  <si>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</si>
  <si>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</si>
  <si>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</si>
  <si>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</si>
  <si>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</si>
  <si>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</si>
  <si>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</si>
  <si>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</si>
  <si>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</si>
  <si>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</si>
  <si>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</si>
  <si>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</si>
  <si>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</si>
  <si>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</si>
  <si>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</si>
  <si>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</si>
  <si>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</si>
  <si>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</si>
  <si>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</si>
  <si>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</si>
  <si>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</si>
  <si>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</si>
  <si>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</si>
  <si>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</si>
  <si>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</si>
  <si>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</si>
  <si>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</si>
  <si>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</si>
  <si>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</si>
  <si>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</si>
  <si>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</si>
  <si>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</si>
  <si>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</si>
  <si>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</si>
  <si>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</si>
  <si>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</si>
  <si>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</si>
  <si>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</si>
  <si>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</si>
  <si>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</si>
  <si>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</si>
  <si>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</si>
  <si>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</si>
  <si>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</si>
  <si>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</si>
  <si>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</si>
  <si>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</si>
  <si>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</si>
  <si>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</si>
  <si>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</si>
  <si>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</si>
  <si>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</si>
  <si>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</si>
  <si>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</si>
  <si>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</si>
  <si>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</si>
  <si>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</si>
  <si>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</si>
  <si>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</si>
  <si>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</si>
  <si>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</si>
  <si>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</si>
  <si>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</si>
  <si>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</si>
  <si>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</si>
  <si>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</si>
  <si>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</si>
  <si>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</si>
  <si>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270-275</t>
  </si>
  <si>
    <t>Loss of Rs.7.5/-</t>
  </si>
  <si>
    <t>677-685</t>
  </si>
  <si>
    <t>Part profit of Rs.37.75/-</t>
  </si>
  <si>
    <t>ITC&lt;&gt;</t>
  </si>
  <si>
    <t>1750-1800</t>
  </si>
  <si>
    <t>GSPL JUNE FUT</t>
  </si>
  <si>
    <t>468-471</t>
  </si>
  <si>
    <t>490-500</t>
  </si>
  <si>
    <t>145-150</t>
  </si>
  <si>
    <t>1160-1180</t>
  </si>
  <si>
    <t>Part Profit of Rs.5/-</t>
  </si>
  <si>
    <t>PIIND JUNE FUT</t>
  </si>
  <si>
    <t>2820-2850</t>
  </si>
  <si>
    <t xml:space="preserve">NIFTY JUNE FUT </t>
  </si>
  <si>
    <t>215-220</t>
  </si>
  <si>
    <t>600-604</t>
  </si>
  <si>
    <t>Retail Research Technical Calls &amp; Fundamental Performance Report for the month of June-2022</t>
  </si>
  <si>
    <t>SAWABUSI</t>
  </si>
  <si>
    <t>Profit of Rs.16/-</t>
  </si>
  <si>
    <t>Profit of Rs.24.5/-</t>
  </si>
  <si>
    <t>Loss of Rs.50/-</t>
  </si>
  <si>
    <t>NIFTY JUNE FUT</t>
  </si>
  <si>
    <t>16700-16800</t>
  </si>
  <si>
    <t>1000-1020</t>
  </si>
  <si>
    <t>103-103.8</t>
  </si>
  <si>
    <t>108-110</t>
  </si>
  <si>
    <t>Profit of Rs.5.75/-</t>
  </si>
  <si>
    <t>Profit of Rs.80/-</t>
  </si>
  <si>
    <t>JETMALL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</si>
  <si>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</si>
  <si>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</si>
  <si>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</si>
  <si>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</si>
  <si>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</si>
  <si>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</si>
  <si>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</si>
  <si>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</si>
  <si>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</si>
  <si>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</si>
  <si>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</si>
  <si>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</si>
  <si>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</si>
  <si>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</si>
  <si>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</si>
  <si>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</si>
  <si>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SAMOR</t>
  </si>
  <si>
    <t>2210-2230</t>
  </si>
  <si>
    <t>2350-2450</t>
  </si>
  <si>
    <t>188-190</t>
  </si>
  <si>
    <t>1585-1591</t>
  </si>
  <si>
    <t>1650-1700</t>
  </si>
  <si>
    <t>BANKNIFTY 35300 CE 9-JUN</t>
  </si>
  <si>
    <t>350-400</t>
  </si>
  <si>
    <t>NIFTY 16500 CE 9-JUN</t>
  </si>
  <si>
    <t>110-130</t>
  </si>
  <si>
    <t>No profit no loss/-</t>
  </si>
  <si>
    <t>Loss of Rs.29/-</t>
  </si>
  <si>
    <t>Loss of Rs.2.75/-</t>
  </si>
  <si>
    <t>TCS JUNE FUT</t>
  </si>
  <si>
    <t>3385-3395</t>
  </si>
  <si>
    <t>3500-550</t>
  </si>
  <si>
    <t>16550-16650</t>
  </si>
  <si>
    <t>NATURAL</t>
  </si>
  <si>
    <t>RIPALBEN DHARMIKKUMAR PARIKH</t>
  </si>
  <si>
    <t>SHARPLINE</t>
  </si>
  <si>
    <t>JATIN MANUBHAI SHAH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</si>
  <si>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</si>
  <si>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</si>
  <si>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</si>
  <si>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</si>
  <si>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</si>
  <si>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</si>
  <si>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</si>
  <si>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</si>
  <si>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</si>
  <si>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482-486</t>
  </si>
  <si>
    <t>500-515</t>
  </si>
  <si>
    <t>SIEMENS JUNE FUT</t>
  </si>
  <si>
    <t>2350-2355</t>
  </si>
  <si>
    <t>2420-2450</t>
  </si>
  <si>
    <t>Profit of Rs.15/-</t>
  </si>
  <si>
    <t>SUPPETRO</t>
  </si>
  <si>
    <t>NIRAJ RAJNIKANT SHAH</t>
  </si>
  <si>
    <t>GHANSHYAMBHAI MANSUKHBHAI KHAMBHAYATA</t>
  </si>
  <si>
    <t>SCANDENT</t>
  </si>
  <si>
    <t>SHREE BALAJI ENTERPRISES</t>
  </si>
  <si>
    <t>SUPREMEENG</t>
  </si>
  <si>
    <t>Supreme Engineering Ltd</t>
  </si>
  <si>
    <t>SALASAR</t>
  </si>
  <si>
    <t>Salasar Techno Engg. Ltd.</t>
  </si>
  <si>
    <t>Profit of Rs.6/-</t>
  </si>
  <si>
    <t>Loss of Rs.105/-</t>
  </si>
  <si>
    <t>BANKNIFTY 34800 CE 9-JUN</t>
  </si>
  <si>
    <t>160-220</t>
  </si>
  <si>
    <t>Profit of Rs.50/-</t>
  </si>
  <si>
    <t>NIFTY 16350 CE 9-JUN</t>
  </si>
  <si>
    <t>50-65</t>
  </si>
  <si>
    <t>Profit of Rs.14/-</t>
  </si>
  <si>
    <t>APOLLOHOSP JUNE FUT</t>
  </si>
  <si>
    <t>3635-3645</t>
  </si>
  <si>
    <t>3750-3800</t>
  </si>
  <si>
    <t>HDFCAMC JUNE FUT</t>
  </si>
  <si>
    <t>1875-1880</t>
  </si>
  <si>
    <t>1950-2000</t>
  </si>
  <si>
    <t>MOTHERSON</t>
  </si>
  <si>
    <t>ADJIA</t>
  </si>
  <si>
    <t>PRAVEEN KUMAR</t>
  </si>
  <si>
    <t>ALEXANDER</t>
  </si>
  <si>
    <t>SONIA DEVI MOSUN</t>
  </si>
  <si>
    <t>ANUROOP</t>
  </si>
  <si>
    <t>SHIVAAY TRADING COMPANY</t>
  </si>
  <si>
    <t>NISHASHYAMPUNJABI</t>
  </si>
  <si>
    <t>BFLAFL</t>
  </si>
  <si>
    <t>JAYANTI DAS</t>
  </si>
  <si>
    <t>CAREWELL BUILDERS PRIVATELIMITED</t>
  </si>
  <si>
    <t>DHYAANI</t>
  </si>
  <si>
    <t>GIRIRAJ STOCK BROKING PRIVATE LIMITED</t>
  </si>
  <si>
    <t>GARBIFIN</t>
  </si>
  <si>
    <t>LIFETIME MERCANTILE PRIVATE LIMITED</t>
  </si>
  <si>
    <t>GGENG</t>
  </si>
  <si>
    <t>STEPPING STONE CONSTRUCTION PRIVATE LIMITED</t>
  </si>
  <si>
    <t>DVI FUND MAURITIUS LIMITED</t>
  </si>
  <si>
    <t>VEDA INVESTORS FUND L.P.</t>
  </si>
  <si>
    <t>DECCAN VALUE INVESTORS FUND L.P.</t>
  </si>
  <si>
    <t>GMRP&amp;UI</t>
  </si>
  <si>
    <t>DECCAN VALUE ADVISORS FUND IV</t>
  </si>
  <si>
    <t>DVG 1740 FUND L.P.</t>
  </si>
  <si>
    <t>H/D INVESTORS FUND L.P.</t>
  </si>
  <si>
    <t>A/D INVESTORS FUND L.P.</t>
  </si>
  <si>
    <t>C/D INVESTORS FUND L.P.</t>
  </si>
  <si>
    <t>HEMORGANIC</t>
  </si>
  <si>
    <t>SANJAYBHAI PATEL</t>
  </si>
  <si>
    <t>BHAILAL DAHYABHAI PATEL</t>
  </si>
  <si>
    <t>YOGESH SOMABHAI PATEL</t>
  </si>
  <si>
    <t>SHIFALI .</t>
  </si>
  <si>
    <t>SOMABHAI ISHWARDAS PATEL</t>
  </si>
  <si>
    <t>DEEP PATEL</t>
  </si>
  <si>
    <t>PATEL HINABEN MANISHKUMAR</t>
  </si>
  <si>
    <t>HINDMOTORS</t>
  </si>
  <si>
    <t>LIFESURE CONSULTANCY PRIVATE LIMITED</t>
  </si>
  <si>
    <t>HKG</t>
  </si>
  <si>
    <t>SHAH YATIN BHUPENDRA</t>
  </si>
  <si>
    <t>HEMAL ARUNBHAI MEHTA</t>
  </si>
  <si>
    <t>IFL</t>
  </si>
  <si>
    <t>MOHAMMED MOHSIN HAJIMOHAMMED AJMERWALA</t>
  </si>
  <si>
    <t>SURESHCHAND SUDARSHAN</t>
  </si>
  <si>
    <t>BHARAT KUMAR PUKHRAJJI</t>
  </si>
  <si>
    <t>JINESH SURESHBHAI SHAH HUF</t>
  </si>
  <si>
    <t>MOONGIPASEC</t>
  </si>
  <si>
    <t>GAURANK SINGHAL</t>
  </si>
  <si>
    <t>BIRJUKUMAR AJITBHAI SHAH</t>
  </si>
  <si>
    <t>BP COMTRADE PRIVATE LIMITED</t>
  </si>
  <si>
    <t>VIJAYKUMAR MALDEVBHAI GODHANIA</t>
  </si>
  <si>
    <t>YATIN GIRISHKUMAR SHAH</t>
  </si>
  <si>
    <t>SHAIBAL GHOSH</t>
  </si>
  <si>
    <t>GAUTAM MOHAN DESHPANDE</t>
  </si>
  <si>
    <t>DARSHAN JAYSUKHLAL MEHTA</t>
  </si>
  <si>
    <t>PARTHIV APRESH PARIKH</t>
  </si>
  <si>
    <t>ANKITA VISHAL SHAH</t>
  </si>
  <si>
    <t>NIKUNJ KAUSHIK SHAH</t>
  </si>
  <si>
    <t>SHETH BROTHER</t>
  </si>
  <si>
    <t>DAIVIK JATIN SHAH</t>
  </si>
  <si>
    <t>HELI JATIN SHAH</t>
  </si>
  <si>
    <t>GAURAV GUPTA</t>
  </si>
  <si>
    <t>ANGAD ISHWARLAL RATHOD</t>
  </si>
  <si>
    <t>SACHINKUMAR BHAGVANDAS SAHU</t>
  </si>
  <si>
    <t>OMOLARA TEXTILES PRIVATE LIMITED</t>
  </si>
  <si>
    <t>SHUBHAM</t>
  </si>
  <si>
    <t>CHANDAN GARG</t>
  </si>
  <si>
    <t>SPECFOOD</t>
  </si>
  <si>
    <t>REKHA BHANDARI</t>
  </si>
  <si>
    <t>TRANSCHEM</t>
  </si>
  <si>
    <t>SMIT CAPITAL SERVICES PRIVATE LIMITED</t>
  </si>
  <si>
    <t>PRIYANKA FINANCE PRIVATE LIMITED</t>
  </si>
  <si>
    <t>JMS MINING PRIVATE LIMITED</t>
  </si>
  <si>
    <t>UNISON</t>
  </si>
  <si>
    <t>MEET HARSHADBHAI THAKKAR</t>
  </si>
  <si>
    <t>GICL</t>
  </si>
  <si>
    <t>Globe Intl Carriers Ltd</t>
  </si>
  <si>
    <t>BHAMINI KAMAL PAREKH</t>
  </si>
  <si>
    <t>BASAVARAJ CHANNAPPA MAHASHETTI</t>
  </si>
  <si>
    <t>KBCGLOBAL</t>
  </si>
  <si>
    <t>KBC Global Limited</t>
  </si>
  <si>
    <t>ABDUL AZEES</t>
  </si>
  <si>
    <t>ANUSTUP TRADING  PRIVATE LIMITED</t>
  </si>
  <si>
    <t>PARTYCRUS</t>
  </si>
  <si>
    <t>Party Cruisers Limited</t>
  </si>
  <si>
    <t>KANTABEN RAMESHBHAI DESAI</t>
  </si>
  <si>
    <t>SILVERTOSS SHOPPERS PRIVATE LIMITED</t>
  </si>
  <si>
    <t>SECURCRED</t>
  </si>
  <si>
    <t>SecUR Credentials Limited</t>
  </si>
  <si>
    <t>VINESH RAMESHBHAI DOSHI</t>
  </si>
  <si>
    <t>JAKSH FINANCIALS PRIVATE LIMITED .</t>
  </si>
  <si>
    <t>HINDNATGLS</t>
  </si>
  <si>
    <t>Hind Natl Glass &amp; Ind Ltd</t>
  </si>
  <si>
    <t>LT FINANCE LIMITED</t>
  </si>
  <si>
    <t>NIDAN</t>
  </si>
  <si>
    <t>Nidan Labs and Health Ltd</t>
  </si>
  <si>
    <t>LTD. FIRST OVERSEAS CAPITAL</t>
  </si>
  <si>
    <t>APURVAJAIN</t>
  </si>
  <si>
    <t>7M DEVELOPERS LLP</t>
  </si>
  <si>
    <t>PRAFULCHANDRA CHIMANLAL VORA</t>
  </si>
  <si>
    <t>DESHNA TRADERS LLP</t>
  </si>
  <si>
    <t>VAISHALI</t>
  </si>
  <si>
    <t>Vaishali Pharma Limited</t>
  </si>
  <si>
    <t>KARAN SURESH MAJITHIA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</si>
</sst>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6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16" fontId="32" fillId="18" borderId="2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0" fontId="31" fillId="17" borderId="23" xfId="0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5" fontId="31" fillId="17" borderId="23" xfId="0" applyNumberFormat="1" applyFont="1" applyFill="1" applyBorder="1" applyAlignment="1">
      <alignment horizontal="center" vertical="center"/>
    </xf>
    <xf numFmtId="0" fontId="32" fillId="17" borderId="23" xfId="0" applyFont="1" applyFill="1" applyBorder="1"/>
    <xf numFmtId="43" fontId="31" fillId="17" borderId="23" xfId="0" applyNumberFormat="1" applyFont="1" applyFill="1" applyBorder="1" applyAlignment="1">
      <alignment horizontal="center" vertical="top"/>
    </xf>
    <xf numFmtId="0" fontId="31" fillId="17" borderId="23" xfId="0" applyFont="1" applyFill="1" applyBorder="1" applyAlignment="1">
      <alignment horizontal="center" vertical="top"/>
    </xf>
    <xf numFmtId="0" fontId="32" fillId="18" borderId="2" xfId="0" applyFont="1" applyFill="1" applyBorder="1" applyAlignment="1">
      <alignment horizontal="center" vertical="center"/>
    </xf>
    <xf numFmtId="2" fontId="32" fillId="18" borderId="2" xfId="0" applyNumberFormat="1" applyFont="1" applyFill="1" applyBorder="1" applyAlignment="1">
      <alignment horizontal="center" vertical="center"/>
    </xf>
    <xf numFmtId="10" fontId="32" fillId="18" borderId="2" xfId="0" applyNumberFormat="1" applyFont="1" applyFill="1" applyBorder="1" applyAlignment="1">
      <alignment horizontal="center" vertical="center" wrapText="1"/>
    </xf>
    <xf numFmtId="0" fontId="32" fillId="18" borderId="23" xfId="0" applyFont="1" applyFill="1" applyBorder="1" applyAlignment="1">
      <alignment horizontal="center" vertical="center"/>
    </xf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0" fontId="41" fillId="12" borderId="21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41" fillId="12" borderId="21" xfId="0" applyFont="1" applyFill="1" applyBorder="1"/>
    <xf numFmtId="0" fontId="41" fillId="14" borderId="21" xfId="0" applyFont="1" applyFill="1" applyBorder="1" applyAlignment="1">
      <alignment horizontal="center" vertical="center"/>
    </xf>
    <xf numFmtId="2" fontId="41" fillId="12" borderId="21" xfId="0" applyNumberFormat="1" applyFont="1" applyFill="1" applyBorder="1" applyAlignment="1">
      <alignment horizontal="center" vertical="center"/>
    </xf>
    <xf numFmtId="166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1" fontId="31" fillId="11" borderId="26" xfId="0" applyNumberFormat="1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6" fontId="31" fillId="11" borderId="26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left"/>
    </xf>
    <xf numFmtId="0" fontId="31" fillId="11" borderId="26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510</xdr:row>
      <xdr:rowOff>11206</xdr:rowOff>
    </xdr:from>
    <xdr:to>
      <xdr:col>5</xdr:col>
      <xdr:colOff>224117</xdr:colOff>
      <xdr:row>514</xdr:row>
      <xdr:rowOff>22412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44722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G18" sqref="G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44722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4" t="s">
        <v>16</v>
      </c>
      <c r="B9" s="456" t="s">
        <v>17</v>
      </c>
      <c r="C9" s="456" t="s">
        <v>18</v>
      </c>
      <c r="D9" s="456" t="s">
        <v>19</v>
      </c>
      <c r="E9" s="23" t="s">
        <v>20</v>
      </c>
      <c r="F9" s="23" t="s">
        <v>21</v>
      </c>
      <c r="G9" s="451" t="s">
        <v>22</v>
      </c>
      <c r="H9" s="452"/>
      <c r="I9" s="453"/>
      <c r="J9" s="451" t="s">
        <v>23</v>
      </c>
      <c r="K9" s="452"/>
      <c r="L9" s="453"/>
      <c r="M9" s="23"/>
      <c r="N9" s="24"/>
      <c r="O9" s="24"/>
      <c r="P9" s="24"/>
    </row>
    <row r="10" spans="1:16" ht="59.25" customHeight="1">
      <c r="A10" s="455"/>
      <c r="B10" s="457"/>
      <c r="C10" s="457"/>
      <c r="D10" s="45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16475.45</v>
      </c>
      <c r="F11" s="32">
        <v>16413.616666666665</v>
      </c>
      <c r="G11" s="33">
        <v>16330.433333333331</v>
      </c>
      <c r="H11" s="33">
        <v>16185.416666666666</v>
      </c>
      <c r="I11" s="33">
        <v>16102.233333333332</v>
      </c>
      <c r="J11" s="33">
        <v>16558.633333333331</v>
      </c>
      <c r="K11" s="33">
        <v>16641.816666666666</v>
      </c>
      <c r="L11" s="33">
        <v>16786.833333333328</v>
      </c>
      <c r="M11" s="34">
        <v>16496.8</v>
      </c>
      <c r="N11" s="34">
        <v>16268.6</v>
      </c>
      <c r="O11" s="35">
        <v>13227800</v>
      </c>
      <c r="P11" s="36">
        <v>1.9947413467395578E-2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35131.25</v>
      </c>
      <c r="F12" s="37">
        <v>35020.883333333331</v>
      </c>
      <c r="G12" s="38">
        <v>34845.366666666661</v>
      </c>
      <c r="H12" s="38">
        <v>34559.48333333333</v>
      </c>
      <c r="I12" s="38">
        <v>34383.96666666666</v>
      </c>
      <c r="J12" s="38">
        <v>35306.766666666663</v>
      </c>
      <c r="K12" s="38">
        <v>35482.283333333326</v>
      </c>
      <c r="L12" s="38">
        <v>35768.166666666664</v>
      </c>
      <c r="M12" s="28">
        <v>35196.400000000001</v>
      </c>
      <c r="N12" s="28">
        <v>34735</v>
      </c>
      <c r="O12" s="39">
        <v>2670850</v>
      </c>
      <c r="P12" s="40">
        <v>-1.9871559633027523E-2</v>
      </c>
    </row>
    <row r="13" spans="1:16" ht="12.75" customHeight="1">
      <c r="A13" s="28">
        <v>3</v>
      </c>
      <c r="B13" s="29" t="s">
        <v>35</v>
      </c>
      <c r="C13" s="30" t="s">
        <v>824</v>
      </c>
      <c r="D13" s="31">
        <v>44740</v>
      </c>
      <c r="E13" s="37">
        <v>16248.95</v>
      </c>
      <c r="F13" s="37">
        <v>16189.65</v>
      </c>
      <c r="G13" s="38">
        <v>16129.3</v>
      </c>
      <c r="H13" s="38">
        <v>16009.65</v>
      </c>
      <c r="I13" s="38">
        <v>15949.3</v>
      </c>
      <c r="J13" s="38">
        <v>16309.3</v>
      </c>
      <c r="K13" s="38">
        <v>16369.650000000001</v>
      </c>
      <c r="L13" s="38">
        <v>16489.3</v>
      </c>
      <c r="M13" s="28">
        <v>16250</v>
      </c>
      <c r="N13" s="28">
        <v>16070</v>
      </c>
      <c r="O13" s="39">
        <v>3000</v>
      </c>
      <c r="P13" s="40">
        <v>1.3513513513513514E-2</v>
      </c>
    </row>
    <row r="14" spans="1:16" ht="12.75" customHeight="1">
      <c r="A14" s="28">
        <v>4</v>
      </c>
      <c r="B14" s="29" t="s">
        <v>35</v>
      </c>
      <c r="C14" s="30" t="s">
        <v>853</v>
      </c>
      <c r="D14" s="31">
        <v>44740</v>
      </c>
      <c r="E14" s="37">
        <v>6675</v>
      </c>
      <c r="F14" s="37">
        <v>6674.95</v>
      </c>
      <c r="G14" s="38">
        <v>6674.9</v>
      </c>
      <c r="H14" s="38">
        <v>6674.8</v>
      </c>
      <c r="I14" s="38">
        <v>6674.75</v>
      </c>
      <c r="J14" s="38">
        <v>6675.0499999999993</v>
      </c>
      <c r="K14" s="38">
        <v>6675.1</v>
      </c>
      <c r="L14" s="38">
        <v>6675.1999999999989</v>
      </c>
      <c r="M14" s="28">
        <v>6675</v>
      </c>
      <c r="N14" s="28">
        <v>6674.85</v>
      </c>
      <c r="O14" s="39">
        <v>2100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713.2</v>
      </c>
      <c r="F15" s="37">
        <v>706.66666666666663</v>
      </c>
      <c r="G15" s="38">
        <v>698.48333333333323</v>
      </c>
      <c r="H15" s="38">
        <v>683.76666666666665</v>
      </c>
      <c r="I15" s="38">
        <v>675.58333333333326</v>
      </c>
      <c r="J15" s="38">
        <v>721.38333333333321</v>
      </c>
      <c r="K15" s="38">
        <v>729.56666666666661</v>
      </c>
      <c r="L15" s="38">
        <v>744.28333333333319</v>
      </c>
      <c r="M15" s="28">
        <v>714.85</v>
      </c>
      <c r="N15" s="28">
        <v>691.95</v>
      </c>
      <c r="O15" s="39">
        <v>4516050</v>
      </c>
      <c r="P15" s="40">
        <v>2.0945426594926979E-2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44742</v>
      </c>
      <c r="E16" s="37">
        <v>2355.9499999999998</v>
      </c>
      <c r="F16" s="37">
        <v>2333.0333333333333</v>
      </c>
      <c r="G16" s="38">
        <v>2302.9666666666667</v>
      </c>
      <c r="H16" s="38">
        <v>2249.9833333333336</v>
      </c>
      <c r="I16" s="38">
        <v>2219.916666666667</v>
      </c>
      <c r="J16" s="38">
        <v>2386.0166666666664</v>
      </c>
      <c r="K16" s="38">
        <v>2416.083333333333</v>
      </c>
      <c r="L16" s="38">
        <v>2469.0666666666662</v>
      </c>
      <c r="M16" s="28">
        <v>2363.1</v>
      </c>
      <c r="N16" s="28">
        <v>2280.0500000000002</v>
      </c>
      <c r="O16" s="39">
        <v>598750</v>
      </c>
      <c r="P16" s="40">
        <v>-3.3291718684977114E-3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44742</v>
      </c>
      <c r="E17" s="37">
        <v>18081.25</v>
      </c>
      <c r="F17" s="37">
        <v>17959.733333333334</v>
      </c>
      <c r="G17" s="38">
        <v>17721.466666666667</v>
      </c>
      <c r="H17" s="38">
        <v>17361.683333333334</v>
      </c>
      <c r="I17" s="38">
        <v>17123.416666666668</v>
      </c>
      <c r="J17" s="38">
        <v>18319.516666666666</v>
      </c>
      <c r="K17" s="38">
        <v>18557.783333333336</v>
      </c>
      <c r="L17" s="38">
        <v>18917.566666666666</v>
      </c>
      <c r="M17" s="28">
        <v>18198</v>
      </c>
      <c r="N17" s="28">
        <v>17599.95</v>
      </c>
      <c r="O17" s="39">
        <v>36940</v>
      </c>
      <c r="P17" s="40">
        <v>-1.4933333333333333E-2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44742</v>
      </c>
      <c r="E18" s="37">
        <v>102.95</v>
      </c>
      <c r="F18" s="37">
        <v>102.55</v>
      </c>
      <c r="G18" s="38">
        <v>102.05</v>
      </c>
      <c r="H18" s="38">
        <v>101.15</v>
      </c>
      <c r="I18" s="38">
        <v>100.65</v>
      </c>
      <c r="J18" s="38">
        <v>103.44999999999999</v>
      </c>
      <c r="K18" s="38">
        <v>103.94999999999999</v>
      </c>
      <c r="L18" s="38">
        <v>104.84999999999998</v>
      </c>
      <c r="M18" s="28">
        <v>103.05</v>
      </c>
      <c r="N18" s="28">
        <v>101.65</v>
      </c>
      <c r="O18" s="39">
        <v>19342400</v>
      </c>
      <c r="P18" s="40">
        <v>-4.4982449639213995E-3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259.75</v>
      </c>
      <c r="F19" s="37">
        <v>259.23333333333335</v>
      </c>
      <c r="G19" s="38">
        <v>256.06666666666672</v>
      </c>
      <c r="H19" s="38">
        <v>252.38333333333338</v>
      </c>
      <c r="I19" s="38">
        <v>249.21666666666675</v>
      </c>
      <c r="J19" s="38">
        <v>262.91666666666669</v>
      </c>
      <c r="K19" s="38">
        <v>266.08333333333331</v>
      </c>
      <c r="L19" s="38">
        <v>269.76666666666665</v>
      </c>
      <c r="M19" s="28">
        <v>262.39999999999998</v>
      </c>
      <c r="N19" s="28">
        <v>255.55</v>
      </c>
      <c r="O19" s="39">
        <v>11055200</v>
      </c>
      <c r="P19" s="40">
        <v>8.2997391510552521E-3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2146.4</v>
      </c>
      <c r="F20" s="37">
        <v>2145.4500000000003</v>
      </c>
      <c r="G20" s="38">
        <v>2132.1000000000004</v>
      </c>
      <c r="H20" s="38">
        <v>2117.8000000000002</v>
      </c>
      <c r="I20" s="38">
        <v>2104.4500000000003</v>
      </c>
      <c r="J20" s="38">
        <v>2159.7500000000005</v>
      </c>
      <c r="K20" s="38">
        <v>2173.1</v>
      </c>
      <c r="L20" s="38">
        <v>2187.4000000000005</v>
      </c>
      <c r="M20" s="28">
        <v>2158.8000000000002</v>
      </c>
      <c r="N20" s="28">
        <v>2131.15</v>
      </c>
      <c r="O20" s="39">
        <v>3279750</v>
      </c>
      <c r="P20" s="40">
        <v>-6.2116506325278391E-3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2222.9</v>
      </c>
      <c r="F21" s="37">
        <v>2202.4333333333329</v>
      </c>
      <c r="G21" s="38">
        <v>2176.8666666666659</v>
      </c>
      <c r="H21" s="38">
        <v>2130.833333333333</v>
      </c>
      <c r="I21" s="38">
        <v>2105.266666666666</v>
      </c>
      <c r="J21" s="38">
        <v>2248.4666666666658</v>
      </c>
      <c r="K21" s="38">
        <v>2274.0333333333324</v>
      </c>
      <c r="L21" s="38">
        <v>2320.0666666666657</v>
      </c>
      <c r="M21" s="28">
        <v>2228</v>
      </c>
      <c r="N21" s="28">
        <v>2156.4</v>
      </c>
      <c r="O21" s="39">
        <v>21374000</v>
      </c>
      <c r="P21" s="40">
        <v>-7.8217477080190327E-3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738.2</v>
      </c>
      <c r="F22" s="37">
        <v>734.51666666666677</v>
      </c>
      <c r="G22" s="38">
        <v>729.03333333333353</v>
      </c>
      <c r="H22" s="38">
        <v>719.86666666666679</v>
      </c>
      <c r="I22" s="38">
        <v>714.38333333333355</v>
      </c>
      <c r="J22" s="38">
        <v>743.68333333333351</v>
      </c>
      <c r="K22" s="38">
        <v>749.16666666666686</v>
      </c>
      <c r="L22" s="38">
        <v>758.33333333333348</v>
      </c>
      <c r="M22" s="28">
        <v>740</v>
      </c>
      <c r="N22" s="28">
        <v>725.35</v>
      </c>
      <c r="O22" s="39">
        <v>79398750</v>
      </c>
      <c r="P22" s="40">
        <v>-1.8542671716139981E-3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3107.5</v>
      </c>
      <c r="F23" s="37">
        <v>3110.9166666666665</v>
      </c>
      <c r="G23" s="38">
        <v>3076.833333333333</v>
      </c>
      <c r="H23" s="38">
        <v>3046.1666666666665</v>
      </c>
      <c r="I23" s="38">
        <v>3012.083333333333</v>
      </c>
      <c r="J23" s="38">
        <v>3141.583333333333</v>
      </c>
      <c r="K23" s="38">
        <v>3175.6666666666661</v>
      </c>
      <c r="L23" s="38">
        <v>3206.333333333333</v>
      </c>
      <c r="M23" s="28">
        <v>3145</v>
      </c>
      <c r="N23" s="28">
        <v>3080.25</v>
      </c>
      <c r="O23" s="39">
        <v>210600</v>
      </c>
      <c r="P23" s="40">
        <v>-5.6657223796033997E-3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499.7</v>
      </c>
      <c r="F24" s="37">
        <v>497.9666666666667</v>
      </c>
      <c r="G24" s="38">
        <v>495.68333333333339</v>
      </c>
      <c r="H24" s="38">
        <v>491.66666666666669</v>
      </c>
      <c r="I24" s="38">
        <v>489.38333333333338</v>
      </c>
      <c r="J24" s="38">
        <v>501.98333333333341</v>
      </c>
      <c r="K24" s="38">
        <v>504.26666666666671</v>
      </c>
      <c r="L24" s="38">
        <v>508.28333333333342</v>
      </c>
      <c r="M24" s="28">
        <v>500.25</v>
      </c>
      <c r="N24" s="28">
        <v>493.95</v>
      </c>
      <c r="O24" s="39">
        <v>6699000</v>
      </c>
      <c r="P24" s="40">
        <v>-5.9355987535242615E-3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366.6</v>
      </c>
      <c r="F25" s="37">
        <v>366.61666666666673</v>
      </c>
      <c r="G25" s="38">
        <v>364.43333333333345</v>
      </c>
      <c r="H25" s="38">
        <v>362.26666666666671</v>
      </c>
      <c r="I25" s="38">
        <v>360.08333333333343</v>
      </c>
      <c r="J25" s="38">
        <v>368.78333333333347</v>
      </c>
      <c r="K25" s="38">
        <v>370.96666666666675</v>
      </c>
      <c r="L25" s="38">
        <v>373.1333333333335</v>
      </c>
      <c r="M25" s="28">
        <v>368.8</v>
      </c>
      <c r="N25" s="28">
        <v>364.45</v>
      </c>
      <c r="O25" s="39">
        <v>57776700</v>
      </c>
      <c r="P25" s="40">
        <v>-1.4295073241137874E-2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733.95</v>
      </c>
      <c r="F26" s="37">
        <v>738.06666666666661</v>
      </c>
      <c r="G26" s="38">
        <v>726.33333333333326</v>
      </c>
      <c r="H26" s="38">
        <v>718.7166666666667</v>
      </c>
      <c r="I26" s="38">
        <v>706.98333333333335</v>
      </c>
      <c r="J26" s="38">
        <v>745.68333333333317</v>
      </c>
      <c r="K26" s="38">
        <v>757.41666666666652</v>
      </c>
      <c r="L26" s="38">
        <v>765.03333333333308</v>
      </c>
      <c r="M26" s="28">
        <v>749.8</v>
      </c>
      <c r="N26" s="28">
        <v>730.45</v>
      </c>
      <c r="O26" s="39">
        <v>1171800</v>
      </c>
      <c r="P26" s="40">
        <v>-6.5281899109792289E-3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3676.9</v>
      </c>
      <c r="F27" s="37">
        <v>3644.9833333333336</v>
      </c>
      <c r="G27" s="38">
        <v>3603.9666666666672</v>
      </c>
      <c r="H27" s="38">
        <v>3531.0333333333338</v>
      </c>
      <c r="I27" s="38">
        <v>3490.0166666666673</v>
      </c>
      <c r="J27" s="38">
        <v>3717.916666666667</v>
      </c>
      <c r="K27" s="38">
        <v>3758.9333333333334</v>
      </c>
      <c r="L27" s="38">
        <v>3831.8666666666668</v>
      </c>
      <c r="M27" s="28">
        <v>3686</v>
      </c>
      <c r="N27" s="28">
        <v>3572.05</v>
      </c>
      <c r="O27" s="39">
        <v>2179750</v>
      </c>
      <c r="P27" s="40">
        <v>-1.8317115054378936E-3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205.6</v>
      </c>
      <c r="F28" s="37">
        <v>205.76666666666665</v>
      </c>
      <c r="G28" s="38">
        <v>202.83333333333331</v>
      </c>
      <c r="H28" s="38">
        <v>200.06666666666666</v>
      </c>
      <c r="I28" s="38">
        <v>197.13333333333333</v>
      </c>
      <c r="J28" s="38">
        <v>208.5333333333333</v>
      </c>
      <c r="K28" s="38">
        <v>211.46666666666664</v>
      </c>
      <c r="L28" s="38">
        <v>214.23333333333329</v>
      </c>
      <c r="M28" s="28">
        <v>208.7</v>
      </c>
      <c r="N28" s="28">
        <v>203</v>
      </c>
      <c r="O28" s="39">
        <v>13719000</v>
      </c>
      <c r="P28" s="40">
        <v>-3.9487502625498848E-2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138.15</v>
      </c>
      <c r="F29" s="37">
        <v>137.91666666666666</v>
      </c>
      <c r="G29" s="38">
        <v>136.98333333333332</v>
      </c>
      <c r="H29" s="38">
        <v>135.81666666666666</v>
      </c>
      <c r="I29" s="38">
        <v>134.88333333333333</v>
      </c>
      <c r="J29" s="38">
        <v>139.08333333333331</v>
      </c>
      <c r="K29" s="38">
        <v>140.01666666666665</v>
      </c>
      <c r="L29" s="38">
        <v>141.18333333333331</v>
      </c>
      <c r="M29" s="28">
        <v>138.85</v>
      </c>
      <c r="N29" s="28">
        <v>136.75</v>
      </c>
      <c r="O29" s="39">
        <v>39269500</v>
      </c>
      <c r="P29" s="40">
        <v>-2.4469313989740279E-2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2698</v>
      </c>
      <c r="F30" s="37">
        <v>2681.5833333333335</v>
      </c>
      <c r="G30" s="38">
        <v>2655.3166666666671</v>
      </c>
      <c r="H30" s="38">
        <v>2612.6333333333337</v>
      </c>
      <c r="I30" s="38">
        <v>2586.3666666666672</v>
      </c>
      <c r="J30" s="38">
        <v>2724.2666666666669</v>
      </c>
      <c r="K30" s="38">
        <v>2750.5333333333333</v>
      </c>
      <c r="L30" s="38">
        <v>2793.2166666666667</v>
      </c>
      <c r="M30" s="28">
        <v>2707.85</v>
      </c>
      <c r="N30" s="28">
        <v>2638.9</v>
      </c>
      <c r="O30" s="39">
        <v>6408600</v>
      </c>
      <c r="P30" s="40">
        <v>1.4572828521898821E-2</v>
      </c>
    </row>
    <row r="31" spans="1:16" ht="12.75" customHeight="1">
      <c r="A31" s="28">
        <v>21</v>
      </c>
      <c r="B31" s="29" t="s">
        <v>44</v>
      </c>
      <c r="C31" s="30" t="s">
        <v>305</v>
      </c>
      <c r="D31" s="31">
        <v>44742</v>
      </c>
      <c r="E31" s="37">
        <v>1686.4</v>
      </c>
      <c r="F31" s="37">
        <v>1675.1499999999999</v>
      </c>
      <c r="G31" s="38">
        <v>1650.2999999999997</v>
      </c>
      <c r="H31" s="38">
        <v>1614.1999999999998</v>
      </c>
      <c r="I31" s="38">
        <v>1589.3499999999997</v>
      </c>
      <c r="J31" s="38">
        <v>1711.2499999999998</v>
      </c>
      <c r="K31" s="38">
        <v>1736.0999999999997</v>
      </c>
      <c r="L31" s="38">
        <v>1772.1999999999998</v>
      </c>
      <c r="M31" s="28">
        <v>1700</v>
      </c>
      <c r="N31" s="28">
        <v>1639.05</v>
      </c>
      <c r="O31" s="39">
        <v>796400</v>
      </c>
      <c r="P31" s="40">
        <v>-3.7839697282421739E-3</v>
      </c>
    </row>
    <row r="32" spans="1:16" ht="12.75" customHeight="1">
      <c r="A32" s="28">
        <v>22</v>
      </c>
      <c r="B32" s="29" t="s">
        <v>44</v>
      </c>
      <c r="C32" s="30" t="s">
        <v>306</v>
      </c>
      <c r="D32" s="31">
        <v>44742</v>
      </c>
      <c r="E32" s="37">
        <v>8060.3</v>
      </c>
      <c r="F32" s="37">
        <v>8071.0666666666666</v>
      </c>
      <c r="G32" s="38">
        <v>8024.2333333333336</v>
      </c>
      <c r="H32" s="38">
        <v>7988.166666666667</v>
      </c>
      <c r="I32" s="38">
        <v>7941.3333333333339</v>
      </c>
      <c r="J32" s="38">
        <v>8107.1333333333332</v>
      </c>
      <c r="K32" s="38">
        <v>8153.9666666666672</v>
      </c>
      <c r="L32" s="38">
        <v>8190.0333333333328</v>
      </c>
      <c r="M32" s="28">
        <v>8117.9</v>
      </c>
      <c r="N32" s="28">
        <v>8035</v>
      </c>
      <c r="O32" s="39">
        <v>96000</v>
      </c>
      <c r="P32" s="40">
        <v>-3.614457831325301E-2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613.70000000000005</v>
      </c>
      <c r="F33" s="37">
        <v>615.86666666666667</v>
      </c>
      <c r="G33" s="38">
        <v>600.83333333333337</v>
      </c>
      <c r="H33" s="38">
        <v>587.9666666666667</v>
      </c>
      <c r="I33" s="38">
        <v>572.93333333333339</v>
      </c>
      <c r="J33" s="38">
        <v>628.73333333333335</v>
      </c>
      <c r="K33" s="38">
        <v>643.76666666666665</v>
      </c>
      <c r="L33" s="38">
        <v>656.63333333333333</v>
      </c>
      <c r="M33" s="28">
        <v>630.9</v>
      </c>
      <c r="N33" s="28">
        <v>603</v>
      </c>
      <c r="O33" s="39">
        <v>5607000</v>
      </c>
      <c r="P33" s="40">
        <v>1.1728617827499097E-2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531.9</v>
      </c>
      <c r="F34" s="37">
        <v>529.15</v>
      </c>
      <c r="G34" s="38">
        <v>524.75</v>
      </c>
      <c r="H34" s="38">
        <v>517.6</v>
      </c>
      <c r="I34" s="38">
        <v>513.20000000000005</v>
      </c>
      <c r="J34" s="38">
        <v>536.29999999999995</v>
      </c>
      <c r="K34" s="38">
        <v>540.69999999999982</v>
      </c>
      <c r="L34" s="38">
        <v>547.84999999999991</v>
      </c>
      <c r="M34" s="28">
        <v>533.54999999999995</v>
      </c>
      <c r="N34" s="28">
        <v>522</v>
      </c>
      <c r="O34" s="39">
        <v>15952750</v>
      </c>
      <c r="P34" s="40">
        <v>-6.1675518245674146E-3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663.4</v>
      </c>
      <c r="F35" s="37">
        <v>660.15</v>
      </c>
      <c r="G35" s="38">
        <v>655.75</v>
      </c>
      <c r="H35" s="38">
        <v>648.1</v>
      </c>
      <c r="I35" s="38">
        <v>643.70000000000005</v>
      </c>
      <c r="J35" s="38">
        <v>667.8</v>
      </c>
      <c r="K35" s="38">
        <v>672.19999999999982</v>
      </c>
      <c r="L35" s="38">
        <v>679.84999999999991</v>
      </c>
      <c r="M35" s="28">
        <v>664.55</v>
      </c>
      <c r="N35" s="28">
        <v>652.5</v>
      </c>
      <c r="O35" s="39">
        <v>59494800</v>
      </c>
      <c r="P35" s="40">
        <v>7.3142485625469836E-3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3745.6</v>
      </c>
      <c r="F36" s="37">
        <v>3721.1833333333329</v>
      </c>
      <c r="G36" s="38">
        <v>3681.3666666666659</v>
      </c>
      <c r="H36" s="38">
        <v>3617.1333333333328</v>
      </c>
      <c r="I36" s="38">
        <v>3577.3166666666657</v>
      </c>
      <c r="J36" s="38">
        <v>3785.4166666666661</v>
      </c>
      <c r="K36" s="38">
        <v>3825.2333333333327</v>
      </c>
      <c r="L36" s="38">
        <v>3889.4666666666662</v>
      </c>
      <c r="M36" s="28">
        <v>3761</v>
      </c>
      <c r="N36" s="28">
        <v>3656.95</v>
      </c>
      <c r="O36" s="39">
        <v>2665750</v>
      </c>
      <c r="P36" s="40">
        <v>1.4171580749476888E-2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12511.2</v>
      </c>
      <c r="F37" s="37">
        <v>12459.433333333334</v>
      </c>
      <c r="G37" s="38">
        <v>12354.866666666669</v>
      </c>
      <c r="H37" s="38">
        <v>12198.533333333335</v>
      </c>
      <c r="I37" s="38">
        <v>12093.966666666669</v>
      </c>
      <c r="J37" s="38">
        <v>12615.766666666668</v>
      </c>
      <c r="K37" s="38">
        <v>12720.333333333334</v>
      </c>
      <c r="L37" s="38">
        <v>12876.666666666668</v>
      </c>
      <c r="M37" s="28">
        <v>12564</v>
      </c>
      <c r="N37" s="28">
        <v>12303.1</v>
      </c>
      <c r="O37" s="39">
        <v>1112000</v>
      </c>
      <c r="P37" s="40">
        <v>6.2893081761006293E-3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5902.95</v>
      </c>
      <c r="F38" s="37">
        <v>5898.75</v>
      </c>
      <c r="G38" s="38">
        <v>5861.7</v>
      </c>
      <c r="H38" s="38">
        <v>5820.45</v>
      </c>
      <c r="I38" s="38">
        <v>5783.4</v>
      </c>
      <c r="J38" s="38">
        <v>5940</v>
      </c>
      <c r="K38" s="38">
        <v>5977.0499999999993</v>
      </c>
      <c r="L38" s="38">
        <v>6018.3</v>
      </c>
      <c r="M38" s="28">
        <v>5935.8</v>
      </c>
      <c r="N38" s="28">
        <v>5857.5</v>
      </c>
      <c r="O38" s="39">
        <v>5209250</v>
      </c>
      <c r="P38" s="40">
        <v>3.1024245423057893E-2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2223.4499999999998</v>
      </c>
      <c r="F39" s="37">
        <v>2216.2333333333331</v>
      </c>
      <c r="G39" s="38">
        <v>2197.4666666666662</v>
      </c>
      <c r="H39" s="38">
        <v>2171.4833333333331</v>
      </c>
      <c r="I39" s="38">
        <v>2152.7166666666662</v>
      </c>
      <c r="J39" s="38">
        <v>2242.2166666666662</v>
      </c>
      <c r="K39" s="38">
        <v>2260.9833333333336</v>
      </c>
      <c r="L39" s="38">
        <v>2286.9666666666662</v>
      </c>
      <c r="M39" s="28">
        <v>2235</v>
      </c>
      <c r="N39" s="28">
        <v>2190.25</v>
      </c>
      <c r="O39" s="39">
        <v>1172400</v>
      </c>
      <c r="P39" s="40">
        <v>2.1966527196652718E-2</v>
      </c>
    </row>
    <row r="40" spans="1:16" ht="12.75" customHeight="1">
      <c r="A40" s="28">
        <v>30</v>
      </c>
      <c r="B40" s="29" t="s">
        <v>44</v>
      </c>
      <c r="C40" s="30" t="s">
        <v>314</v>
      </c>
      <c r="D40" s="31">
        <v>44742</v>
      </c>
      <c r="E40" s="37">
        <v>404.3</v>
      </c>
      <c r="F40" s="37">
        <v>400.31666666666666</v>
      </c>
      <c r="G40" s="38">
        <v>394.48333333333335</v>
      </c>
      <c r="H40" s="38">
        <v>384.66666666666669</v>
      </c>
      <c r="I40" s="38">
        <v>378.83333333333337</v>
      </c>
      <c r="J40" s="38">
        <v>410.13333333333333</v>
      </c>
      <c r="K40" s="38">
        <v>415.9666666666667</v>
      </c>
      <c r="L40" s="38">
        <v>425.7833333333333</v>
      </c>
      <c r="M40" s="28">
        <v>406.15</v>
      </c>
      <c r="N40" s="28">
        <v>390.5</v>
      </c>
      <c r="O40" s="39">
        <v>7100800</v>
      </c>
      <c r="P40" s="40">
        <v>-4.039497307001795E-3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334.2</v>
      </c>
      <c r="F41" s="37">
        <v>332.0333333333333</v>
      </c>
      <c r="G41" s="38">
        <v>328.86666666666662</v>
      </c>
      <c r="H41" s="38">
        <v>323.5333333333333</v>
      </c>
      <c r="I41" s="38">
        <v>320.36666666666662</v>
      </c>
      <c r="J41" s="38">
        <v>337.36666666666662</v>
      </c>
      <c r="K41" s="38">
        <v>340.53333333333336</v>
      </c>
      <c r="L41" s="38">
        <v>345.86666666666662</v>
      </c>
      <c r="M41" s="28">
        <v>335.2</v>
      </c>
      <c r="N41" s="28">
        <v>326.7</v>
      </c>
      <c r="O41" s="39">
        <v>37463400</v>
      </c>
      <c r="P41" s="40">
        <v>-7.6761704968055684E-3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102.35</v>
      </c>
      <c r="F42" s="37">
        <v>101.55</v>
      </c>
      <c r="G42" s="38">
        <v>100.5</v>
      </c>
      <c r="H42" s="38">
        <v>98.65</v>
      </c>
      <c r="I42" s="38">
        <v>97.600000000000009</v>
      </c>
      <c r="J42" s="38">
        <v>103.39999999999999</v>
      </c>
      <c r="K42" s="38">
        <v>104.44999999999997</v>
      </c>
      <c r="L42" s="38">
        <v>106.29999999999998</v>
      </c>
      <c r="M42" s="28">
        <v>102.6</v>
      </c>
      <c r="N42" s="28">
        <v>99.7</v>
      </c>
      <c r="O42" s="39">
        <v>111196800</v>
      </c>
      <c r="P42" s="40">
        <v>-5.8577405857740588E-3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1752.25</v>
      </c>
      <c r="F43" s="37">
        <v>1742.6833333333334</v>
      </c>
      <c r="G43" s="38">
        <v>1728.6166666666668</v>
      </c>
      <c r="H43" s="38">
        <v>1704.9833333333333</v>
      </c>
      <c r="I43" s="38">
        <v>1690.9166666666667</v>
      </c>
      <c r="J43" s="38">
        <v>1766.3166666666668</v>
      </c>
      <c r="K43" s="38">
        <v>1780.3833333333334</v>
      </c>
      <c r="L43" s="38">
        <v>1804.0166666666669</v>
      </c>
      <c r="M43" s="28">
        <v>1756.75</v>
      </c>
      <c r="N43" s="28">
        <v>1719.05</v>
      </c>
      <c r="O43" s="39">
        <v>1605175</v>
      </c>
      <c r="P43" s="40">
        <v>9.8615916955017303E-3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246.15</v>
      </c>
      <c r="F44" s="37">
        <v>245.86666666666667</v>
      </c>
      <c r="G44" s="38">
        <v>244.13333333333335</v>
      </c>
      <c r="H44" s="38">
        <v>242.11666666666667</v>
      </c>
      <c r="I44" s="38">
        <v>240.38333333333335</v>
      </c>
      <c r="J44" s="38">
        <v>247.88333333333335</v>
      </c>
      <c r="K44" s="38">
        <v>249.6166666666667</v>
      </c>
      <c r="L44" s="38">
        <v>251.63333333333335</v>
      </c>
      <c r="M44" s="28">
        <v>247.6</v>
      </c>
      <c r="N44" s="28">
        <v>243.85</v>
      </c>
      <c r="O44" s="39">
        <v>30973800</v>
      </c>
      <c r="P44" s="40">
        <v>-7.1863580998781972E-3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583.04999999999995</v>
      </c>
      <c r="F45" s="37">
        <v>575.98333333333335</v>
      </c>
      <c r="G45" s="38">
        <v>567.11666666666667</v>
      </c>
      <c r="H45" s="38">
        <v>551.18333333333328</v>
      </c>
      <c r="I45" s="38">
        <v>542.31666666666661</v>
      </c>
      <c r="J45" s="38">
        <v>591.91666666666674</v>
      </c>
      <c r="K45" s="38">
        <v>600.78333333333353</v>
      </c>
      <c r="L45" s="38">
        <v>616.71666666666681</v>
      </c>
      <c r="M45" s="28">
        <v>584.85</v>
      </c>
      <c r="N45" s="28">
        <v>560.04999999999995</v>
      </c>
      <c r="O45" s="39">
        <v>6059900</v>
      </c>
      <c r="P45" s="40">
        <v>5.9423076923076926E-2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673.2</v>
      </c>
      <c r="F46" s="37">
        <v>668.93333333333328</v>
      </c>
      <c r="G46" s="38">
        <v>660.06666666666661</v>
      </c>
      <c r="H46" s="38">
        <v>646.93333333333328</v>
      </c>
      <c r="I46" s="38">
        <v>638.06666666666661</v>
      </c>
      <c r="J46" s="38">
        <v>682.06666666666661</v>
      </c>
      <c r="K46" s="38">
        <v>690.93333333333317</v>
      </c>
      <c r="L46" s="38">
        <v>704.06666666666661</v>
      </c>
      <c r="M46" s="28">
        <v>677.8</v>
      </c>
      <c r="N46" s="28">
        <v>655.8</v>
      </c>
      <c r="O46" s="39">
        <v>6610750</v>
      </c>
      <c r="P46" s="40">
        <v>-4.5175620223619319E-3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679.35</v>
      </c>
      <c r="F47" s="37">
        <v>673.01666666666665</v>
      </c>
      <c r="G47" s="38">
        <v>664.5333333333333</v>
      </c>
      <c r="H47" s="38">
        <v>649.7166666666667</v>
      </c>
      <c r="I47" s="38">
        <v>641.23333333333335</v>
      </c>
      <c r="J47" s="38">
        <v>687.83333333333326</v>
      </c>
      <c r="K47" s="38">
        <v>696.31666666666661</v>
      </c>
      <c r="L47" s="38">
        <v>711.13333333333321</v>
      </c>
      <c r="M47" s="28">
        <v>681.5</v>
      </c>
      <c r="N47" s="28">
        <v>658.2</v>
      </c>
      <c r="O47" s="39">
        <v>59666650</v>
      </c>
      <c r="P47" s="40">
        <v>-3.2375299550872071E-3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50.85</v>
      </c>
      <c r="F48" s="37">
        <v>50.616666666666667</v>
      </c>
      <c r="G48" s="38">
        <v>50.233333333333334</v>
      </c>
      <c r="H48" s="38">
        <v>49.616666666666667</v>
      </c>
      <c r="I48" s="38">
        <v>49.233333333333334</v>
      </c>
      <c r="J48" s="38">
        <v>51.233333333333334</v>
      </c>
      <c r="K48" s="38">
        <v>51.616666666666674</v>
      </c>
      <c r="L48" s="38">
        <v>52.233333333333334</v>
      </c>
      <c r="M48" s="28">
        <v>51</v>
      </c>
      <c r="N48" s="28">
        <v>50</v>
      </c>
      <c r="O48" s="39">
        <v>100590000</v>
      </c>
      <c r="P48" s="40">
        <v>9.3773048150879775E-3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337.3</v>
      </c>
      <c r="F49" s="37">
        <v>332.76666666666671</v>
      </c>
      <c r="G49" s="38">
        <v>326.13333333333344</v>
      </c>
      <c r="H49" s="38">
        <v>314.96666666666675</v>
      </c>
      <c r="I49" s="38">
        <v>308.33333333333348</v>
      </c>
      <c r="J49" s="38">
        <v>343.93333333333339</v>
      </c>
      <c r="K49" s="38">
        <v>350.56666666666672</v>
      </c>
      <c r="L49" s="38">
        <v>361.73333333333335</v>
      </c>
      <c r="M49" s="28">
        <v>339.4</v>
      </c>
      <c r="N49" s="28">
        <v>321.60000000000002</v>
      </c>
      <c r="O49" s="39">
        <v>14363500</v>
      </c>
      <c r="P49" s="40">
        <v>-5.8898439987265204E-3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14365.05</v>
      </c>
      <c r="F50" s="37">
        <v>14273.683333333334</v>
      </c>
      <c r="G50" s="38">
        <v>14151.366666666669</v>
      </c>
      <c r="H50" s="38">
        <v>13937.683333333334</v>
      </c>
      <c r="I50" s="38">
        <v>13815.366666666669</v>
      </c>
      <c r="J50" s="38">
        <v>14487.366666666669</v>
      </c>
      <c r="K50" s="38">
        <v>14609.683333333334</v>
      </c>
      <c r="L50" s="38">
        <v>14823.366666666669</v>
      </c>
      <c r="M50" s="28">
        <v>14396</v>
      </c>
      <c r="N50" s="28">
        <v>14060</v>
      </c>
      <c r="O50" s="39">
        <v>103600</v>
      </c>
      <c r="P50" s="40">
        <v>-7.6628352490421452E-3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334.2</v>
      </c>
      <c r="F51" s="37">
        <v>330.24999999999994</v>
      </c>
      <c r="G51" s="38">
        <v>324.59999999999991</v>
      </c>
      <c r="H51" s="38">
        <v>314.99999999999994</v>
      </c>
      <c r="I51" s="38">
        <v>309.34999999999991</v>
      </c>
      <c r="J51" s="38">
        <v>339.84999999999991</v>
      </c>
      <c r="K51" s="38">
        <v>345.49999999999989</v>
      </c>
      <c r="L51" s="38">
        <v>355.09999999999991</v>
      </c>
      <c r="M51" s="28">
        <v>335.9</v>
      </c>
      <c r="N51" s="28">
        <v>320.64999999999998</v>
      </c>
      <c r="O51" s="39">
        <v>16853400</v>
      </c>
      <c r="P51" s="40">
        <v>-4.8958862366683599E-2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3304.15</v>
      </c>
      <c r="F52" s="37">
        <v>3315</v>
      </c>
      <c r="G52" s="38">
        <v>3254.15</v>
      </c>
      <c r="H52" s="38">
        <v>3204.15</v>
      </c>
      <c r="I52" s="38">
        <v>3143.3</v>
      </c>
      <c r="J52" s="38">
        <v>3365</v>
      </c>
      <c r="K52" s="38">
        <v>3425.8500000000004</v>
      </c>
      <c r="L52" s="38">
        <v>3475.85</v>
      </c>
      <c r="M52" s="28">
        <v>3375.85</v>
      </c>
      <c r="N52" s="28">
        <v>3265</v>
      </c>
      <c r="O52" s="39">
        <v>1759800</v>
      </c>
      <c r="P52" s="40">
        <v>1.8217010133211886E-3</v>
      </c>
    </row>
    <row r="53" spans="1:16" ht="12.75" customHeight="1">
      <c r="A53" s="28">
        <v>43</v>
      </c>
      <c r="B53" s="29" t="s">
        <v>86</v>
      </c>
      <c r="C53" s="30" t="s">
        <v>320</v>
      </c>
      <c r="D53" s="31">
        <v>44742</v>
      </c>
      <c r="E53" s="37">
        <v>369.6</v>
      </c>
      <c r="F53" s="37">
        <v>367.8</v>
      </c>
      <c r="G53" s="38">
        <v>364.6</v>
      </c>
      <c r="H53" s="38">
        <v>359.6</v>
      </c>
      <c r="I53" s="38">
        <v>356.40000000000003</v>
      </c>
      <c r="J53" s="38">
        <v>372.8</v>
      </c>
      <c r="K53" s="38">
        <v>375.99999999999994</v>
      </c>
      <c r="L53" s="38">
        <v>381</v>
      </c>
      <c r="M53" s="28">
        <v>371</v>
      </c>
      <c r="N53" s="28">
        <v>362.8</v>
      </c>
      <c r="O53" s="39">
        <v>3819400</v>
      </c>
      <c r="P53" s="40">
        <v>5.1317139924734858E-3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201.75</v>
      </c>
      <c r="F54" s="37">
        <v>201.78333333333333</v>
      </c>
      <c r="G54" s="38">
        <v>198.26666666666665</v>
      </c>
      <c r="H54" s="38">
        <v>194.78333333333333</v>
      </c>
      <c r="I54" s="38">
        <v>191.26666666666665</v>
      </c>
      <c r="J54" s="38">
        <v>205.26666666666665</v>
      </c>
      <c r="K54" s="38">
        <v>208.78333333333336</v>
      </c>
      <c r="L54" s="38">
        <v>212.26666666666665</v>
      </c>
      <c r="M54" s="28">
        <v>205.3</v>
      </c>
      <c r="N54" s="28">
        <v>198.3</v>
      </c>
      <c r="O54" s="39">
        <v>49480200</v>
      </c>
      <c r="P54" s="40">
        <v>-4.9086446686664846E-4</v>
      </c>
    </row>
    <row r="55" spans="1:16" ht="12.75" customHeight="1">
      <c r="A55" s="28">
        <v>45</v>
      </c>
      <c r="B55" s="29" t="s">
        <v>63</v>
      </c>
      <c r="C55" s="30" t="s">
        <v>327</v>
      </c>
      <c r="D55" s="31">
        <v>44742</v>
      </c>
      <c r="E55" s="37">
        <v>459.25</v>
      </c>
      <c r="F55" s="37">
        <v>459.36666666666662</v>
      </c>
      <c r="G55" s="38">
        <v>452.98333333333323</v>
      </c>
      <c r="H55" s="38">
        <v>446.71666666666664</v>
      </c>
      <c r="I55" s="38">
        <v>440.33333333333326</v>
      </c>
      <c r="J55" s="38">
        <v>465.63333333333321</v>
      </c>
      <c r="K55" s="38">
        <v>472.01666666666654</v>
      </c>
      <c r="L55" s="38">
        <v>478.28333333333319</v>
      </c>
      <c r="M55" s="28">
        <v>465.75</v>
      </c>
      <c r="N55" s="28">
        <v>453.1</v>
      </c>
      <c r="O55" s="39">
        <v>3486600</v>
      </c>
      <c r="P55" s="40">
        <v>9.3141405588484331E-3</v>
      </c>
    </row>
    <row r="56" spans="1:16" ht="12.75" customHeight="1">
      <c r="A56" s="28">
        <v>46</v>
      </c>
      <c r="B56" s="29" t="s">
        <v>44</v>
      </c>
      <c r="C56" s="30" t="s">
        <v>338</v>
      </c>
      <c r="D56" s="31">
        <v>44742</v>
      </c>
      <c r="E56" s="37">
        <v>334.8</v>
      </c>
      <c r="F56" s="37">
        <v>335.3</v>
      </c>
      <c r="G56" s="38">
        <v>327.35000000000002</v>
      </c>
      <c r="H56" s="38">
        <v>319.90000000000003</v>
      </c>
      <c r="I56" s="38">
        <v>311.95000000000005</v>
      </c>
      <c r="J56" s="38">
        <v>342.75</v>
      </c>
      <c r="K56" s="38">
        <v>350.69999999999993</v>
      </c>
      <c r="L56" s="38">
        <v>358.15</v>
      </c>
      <c r="M56" s="28">
        <v>343.25</v>
      </c>
      <c r="N56" s="28">
        <v>327.85</v>
      </c>
      <c r="O56" s="39">
        <v>3198000</v>
      </c>
      <c r="P56" s="40">
        <v>-2.4256292906178489E-2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675.6</v>
      </c>
      <c r="F57" s="37">
        <v>673.26666666666677</v>
      </c>
      <c r="G57" s="38">
        <v>666.08333333333348</v>
      </c>
      <c r="H57" s="38">
        <v>656.56666666666672</v>
      </c>
      <c r="I57" s="38">
        <v>649.38333333333344</v>
      </c>
      <c r="J57" s="38">
        <v>682.78333333333353</v>
      </c>
      <c r="K57" s="38">
        <v>689.9666666666667</v>
      </c>
      <c r="L57" s="38">
        <v>699.48333333333358</v>
      </c>
      <c r="M57" s="28">
        <v>680.45</v>
      </c>
      <c r="N57" s="28">
        <v>663.75</v>
      </c>
      <c r="O57" s="39">
        <v>7996250</v>
      </c>
      <c r="P57" s="40">
        <v>-1.0365099009900991E-2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971.7</v>
      </c>
      <c r="F58" s="37">
        <v>967.86666666666679</v>
      </c>
      <c r="G58" s="38">
        <v>961.03333333333353</v>
      </c>
      <c r="H58" s="38">
        <v>950.36666666666679</v>
      </c>
      <c r="I58" s="38">
        <v>943.53333333333353</v>
      </c>
      <c r="J58" s="38">
        <v>978.53333333333353</v>
      </c>
      <c r="K58" s="38">
        <v>985.36666666666679</v>
      </c>
      <c r="L58" s="38">
        <v>996.03333333333353</v>
      </c>
      <c r="M58" s="28">
        <v>974.7</v>
      </c>
      <c r="N58" s="28">
        <v>957.2</v>
      </c>
      <c r="O58" s="39">
        <v>8831550</v>
      </c>
      <c r="P58" s="40">
        <v>2.9448575425163807E-4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198.3</v>
      </c>
      <c r="F59" s="37">
        <v>198.28333333333333</v>
      </c>
      <c r="G59" s="38">
        <v>196.66666666666666</v>
      </c>
      <c r="H59" s="38">
        <v>195.03333333333333</v>
      </c>
      <c r="I59" s="38">
        <v>193.41666666666666</v>
      </c>
      <c r="J59" s="38">
        <v>199.91666666666666</v>
      </c>
      <c r="K59" s="38">
        <v>201.53333333333333</v>
      </c>
      <c r="L59" s="38">
        <v>203.16666666666666</v>
      </c>
      <c r="M59" s="28">
        <v>199.9</v>
      </c>
      <c r="N59" s="28">
        <v>196.65</v>
      </c>
      <c r="O59" s="39">
        <v>33381600</v>
      </c>
      <c r="P59" s="40">
        <v>1.8843737982309962E-2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3557.05</v>
      </c>
      <c r="F60" s="37">
        <v>3525.7999999999997</v>
      </c>
      <c r="G60" s="38">
        <v>3479.3999999999996</v>
      </c>
      <c r="H60" s="38">
        <v>3401.75</v>
      </c>
      <c r="I60" s="38">
        <v>3355.35</v>
      </c>
      <c r="J60" s="38">
        <v>3603.4499999999994</v>
      </c>
      <c r="K60" s="38">
        <v>3649.85</v>
      </c>
      <c r="L60" s="38">
        <v>3727.4999999999991</v>
      </c>
      <c r="M60" s="28">
        <v>3572.2</v>
      </c>
      <c r="N60" s="28">
        <v>3448.15</v>
      </c>
      <c r="O60" s="39">
        <v>656000</v>
      </c>
      <c r="P60" s="40">
        <v>-9.5123056016910758E-3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1518.95</v>
      </c>
      <c r="F61" s="37">
        <v>1513.8833333333332</v>
      </c>
      <c r="G61" s="38">
        <v>1504.0666666666664</v>
      </c>
      <c r="H61" s="38">
        <v>1489.1833333333332</v>
      </c>
      <c r="I61" s="38">
        <v>1479.3666666666663</v>
      </c>
      <c r="J61" s="38">
        <v>1528.7666666666664</v>
      </c>
      <c r="K61" s="38">
        <v>1538.583333333333</v>
      </c>
      <c r="L61" s="38">
        <v>1553.4666666666665</v>
      </c>
      <c r="M61" s="28">
        <v>1523.7</v>
      </c>
      <c r="N61" s="28">
        <v>1499</v>
      </c>
      <c r="O61" s="39">
        <v>2615550</v>
      </c>
      <c r="P61" s="40">
        <v>-1.2028869286287089E-3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657.1</v>
      </c>
      <c r="F62" s="37">
        <v>646.35</v>
      </c>
      <c r="G62" s="38">
        <v>628.20000000000005</v>
      </c>
      <c r="H62" s="38">
        <v>599.30000000000007</v>
      </c>
      <c r="I62" s="38">
        <v>581.15000000000009</v>
      </c>
      <c r="J62" s="38">
        <v>675.25</v>
      </c>
      <c r="K62" s="38">
        <v>693.39999999999986</v>
      </c>
      <c r="L62" s="38">
        <v>722.3</v>
      </c>
      <c r="M62" s="28">
        <v>664.5</v>
      </c>
      <c r="N62" s="28">
        <v>617.45000000000005</v>
      </c>
      <c r="O62" s="39">
        <v>6685400</v>
      </c>
      <c r="P62" s="40">
        <v>0.10178318336135007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932.55</v>
      </c>
      <c r="F63" s="37">
        <v>928.20000000000016</v>
      </c>
      <c r="G63" s="38">
        <v>922.0500000000003</v>
      </c>
      <c r="H63" s="38">
        <v>911.55000000000018</v>
      </c>
      <c r="I63" s="38">
        <v>905.40000000000032</v>
      </c>
      <c r="J63" s="38">
        <v>938.70000000000027</v>
      </c>
      <c r="K63" s="38">
        <v>944.85000000000014</v>
      </c>
      <c r="L63" s="38">
        <v>955.35000000000025</v>
      </c>
      <c r="M63" s="28">
        <v>934.35</v>
      </c>
      <c r="N63" s="28">
        <v>917.7</v>
      </c>
      <c r="O63" s="39">
        <v>1892150</v>
      </c>
      <c r="P63" s="40">
        <v>2.4181653337663568E-2</v>
      </c>
    </row>
    <row r="64" spans="1:16" ht="12.75" customHeight="1">
      <c r="A64" s="28">
        <v>54</v>
      </c>
      <c r="B64" s="29" t="s">
        <v>70</v>
      </c>
      <c r="C64" s="30" t="s">
        <v>249</v>
      </c>
      <c r="D64" s="31">
        <v>44742</v>
      </c>
      <c r="E64" s="37">
        <v>346.8</v>
      </c>
      <c r="F64" s="37">
        <v>348.63333333333338</v>
      </c>
      <c r="G64" s="38">
        <v>343.66666666666674</v>
      </c>
      <c r="H64" s="38">
        <v>340.53333333333336</v>
      </c>
      <c r="I64" s="38">
        <v>335.56666666666672</v>
      </c>
      <c r="J64" s="38">
        <v>351.76666666666677</v>
      </c>
      <c r="K64" s="38">
        <v>356.73333333333335</v>
      </c>
      <c r="L64" s="38">
        <v>359.86666666666679</v>
      </c>
      <c r="M64" s="28">
        <v>353.6</v>
      </c>
      <c r="N64" s="28">
        <v>345.5</v>
      </c>
      <c r="O64" s="39">
        <v>2996400</v>
      </c>
      <c r="P64" s="40">
        <v>5.5888364225808722E-2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140.35</v>
      </c>
      <c r="F65" s="37">
        <v>139.35</v>
      </c>
      <c r="G65" s="38">
        <v>138.04999999999998</v>
      </c>
      <c r="H65" s="38">
        <v>135.75</v>
      </c>
      <c r="I65" s="38">
        <v>134.44999999999999</v>
      </c>
      <c r="J65" s="38">
        <v>141.64999999999998</v>
      </c>
      <c r="K65" s="38">
        <v>142.94999999999999</v>
      </c>
      <c r="L65" s="38">
        <v>145.24999999999997</v>
      </c>
      <c r="M65" s="28">
        <v>140.65</v>
      </c>
      <c r="N65" s="28">
        <v>137.05000000000001</v>
      </c>
      <c r="O65" s="39">
        <v>11379600</v>
      </c>
      <c r="P65" s="40">
        <v>-1.4292396445091211E-2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1013.45</v>
      </c>
      <c r="F66" s="37">
        <v>1010.2833333333333</v>
      </c>
      <c r="G66" s="38">
        <v>1003.5666666666666</v>
      </c>
      <c r="H66" s="38">
        <v>993.68333333333328</v>
      </c>
      <c r="I66" s="38">
        <v>986.96666666666658</v>
      </c>
      <c r="J66" s="38">
        <v>1020.1666666666666</v>
      </c>
      <c r="K66" s="38">
        <v>1026.8833333333332</v>
      </c>
      <c r="L66" s="38">
        <v>1036.7666666666667</v>
      </c>
      <c r="M66" s="28">
        <v>1017</v>
      </c>
      <c r="N66" s="28">
        <v>1000.4</v>
      </c>
      <c r="O66" s="39">
        <v>1312200</v>
      </c>
      <c r="P66" s="40">
        <v>8.2987551867219917E-3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498.6</v>
      </c>
      <c r="F67" s="37">
        <v>495.98333333333335</v>
      </c>
      <c r="G67" s="38">
        <v>492.66666666666669</v>
      </c>
      <c r="H67" s="38">
        <v>486.73333333333335</v>
      </c>
      <c r="I67" s="38">
        <v>483.41666666666669</v>
      </c>
      <c r="J67" s="38">
        <v>501.91666666666669</v>
      </c>
      <c r="K67" s="38">
        <v>505.23333333333329</v>
      </c>
      <c r="L67" s="38">
        <v>511.16666666666669</v>
      </c>
      <c r="M67" s="28">
        <v>499.3</v>
      </c>
      <c r="N67" s="28">
        <v>490.05</v>
      </c>
      <c r="O67" s="39">
        <v>14517500</v>
      </c>
      <c r="P67" s="40">
        <v>1.8114379366859312E-3</v>
      </c>
    </row>
    <row r="68" spans="1:16" ht="12.75" customHeight="1">
      <c r="A68" s="28">
        <v>58</v>
      </c>
      <c r="B68" s="29" t="s">
        <v>42</v>
      </c>
      <c r="C68" s="30" t="s">
        <v>250</v>
      </c>
      <c r="D68" s="31">
        <v>44742</v>
      </c>
      <c r="E68" s="37">
        <v>1289.7</v>
      </c>
      <c r="F68" s="37">
        <v>1283.2333333333333</v>
      </c>
      <c r="G68" s="38">
        <v>1267.1166666666668</v>
      </c>
      <c r="H68" s="38">
        <v>1244.5333333333335</v>
      </c>
      <c r="I68" s="38">
        <v>1228.416666666667</v>
      </c>
      <c r="J68" s="38">
        <v>1305.8166666666666</v>
      </c>
      <c r="K68" s="38">
        <v>1321.9333333333329</v>
      </c>
      <c r="L68" s="38">
        <v>1344.5166666666664</v>
      </c>
      <c r="M68" s="28">
        <v>1299.3499999999999</v>
      </c>
      <c r="N68" s="28">
        <v>1260.6500000000001</v>
      </c>
      <c r="O68" s="39">
        <v>1450500</v>
      </c>
      <c r="P68" s="40">
        <v>-4.2416240303680477E-2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1792.25</v>
      </c>
      <c r="F69" s="37">
        <v>1779.95</v>
      </c>
      <c r="G69" s="38">
        <v>1742.65</v>
      </c>
      <c r="H69" s="38">
        <v>1693.05</v>
      </c>
      <c r="I69" s="38">
        <v>1655.75</v>
      </c>
      <c r="J69" s="38">
        <v>1829.5500000000002</v>
      </c>
      <c r="K69" s="38">
        <v>1866.85</v>
      </c>
      <c r="L69" s="38">
        <v>1916.4500000000003</v>
      </c>
      <c r="M69" s="28">
        <v>1817.25</v>
      </c>
      <c r="N69" s="28">
        <v>1730.35</v>
      </c>
      <c r="O69" s="39">
        <v>1797750</v>
      </c>
      <c r="P69" s="40">
        <v>5.1719317864131953E-3</v>
      </c>
    </row>
    <row r="70" spans="1:16" ht="12.75" customHeight="1">
      <c r="A70" s="28">
        <v>60</v>
      </c>
      <c r="B70" s="29" t="s">
        <v>44</v>
      </c>
      <c r="C70" s="30" t="s">
        <v>346</v>
      </c>
      <c r="D70" s="31">
        <v>44742</v>
      </c>
      <c r="E70" s="37">
        <v>195.25</v>
      </c>
      <c r="F70" s="37">
        <v>194.54999999999998</v>
      </c>
      <c r="G70" s="38">
        <v>191.94999999999996</v>
      </c>
      <c r="H70" s="38">
        <v>188.64999999999998</v>
      </c>
      <c r="I70" s="38">
        <v>186.04999999999995</v>
      </c>
      <c r="J70" s="38">
        <v>197.84999999999997</v>
      </c>
      <c r="K70" s="38">
        <v>200.45</v>
      </c>
      <c r="L70" s="38">
        <v>203.74999999999997</v>
      </c>
      <c r="M70" s="28">
        <v>197.15</v>
      </c>
      <c r="N70" s="28">
        <v>191.25</v>
      </c>
      <c r="O70" s="39">
        <v>18213700</v>
      </c>
      <c r="P70" s="40">
        <v>-2.1983450660738545E-2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3520.95</v>
      </c>
      <c r="F71" s="37">
        <v>3505.35</v>
      </c>
      <c r="G71" s="38">
        <v>3480.7999999999997</v>
      </c>
      <c r="H71" s="38">
        <v>3440.6499999999996</v>
      </c>
      <c r="I71" s="38">
        <v>3416.0999999999995</v>
      </c>
      <c r="J71" s="38">
        <v>3545.5</v>
      </c>
      <c r="K71" s="38">
        <v>3570.05</v>
      </c>
      <c r="L71" s="38">
        <v>3610.2000000000003</v>
      </c>
      <c r="M71" s="28">
        <v>3529.9</v>
      </c>
      <c r="N71" s="28">
        <v>3465.2</v>
      </c>
      <c r="O71" s="39">
        <v>3470500</v>
      </c>
      <c r="P71" s="40">
        <v>1.298326601269475E-3</v>
      </c>
    </row>
    <row r="72" spans="1:16" ht="12.75" customHeight="1">
      <c r="A72" s="28">
        <v>62</v>
      </c>
      <c r="B72" s="29" t="s">
        <v>44</v>
      </c>
      <c r="C72" s="30" t="s">
        <v>252</v>
      </c>
      <c r="D72" s="31">
        <v>44742</v>
      </c>
      <c r="E72" s="37">
        <v>3602.6</v>
      </c>
      <c r="F72" s="37">
        <v>3582.2666666666664</v>
      </c>
      <c r="G72" s="38">
        <v>3545.3833333333328</v>
      </c>
      <c r="H72" s="38">
        <v>3488.1666666666665</v>
      </c>
      <c r="I72" s="38">
        <v>3451.2833333333328</v>
      </c>
      <c r="J72" s="38">
        <v>3639.4833333333327</v>
      </c>
      <c r="K72" s="38">
        <v>3676.3666666666659</v>
      </c>
      <c r="L72" s="38">
        <v>3733.5833333333326</v>
      </c>
      <c r="M72" s="28">
        <v>3619.15</v>
      </c>
      <c r="N72" s="28">
        <v>3525.05</v>
      </c>
      <c r="O72" s="39">
        <v>695750</v>
      </c>
      <c r="P72" s="40">
        <v>5.782435851102277E-3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325.64999999999998</v>
      </c>
      <c r="F73" s="37">
        <v>324.93333333333334</v>
      </c>
      <c r="G73" s="38">
        <v>321.9666666666667</v>
      </c>
      <c r="H73" s="38">
        <v>318.28333333333336</v>
      </c>
      <c r="I73" s="38">
        <v>315.31666666666672</v>
      </c>
      <c r="J73" s="38">
        <v>328.61666666666667</v>
      </c>
      <c r="K73" s="38">
        <v>331.58333333333326</v>
      </c>
      <c r="L73" s="38">
        <v>335.26666666666665</v>
      </c>
      <c r="M73" s="28">
        <v>327.9</v>
      </c>
      <c r="N73" s="28">
        <v>321.25</v>
      </c>
      <c r="O73" s="39">
        <v>43809150</v>
      </c>
      <c r="P73" s="40">
        <v>-6.8452158300291764E-3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4332.25</v>
      </c>
      <c r="F74" s="37">
        <v>4285.3166666666666</v>
      </c>
      <c r="G74" s="38">
        <v>4231.6333333333332</v>
      </c>
      <c r="H74" s="38">
        <v>4131.0166666666664</v>
      </c>
      <c r="I74" s="38">
        <v>4077.333333333333</v>
      </c>
      <c r="J74" s="38">
        <v>4385.9333333333334</v>
      </c>
      <c r="K74" s="38">
        <v>4439.6166666666659</v>
      </c>
      <c r="L74" s="38">
        <v>4540.2333333333336</v>
      </c>
      <c r="M74" s="28">
        <v>4339</v>
      </c>
      <c r="N74" s="28">
        <v>4184.7</v>
      </c>
      <c r="O74" s="39">
        <v>2159500</v>
      </c>
      <c r="P74" s="40">
        <v>2.7415997621171573E-2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2721</v>
      </c>
      <c r="F75" s="37">
        <v>2694.2166666666667</v>
      </c>
      <c r="G75" s="38">
        <v>2659.2833333333333</v>
      </c>
      <c r="H75" s="38">
        <v>2597.5666666666666</v>
      </c>
      <c r="I75" s="38">
        <v>2562.6333333333332</v>
      </c>
      <c r="J75" s="38">
        <v>2755.9333333333334</v>
      </c>
      <c r="K75" s="38">
        <v>2790.8666666666668</v>
      </c>
      <c r="L75" s="38">
        <v>2852.5833333333335</v>
      </c>
      <c r="M75" s="28">
        <v>2729.15</v>
      </c>
      <c r="N75" s="28">
        <v>2632.5</v>
      </c>
      <c r="O75" s="39">
        <v>3721900</v>
      </c>
      <c r="P75" s="40">
        <v>-6.9107209562943592E-3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1583</v>
      </c>
      <c r="F76" s="37">
        <v>1582.7666666666664</v>
      </c>
      <c r="G76" s="38">
        <v>1565.3333333333328</v>
      </c>
      <c r="H76" s="38">
        <v>1547.6666666666663</v>
      </c>
      <c r="I76" s="38">
        <v>1530.2333333333327</v>
      </c>
      <c r="J76" s="38">
        <v>1600.4333333333329</v>
      </c>
      <c r="K76" s="38">
        <v>1617.8666666666663</v>
      </c>
      <c r="L76" s="38">
        <v>1635.5333333333331</v>
      </c>
      <c r="M76" s="28">
        <v>1600.2</v>
      </c>
      <c r="N76" s="28">
        <v>1565.1</v>
      </c>
      <c r="O76" s="39">
        <v>2281400</v>
      </c>
      <c r="P76" s="40">
        <v>-2.1236432279377066E-2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148.35</v>
      </c>
      <c r="F77" s="37">
        <v>148.16666666666666</v>
      </c>
      <c r="G77" s="38">
        <v>147.48333333333332</v>
      </c>
      <c r="H77" s="38">
        <v>146.61666666666667</v>
      </c>
      <c r="I77" s="38">
        <v>145.93333333333334</v>
      </c>
      <c r="J77" s="38">
        <v>149.0333333333333</v>
      </c>
      <c r="K77" s="38">
        <v>149.71666666666664</v>
      </c>
      <c r="L77" s="38">
        <v>150.58333333333329</v>
      </c>
      <c r="M77" s="28">
        <v>148.85</v>
      </c>
      <c r="N77" s="28">
        <v>147.30000000000001</v>
      </c>
      <c r="O77" s="39">
        <v>19861200</v>
      </c>
      <c r="P77" s="40">
        <v>-5.4347826086956522E-4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91.45</v>
      </c>
      <c r="F78" s="37">
        <v>91.183333333333323</v>
      </c>
      <c r="G78" s="38">
        <v>90.616666666666646</v>
      </c>
      <c r="H78" s="38">
        <v>89.783333333333317</v>
      </c>
      <c r="I78" s="38">
        <v>89.21666666666664</v>
      </c>
      <c r="J78" s="38">
        <v>92.016666666666652</v>
      </c>
      <c r="K78" s="38">
        <v>92.583333333333343</v>
      </c>
      <c r="L78" s="38">
        <v>93.416666666666657</v>
      </c>
      <c r="M78" s="28">
        <v>91.75</v>
      </c>
      <c r="N78" s="28">
        <v>90.35</v>
      </c>
      <c r="O78" s="39">
        <v>82130000</v>
      </c>
      <c r="P78" s="40">
        <v>1.9235542318193102E-2</v>
      </c>
    </row>
    <row r="79" spans="1:16" ht="12.75" customHeight="1">
      <c r="A79" s="28">
        <v>69</v>
      </c>
      <c r="B79" s="29" t="s">
        <v>86</v>
      </c>
      <c r="C79" s="30" t="s">
        <v>361</v>
      </c>
      <c r="D79" s="31">
        <v>44742</v>
      </c>
      <c r="E79" s="37">
        <v>111.95</v>
      </c>
      <c r="F79" s="37">
        <v>112.11666666666667</v>
      </c>
      <c r="G79" s="38">
        <v>111.13333333333335</v>
      </c>
      <c r="H79" s="38">
        <v>110.31666666666668</v>
      </c>
      <c r="I79" s="38">
        <v>109.33333333333336</v>
      </c>
      <c r="J79" s="38">
        <v>112.93333333333335</v>
      </c>
      <c r="K79" s="38">
        <v>113.91666666666667</v>
      </c>
      <c r="L79" s="38">
        <v>114.73333333333335</v>
      </c>
      <c r="M79" s="28">
        <v>113.1</v>
      </c>
      <c r="N79" s="28">
        <v>111.3</v>
      </c>
      <c r="O79" s="39">
        <v>11005800</v>
      </c>
      <c r="P79" s="40">
        <v>1.5107913669064749E-2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152.05000000000001</v>
      </c>
      <c r="F80" s="37">
        <v>152.91666666666666</v>
      </c>
      <c r="G80" s="38">
        <v>150.38333333333333</v>
      </c>
      <c r="H80" s="38">
        <v>148.71666666666667</v>
      </c>
      <c r="I80" s="38">
        <v>146.18333333333334</v>
      </c>
      <c r="J80" s="38">
        <v>154.58333333333331</v>
      </c>
      <c r="K80" s="38">
        <v>157.11666666666667</v>
      </c>
      <c r="L80" s="38">
        <v>158.7833333333333</v>
      </c>
      <c r="M80" s="28">
        <v>155.44999999999999</v>
      </c>
      <c r="N80" s="28">
        <v>151.25</v>
      </c>
      <c r="O80" s="39">
        <v>27962400</v>
      </c>
      <c r="P80" s="40">
        <v>-1.1003236245954692E-2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397.1</v>
      </c>
      <c r="F81" s="37">
        <v>397.4666666666667</v>
      </c>
      <c r="G81" s="38">
        <v>391.83333333333337</v>
      </c>
      <c r="H81" s="38">
        <v>386.56666666666666</v>
      </c>
      <c r="I81" s="38">
        <v>380.93333333333334</v>
      </c>
      <c r="J81" s="38">
        <v>402.73333333333341</v>
      </c>
      <c r="K81" s="38">
        <v>408.36666666666673</v>
      </c>
      <c r="L81" s="38">
        <v>413.63333333333344</v>
      </c>
      <c r="M81" s="28">
        <v>403.1</v>
      </c>
      <c r="N81" s="28">
        <v>392.2</v>
      </c>
      <c r="O81" s="39">
        <v>6351450</v>
      </c>
      <c r="P81" s="40">
        <v>-1.2515644555694618E-2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36.65</v>
      </c>
      <c r="F82" s="37">
        <v>36.450000000000003</v>
      </c>
      <c r="G82" s="38">
        <v>36.150000000000006</v>
      </c>
      <c r="H82" s="38">
        <v>35.650000000000006</v>
      </c>
      <c r="I82" s="38">
        <v>35.350000000000009</v>
      </c>
      <c r="J82" s="38">
        <v>36.950000000000003</v>
      </c>
      <c r="K82" s="38">
        <v>37.25</v>
      </c>
      <c r="L82" s="38">
        <v>37.75</v>
      </c>
      <c r="M82" s="28">
        <v>36.75</v>
      </c>
      <c r="N82" s="28">
        <v>35.950000000000003</v>
      </c>
      <c r="O82" s="39">
        <v>109935000</v>
      </c>
      <c r="P82" s="40">
        <v>1.1175496688741722E-2</v>
      </c>
    </row>
    <row r="83" spans="1:16" ht="12.75" customHeight="1">
      <c r="A83" s="28">
        <v>73</v>
      </c>
      <c r="B83" s="29" t="s">
        <v>44</v>
      </c>
      <c r="C83" s="30" t="s">
        <v>378</v>
      </c>
      <c r="D83" s="31">
        <v>44742</v>
      </c>
      <c r="E83" s="37">
        <v>636.79999999999995</v>
      </c>
      <c r="F83" s="37">
        <v>632.24999999999989</v>
      </c>
      <c r="G83" s="38">
        <v>624.5999999999998</v>
      </c>
      <c r="H83" s="38">
        <v>612.39999999999986</v>
      </c>
      <c r="I83" s="38">
        <v>604.74999999999977</v>
      </c>
      <c r="J83" s="38">
        <v>644.44999999999982</v>
      </c>
      <c r="K83" s="38">
        <v>652.09999999999991</v>
      </c>
      <c r="L83" s="38">
        <v>664.29999999999984</v>
      </c>
      <c r="M83" s="28">
        <v>639.9</v>
      </c>
      <c r="N83" s="28">
        <v>620.04999999999995</v>
      </c>
      <c r="O83" s="39">
        <v>3016000</v>
      </c>
      <c r="P83" s="40">
        <v>8.6956521739130436E-3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764.35</v>
      </c>
      <c r="F84" s="37">
        <v>755.30000000000007</v>
      </c>
      <c r="G84" s="38">
        <v>745.15000000000009</v>
      </c>
      <c r="H84" s="38">
        <v>725.95</v>
      </c>
      <c r="I84" s="38">
        <v>715.80000000000007</v>
      </c>
      <c r="J84" s="38">
        <v>774.50000000000011</v>
      </c>
      <c r="K84" s="38">
        <v>784.65</v>
      </c>
      <c r="L84" s="38">
        <v>803.85000000000014</v>
      </c>
      <c r="M84" s="28">
        <v>765.45</v>
      </c>
      <c r="N84" s="28">
        <v>736.1</v>
      </c>
      <c r="O84" s="39">
        <v>6891500</v>
      </c>
      <c r="P84" s="40">
        <v>-4.4062409708176828E-3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1372.75</v>
      </c>
      <c r="F85" s="37">
        <v>1355.8333333333333</v>
      </c>
      <c r="G85" s="38">
        <v>1331.9166666666665</v>
      </c>
      <c r="H85" s="38">
        <v>1291.0833333333333</v>
      </c>
      <c r="I85" s="38">
        <v>1267.1666666666665</v>
      </c>
      <c r="J85" s="38">
        <v>1396.6666666666665</v>
      </c>
      <c r="K85" s="38">
        <v>1420.583333333333</v>
      </c>
      <c r="L85" s="38">
        <v>1461.4166666666665</v>
      </c>
      <c r="M85" s="28">
        <v>1379.75</v>
      </c>
      <c r="N85" s="28">
        <v>1315</v>
      </c>
      <c r="O85" s="39">
        <v>4023500</v>
      </c>
      <c r="P85" s="40">
        <v>2.104581512060871E-3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274.39999999999998</v>
      </c>
      <c r="F86" s="37">
        <v>273.56666666666666</v>
      </c>
      <c r="G86" s="38">
        <v>271.23333333333335</v>
      </c>
      <c r="H86" s="38">
        <v>268.06666666666666</v>
      </c>
      <c r="I86" s="38">
        <v>265.73333333333335</v>
      </c>
      <c r="J86" s="38">
        <v>276.73333333333335</v>
      </c>
      <c r="K86" s="38">
        <v>279.06666666666672</v>
      </c>
      <c r="L86" s="38">
        <v>282.23333333333335</v>
      </c>
      <c r="M86" s="28">
        <v>275.89999999999998</v>
      </c>
      <c r="N86" s="28">
        <v>270.39999999999998</v>
      </c>
      <c r="O86" s="39">
        <v>8444100</v>
      </c>
      <c r="P86" s="40">
        <v>-1.1001490524522677E-3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1314.3</v>
      </c>
      <c r="F87" s="37">
        <v>1314.4833333333333</v>
      </c>
      <c r="G87" s="38">
        <v>1306.4166666666667</v>
      </c>
      <c r="H87" s="38">
        <v>1298.5333333333333</v>
      </c>
      <c r="I87" s="38">
        <v>1290.4666666666667</v>
      </c>
      <c r="J87" s="38">
        <v>1322.3666666666668</v>
      </c>
      <c r="K87" s="38">
        <v>1330.4333333333334</v>
      </c>
      <c r="L87" s="38">
        <v>1338.3166666666668</v>
      </c>
      <c r="M87" s="28">
        <v>1322.55</v>
      </c>
      <c r="N87" s="28">
        <v>1306.5999999999999</v>
      </c>
      <c r="O87" s="39">
        <v>13766450</v>
      </c>
      <c r="P87" s="40">
        <v>2.9007633587786259E-2</v>
      </c>
    </row>
    <row r="88" spans="1:16" ht="12.75" customHeight="1">
      <c r="A88" s="28">
        <v>78</v>
      </c>
      <c r="B88" s="29" t="s">
        <v>79</v>
      </c>
      <c r="C88" s="30" t="s">
        <v>259</v>
      </c>
      <c r="D88" s="31">
        <v>44742</v>
      </c>
      <c r="E88" s="37">
        <v>241.65</v>
      </c>
      <c r="F88" s="37">
        <v>240.61666666666667</v>
      </c>
      <c r="G88" s="38">
        <v>238.53333333333336</v>
      </c>
      <c r="H88" s="38">
        <v>235.41666666666669</v>
      </c>
      <c r="I88" s="38">
        <v>233.33333333333337</v>
      </c>
      <c r="J88" s="38">
        <v>243.73333333333335</v>
      </c>
      <c r="K88" s="38">
        <v>245.81666666666666</v>
      </c>
      <c r="L88" s="38">
        <v>248.93333333333334</v>
      </c>
      <c r="M88" s="28">
        <v>242.7</v>
      </c>
      <c r="N88" s="28">
        <v>237.5</v>
      </c>
      <c r="O88" s="39">
        <v>2619100</v>
      </c>
      <c r="P88" s="40">
        <v>-2.0955574182732607E-3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493.55</v>
      </c>
      <c r="F89" s="37">
        <v>487.98333333333329</v>
      </c>
      <c r="G89" s="38">
        <v>480.96666666666658</v>
      </c>
      <c r="H89" s="38">
        <v>468.38333333333327</v>
      </c>
      <c r="I89" s="38">
        <v>461.36666666666656</v>
      </c>
      <c r="J89" s="38">
        <v>500.56666666666661</v>
      </c>
      <c r="K89" s="38">
        <v>507.58333333333337</v>
      </c>
      <c r="L89" s="38">
        <v>520.16666666666663</v>
      </c>
      <c r="M89" s="28">
        <v>495</v>
      </c>
      <c r="N89" s="28">
        <v>475.4</v>
      </c>
      <c r="O89" s="39">
        <v>4365000</v>
      </c>
      <c r="P89" s="40">
        <v>3.5587188612099648E-2</v>
      </c>
    </row>
    <row r="90" spans="1:16" ht="12.75" customHeight="1">
      <c r="A90" s="28">
        <v>80</v>
      </c>
      <c r="B90" s="29" t="s">
        <v>44</v>
      </c>
      <c r="C90" s="30" t="s">
        <v>260</v>
      </c>
      <c r="D90" s="31">
        <v>44742</v>
      </c>
      <c r="E90" s="37">
        <v>1873.65</v>
      </c>
      <c r="F90" s="37">
        <v>1858.0999999999997</v>
      </c>
      <c r="G90" s="38">
        <v>1837.3999999999994</v>
      </c>
      <c r="H90" s="38">
        <v>1801.1499999999996</v>
      </c>
      <c r="I90" s="38">
        <v>1780.4499999999994</v>
      </c>
      <c r="J90" s="38">
        <v>1894.3499999999995</v>
      </c>
      <c r="K90" s="38">
        <v>1915.0499999999997</v>
      </c>
      <c r="L90" s="38">
        <v>1951.2999999999995</v>
      </c>
      <c r="M90" s="28">
        <v>1878.8</v>
      </c>
      <c r="N90" s="28">
        <v>1821.85</v>
      </c>
      <c r="O90" s="39">
        <v>2034900</v>
      </c>
      <c r="P90" s="40">
        <v>-4.6663555762949138E-4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1131.75</v>
      </c>
      <c r="F91" s="37">
        <v>1121.9333333333334</v>
      </c>
      <c r="G91" s="38">
        <v>1101.5666666666668</v>
      </c>
      <c r="H91" s="38">
        <v>1071.3833333333334</v>
      </c>
      <c r="I91" s="38">
        <v>1051.0166666666669</v>
      </c>
      <c r="J91" s="38">
        <v>1152.1166666666668</v>
      </c>
      <c r="K91" s="38">
        <v>1172.4833333333336</v>
      </c>
      <c r="L91" s="38">
        <v>1202.6666666666667</v>
      </c>
      <c r="M91" s="28">
        <v>1142.3</v>
      </c>
      <c r="N91" s="28">
        <v>1091.75</v>
      </c>
      <c r="O91" s="39">
        <v>5796000</v>
      </c>
      <c r="P91" s="40">
        <v>3.3707865168539325E-2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1032.8</v>
      </c>
      <c r="F92" s="37">
        <v>1027.8500000000001</v>
      </c>
      <c r="G92" s="38">
        <v>1020.2000000000003</v>
      </c>
      <c r="H92" s="38">
        <v>1007.6000000000001</v>
      </c>
      <c r="I92" s="38">
        <v>999.95000000000027</v>
      </c>
      <c r="J92" s="38">
        <v>1040.4500000000003</v>
      </c>
      <c r="K92" s="38">
        <v>1048.1000000000004</v>
      </c>
      <c r="L92" s="38">
        <v>1060.7000000000003</v>
      </c>
      <c r="M92" s="28">
        <v>1035.5</v>
      </c>
      <c r="N92" s="28">
        <v>1015.25</v>
      </c>
      <c r="O92" s="39">
        <v>22787100</v>
      </c>
      <c r="P92" s="40">
        <v>1.8172150631802827E-2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2271.85</v>
      </c>
      <c r="F93" s="37">
        <v>2263.9333333333329</v>
      </c>
      <c r="G93" s="38">
        <v>2250.9166666666661</v>
      </c>
      <c r="H93" s="38">
        <v>2229.9833333333331</v>
      </c>
      <c r="I93" s="38">
        <v>2216.9666666666662</v>
      </c>
      <c r="J93" s="38">
        <v>2284.8666666666659</v>
      </c>
      <c r="K93" s="38">
        <v>2297.8833333333332</v>
      </c>
      <c r="L93" s="38">
        <v>2318.8166666666657</v>
      </c>
      <c r="M93" s="28">
        <v>2276.9499999999998</v>
      </c>
      <c r="N93" s="28">
        <v>2243</v>
      </c>
      <c r="O93" s="39">
        <v>21527700</v>
      </c>
      <c r="P93" s="40">
        <v>-3.9282640681824492E-3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1889.3</v>
      </c>
      <c r="F94" s="37">
        <v>1875.2833333333335</v>
      </c>
      <c r="G94" s="38">
        <v>1857.5666666666671</v>
      </c>
      <c r="H94" s="38">
        <v>1825.8333333333335</v>
      </c>
      <c r="I94" s="38">
        <v>1808.116666666667</v>
      </c>
      <c r="J94" s="38">
        <v>1907.0166666666671</v>
      </c>
      <c r="K94" s="38">
        <v>1924.7333333333338</v>
      </c>
      <c r="L94" s="38">
        <v>1956.4666666666672</v>
      </c>
      <c r="M94" s="28">
        <v>1893</v>
      </c>
      <c r="N94" s="28">
        <v>1843.55</v>
      </c>
      <c r="O94" s="39">
        <v>4212900</v>
      </c>
      <c r="P94" s="40">
        <v>-3.2962240330540571E-2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1379.35</v>
      </c>
      <c r="F95" s="37">
        <v>1374.1166666666668</v>
      </c>
      <c r="G95" s="38">
        <v>1365.7833333333335</v>
      </c>
      <c r="H95" s="38">
        <v>1352.2166666666667</v>
      </c>
      <c r="I95" s="38">
        <v>1343.8833333333334</v>
      </c>
      <c r="J95" s="38">
        <v>1387.6833333333336</v>
      </c>
      <c r="K95" s="38">
        <v>1396.0166666666667</v>
      </c>
      <c r="L95" s="38">
        <v>1409.5833333333337</v>
      </c>
      <c r="M95" s="28">
        <v>1382.45</v>
      </c>
      <c r="N95" s="28">
        <v>1360.55</v>
      </c>
      <c r="O95" s="39">
        <v>61111050</v>
      </c>
      <c r="P95" s="40">
        <v>-1.210957296417807E-2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607.35</v>
      </c>
      <c r="F96" s="37">
        <v>603.75000000000011</v>
      </c>
      <c r="G96" s="38">
        <v>598.30000000000018</v>
      </c>
      <c r="H96" s="38">
        <v>589.25000000000011</v>
      </c>
      <c r="I96" s="38">
        <v>583.80000000000018</v>
      </c>
      <c r="J96" s="38">
        <v>612.80000000000018</v>
      </c>
      <c r="K96" s="38">
        <v>618.25000000000023</v>
      </c>
      <c r="L96" s="38">
        <v>627.30000000000018</v>
      </c>
      <c r="M96" s="28">
        <v>609.20000000000005</v>
      </c>
      <c r="N96" s="28">
        <v>594.70000000000005</v>
      </c>
      <c r="O96" s="39">
        <v>20411600</v>
      </c>
      <c r="P96" s="40">
        <v>-8.8665740839653888E-3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2605.1999999999998</v>
      </c>
      <c r="F97" s="37">
        <v>2596.7166666666667</v>
      </c>
      <c r="G97" s="38">
        <v>2579.4833333333336</v>
      </c>
      <c r="H97" s="38">
        <v>2553.7666666666669</v>
      </c>
      <c r="I97" s="38">
        <v>2536.5333333333338</v>
      </c>
      <c r="J97" s="38">
        <v>2622.4333333333334</v>
      </c>
      <c r="K97" s="38">
        <v>2639.6666666666661</v>
      </c>
      <c r="L97" s="38">
        <v>2665.3833333333332</v>
      </c>
      <c r="M97" s="28">
        <v>2613.9499999999998</v>
      </c>
      <c r="N97" s="28">
        <v>2571</v>
      </c>
      <c r="O97" s="39">
        <v>3783900</v>
      </c>
      <c r="P97" s="40">
        <v>1.5086549150389074E-3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400.25</v>
      </c>
      <c r="F98" s="37">
        <v>399.08333333333331</v>
      </c>
      <c r="G98" s="38">
        <v>394.66666666666663</v>
      </c>
      <c r="H98" s="38">
        <v>389.08333333333331</v>
      </c>
      <c r="I98" s="38">
        <v>384.66666666666663</v>
      </c>
      <c r="J98" s="38">
        <v>404.66666666666663</v>
      </c>
      <c r="K98" s="38">
        <v>409.08333333333326</v>
      </c>
      <c r="L98" s="38">
        <v>414.66666666666663</v>
      </c>
      <c r="M98" s="28">
        <v>403.5</v>
      </c>
      <c r="N98" s="28">
        <v>393.5</v>
      </c>
      <c r="O98" s="39">
        <v>39447125</v>
      </c>
      <c r="P98" s="40">
        <v>8.6586036283672341E-3</v>
      </c>
    </row>
    <row r="99" spans="1:16" ht="12.75" customHeight="1">
      <c r="A99" s="28">
        <v>89</v>
      </c>
      <c r="B99" s="29" t="s">
        <v>119</v>
      </c>
      <c r="C99" s="30" t="s">
        <v>388</v>
      </c>
      <c r="D99" s="31">
        <v>44742</v>
      </c>
      <c r="E99" s="37">
        <v>103.1</v>
      </c>
      <c r="F99" s="37">
        <v>103.35000000000001</v>
      </c>
      <c r="G99" s="38">
        <v>101.55000000000001</v>
      </c>
      <c r="H99" s="38">
        <v>100</v>
      </c>
      <c r="I99" s="38">
        <v>98.2</v>
      </c>
      <c r="J99" s="38">
        <v>104.90000000000002</v>
      </c>
      <c r="K99" s="38">
        <v>106.7</v>
      </c>
      <c r="L99" s="38">
        <v>108.25000000000003</v>
      </c>
      <c r="M99" s="28">
        <v>105.15</v>
      </c>
      <c r="N99" s="28">
        <v>101.8</v>
      </c>
      <c r="O99" s="39">
        <v>11889500</v>
      </c>
      <c r="P99" s="40">
        <v>-3.1862745098039214E-2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239.6</v>
      </c>
      <c r="F100" s="37">
        <v>238.61666666666667</v>
      </c>
      <c r="G100" s="38">
        <v>231.33333333333334</v>
      </c>
      <c r="H100" s="38">
        <v>223.06666666666666</v>
      </c>
      <c r="I100" s="38">
        <v>215.78333333333333</v>
      </c>
      <c r="J100" s="38">
        <v>246.88333333333335</v>
      </c>
      <c r="K100" s="38">
        <v>254.16666666666666</v>
      </c>
      <c r="L100" s="38">
        <v>262.43333333333339</v>
      </c>
      <c r="M100" s="28">
        <v>245.9</v>
      </c>
      <c r="N100" s="28">
        <v>230.35</v>
      </c>
      <c r="O100" s="39">
        <v>21259800</v>
      </c>
      <c r="P100" s="40">
        <v>5.7054638206470665E-2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2187.4499999999998</v>
      </c>
      <c r="F101" s="37">
        <v>2182.3833333333332</v>
      </c>
      <c r="G101" s="38">
        <v>2166.3166666666666</v>
      </c>
      <c r="H101" s="38">
        <v>2145.1833333333334</v>
      </c>
      <c r="I101" s="38">
        <v>2129.1166666666668</v>
      </c>
      <c r="J101" s="38">
        <v>2203.5166666666664</v>
      </c>
      <c r="K101" s="38">
        <v>2219.583333333333</v>
      </c>
      <c r="L101" s="38">
        <v>2240.7166666666662</v>
      </c>
      <c r="M101" s="28">
        <v>2198.4499999999998</v>
      </c>
      <c r="N101" s="28">
        <v>2161.25</v>
      </c>
      <c r="O101" s="39">
        <v>12238800</v>
      </c>
      <c r="P101" s="40">
        <v>-2.450620006861736E-4</v>
      </c>
    </row>
    <row r="102" spans="1:16" ht="12.75" customHeight="1">
      <c r="A102" s="28">
        <v>92</v>
      </c>
      <c r="B102" s="29" t="s">
        <v>44</v>
      </c>
      <c r="C102" s="30" t="s">
        <v>389</v>
      </c>
      <c r="D102" s="31">
        <v>44742</v>
      </c>
      <c r="E102" s="37">
        <v>32809.300000000003</v>
      </c>
      <c r="F102" s="37">
        <v>32721.533333333336</v>
      </c>
      <c r="G102" s="38">
        <v>32608.116666666676</v>
      </c>
      <c r="H102" s="38">
        <v>32406.933333333338</v>
      </c>
      <c r="I102" s="38">
        <v>32293.516666666677</v>
      </c>
      <c r="J102" s="38">
        <v>32922.716666666674</v>
      </c>
      <c r="K102" s="38">
        <v>33036.133333333339</v>
      </c>
      <c r="L102" s="38">
        <v>33237.316666666673</v>
      </c>
      <c r="M102" s="28">
        <v>32834.949999999997</v>
      </c>
      <c r="N102" s="28">
        <v>32520.35</v>
      </c>
      <c r="O102" s="39">
        <v>12630</v>
      </c>
      <c r="P102" s="40">
        <v>-1.0575793184488837E-2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117.45</v>
      </c>
      <c r="F103" s="37">
        <v>117.53333333333335</v>
      </c>
      <c r="G103" s="38">
        <v>115.4666666666667</v>
      </c>
      <c r="H103" s="38">
        <v>113.48333333333335</v>
      </c>
      <c r="I103" s="38">
        <v>111.4166666666667</v>
      </c>
      <c r="J103" s="38">
        <v>119.51666666666669</v>
      </c>
      <c r="K103" s="38">
        <v>121.58333333333333</v>
      </c>
      <c r="L103" s="38">
        <v>123.56666666666669</v>
      </c>
      <c r="M103" s="28">
        <v>119.6</v>
      </c>
      <c r="N103" s="28">
        <v>115.55</v>
      </c>
      <c r="O103" s="39">
        <v>36726200</v>
      </c>
      <c r="P103" s="40">
        <v>1.9747327502429544E-2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734.05</v>
      </c>
      <c r="F104" s="37">
        <v>731.41666666666663</v>
      </c>
      <c r="G104" s="38">
        <v>727.83333333333326</v>
      </c>
      <c r="H104" s="38">
        <v>721.61666666666667</v>
      </c>
      <c r="I104" s="38">
        <v>718.0333333333333</v>
      </c>
      <c r="J104" s="38">
        <v>737.63333333333321</v>
      </c>
      <c r="K104" s="38">
        <v>741.21666666666647</v>
      </c>
      <c r="L104" s="38">
        <v>747.43333333333317</v>
      </c>
      <c r="M104" s="28">
        <v>735</v>
      </c>
      <c r="N104" s="28">
        <v>725.2</v>
      </c>
      <c r="O104" s="39">
        <v>84118375</v>
      </c>
      <c r="P104" s="40">
        <v>-1.7296803354927141E-3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1130</v>
      </c>
      <c r="F105" s="37">
        <v>1134.2</v>
      </c>
      <c r="G105" s="38">
        <v>1116.9000000000001</v>
      </c>
      <c r="H105" s="38">
        <v>1103.8</v>
      </c>
      <c r="I105" s="38">
        <v>1086.5</v>
      </c>
      <c r="J105" s="38">
        <v>1147.3000000000002</v>
      </c>
      <c r="K105" s="38">
        <v>1164.5999999999999</v>
      </c>
      <c r="L105" s="38">
        <v>1177.7000000000003</v>
      </c>
      <c r="M105" s="28">
        <v>1151.5</v>
      </c>
      <c r="N105" s="28">
        <v>1121.0999999999999</v>
      </c>
      <c r="O105" s="39">
        <v>3932950</v>
      </c>
      <c r="P105" s="40">
        <v>0.10166666666666667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562.9</v>
      </c>
      <c r="F106" s="37">
        <v>555.18333333333339</v>
      </c>
      <c r="G106" s="38">
        <v>545.86666666666679</v>
      </c>
      <c r="H106" s="38">
        <v>528.83333333333337</v>
      </c>
      <c r="I106" s="38">
        <v>519.51666666666677</v>
      </c>
      <c r="J106" s="38">
        <v>572.21666666666681</v>
      </c>
      <c r="K106" s="38">
        <v>581.53333333333342</v>
      </c>
      <c r="L106" s="38">
        <v>598.56666666666683</v>
      </c>
      <c r="M106" s="28">
        <v>564.5</v>
      </c>
      <c r="N106" s="28">
        <v>538.15</v>
      </c>
      <c r="O106" s="39">
        <v>5762250</v>
      </c>
      <c r="P106" s="40">
        <v>-9.795076685139837E-3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9.25</v>
      </c>
      <c r="F107" s="37">
        <v>9.2833333333333332</v>
      </c>
      <c r="G107" s="38">
        <v>9.1666666666666661</v>
      </c>
      <c r="H107" s="38">
        <v>9.0833333333333321</v>
      </c>
      <c r="I107" s="38">
        <v>8.966666666666665</v>
      </c>
      <c r="J107" s="38">
        <v>9.3666666666666671</v>
      </c>
      <c r="K107" s="38">
        <v>9.4833333333333343</v>
      </c>
      <c r="L107" s="38">
        <v>9.5666666666666682</v>
      </c>
      <c r="M107" s="28">
        <v>9.4</v>
      </c>
      <c r="N107" s="28">
        <v>9.1999999999999993</v>
      </c>
      <c r="O107" s="39">
        <v>672630000</v>
      </c>
      <c r="P107" s="40">
        <v>-1.9734108849189863E-3</v>
      </c>
    </row>
    <row r="108" spans="1:16" ht="12.75" customHeight="1">
      <c r="A108" s="28">
        <v>98</v>
      </c>
      <c r="B108" s="29" t="s">
        <v>63</v>
      </c>
      <c r="C108" s="30" t="s">
        <v>393</v>
      </c>
      <c r="D108" s="31">
        <v>44742</v>
      </c>
      <c r="E108" s="37">
        <v>50.35</v>
      </c>
      <c r="F108" s="37">
        <v>50.083333333333336</v>
      </c>
      <c r="G108" s="38">
        <v>49.56666666666667</v>
      </c>
      <c r="H108" s="38">
        <v>48.783333333333331</v>
      </c>
      <c r="I108" s="38">
        <v>48.266666666666666</v>
      </c>
      <c r="J108" s="38">
        <v>50.866666666666674</v>
      </c>
      <c r="K108" s="38">
        <v>51.38333333333334</v>
      </c>
      <c r="L108" s="38">
        <v>52.166666666666679</v>
      </c>
      <c r="M108" s="28">
        <v>50.6</v>
      </c>
      <c r="N108" s="28">
        <v>49.3</v>
      </c>
      <c r="O108" s="39">
        <v>99850000</v>
      </c>
      <c r="P108" s="40">
        <v>1.6049754238138228E-3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34.5</v>
      </c>
      <c r="F109" s="37">
        <v>34.416666666666664</v>
      </c>
      <c r="G109" s="38">
        <v>34.18333333333333</v>
      </c>
      <c r="H109" s="38">
        <v>33.866666666666667</v>
      </c>
      <c r="I109" s="38">
        <v>33.633333333333333</v>
      </c>
      <c r="J109" s="38">
        <v>34.733333333333327</v>
      </c>
      <c r="K109" s="38">
        <v>34.966666666666661</v>
      </c>
      <c r="L109" s="38">
        <v>35.283333333333324</v>
      </c>
      <c r="M109" s="28">
        <v>34.65</v>
      </c>
      <c r="N109" s="28">
        <v>34.1</v>
      </c>
      <c r="O109" s="39">
        <v>219885000</v>
      </c>
      <c r="P109" s="40">
        <v>1.2462565337989413E-2</v>
      </c>
    </row>
    <row r="110" spans="1:16" ht="12.75" customHeight="1">
      <c r="A110" s="28">
        <v>100</v>
      </c>
      <c r="B110" s="29" t="s">
        <v>44</v>
      </c>
      <c r="C110" s="30" t="s">
        <v>404</v>
      </c>
      <c r="D110" s="31">
        <v>44742</v>
      </c>
      <c r="E110" s="37">
        <v>185.5</v>
      </c>
      <c r="F110" s="37">
        <v>182.21666666666667</v>
      </c>
      <c r="G110" s="38">
        <v>178.03333333333333</v>
      </c>
      <c r="H110" s="38">
        <v>170.56666666666666</v>
      </c>
      <c r="I110" s="38">
        <v>166.38333333333333</v>
      </c>
      <c r="J110" s="38">
        <v>189.68333333333334</v>
      </c>
      <c r="K110" s="38">
        <v>193.86666666666667</v>
      </c>
      <c r="L110" s="38">
        <v>201.33333333333334</v>
      </c>
      <c r="M110" s="28">
        <v>186.4</v>
      </c>
      <c r="N110" s="28">
        <v>174.75</v>
      </c>
      <c r="O110" s="39">
        <v>44561250</v>
      </c>
      <c r="P110" s="40">
        <v>-4.092009685230024E-2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368.85</v>
      </c>
      <c r="F111" s="37">
        <v>363.16666666666669</v>
      </c>
      <c r="G111" s="38">
        <v>356.43333333333339</v>
      </c>
      <c r="H111" s="38">
        <v>344.01666666666671</v>
      </c>
      <c r="I111" s="38">
        <v>337.28333333333342</v>
      </c>
      <c r="J111" s="38">
        <v>375.58333333333337</v>
      </c>
      <c r="K111" s="38">
        <v>382.31666666666661</v>
      </c>
      <c r="L111" s="38">
        <v>394.73333333333335</v>
      </c>
      <c r="M111" s="28">
        <v>369.9</v>
      </c>
      <c r="N111" s="28">
        <v>350.75</v>
      </c>
      <c r="O111" s="39">
        <v>11679250</v>
      </c>
      <c r="P111" s="40">
        <v>-4.0551225573252005E-2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223.75</v>
      </c>
      <c r="F112" s="37">
        <v>223.66666666666666</v>
      </c>
      <c r="G112" s="38">
        <v>219.7833333333333</v>
      </c>
      <c r="H112" s="38">
        <v>215.81666666666663</v>
      </c>
      <c r="I112" s="38">
        <v>211.93333333333328</v>
      </c>
      <c r="J112" s="38">
        <v>227.63333333333333</v>
      </c>
      <c r="K112" s="38">
        <v>231.51666666666671</v>
      </c>
      <c r="L112" s="38">
        <v>235.48333333333335</v>
      </c>
      <c r="M112" s="28">
        <v>227.55</v>
      </c>
      <c r="N112" s="28">
        <v>219.7</v>
      </c>
      <c r="O112" s="39">
        <v>22245682</v>
      </c>
      <c r="P112" s="40">
        <v>4.5557655954631383E-2</v>
      </c>
    </row>
    <row r="113" spans="1:16" ht="12.75" customHeight="1">
      <c r="A113" s="28">
        <v>103</v>
      </c>
      <c r="B113" s="29" t="s">
        <v>42</v>
      </c>
      <c r="C113" s="30" t="s">
        <v>401</v>
      </c>
      <c r="D113" s="31">
        <v>44742</v>
      </c>
      <c r="E113" s="37">
        <v>164.1</v>
      </c>
      <c r="F113" s="37">
        <v>163.43333333333331</v>
      </c>
      <c r="G113" s="38">
        <v>161.91666666666663</v>
      </c>
      <c r="H113" s="38">
        <v>159.73333333333332</v>
      </c>
      <c r="I113" s="38">
        <v>158.21666666666664</v>
      </c>
      <c r="J113" s="38">
        <v>165.61666666666662</v>
      </c>
      <c r="K113" s="38">
        <v>167.13333333333333</v>
      </c>
      <c r="L113" s="38">
        <v>169.31666666666661</v>
      </c>
      <c r="M113" s="28">
        <v>164.95</v>
      </c>
      <c r="N113" s="28">
        <v>161.25</v>
      </c>
      <c r="O113" s="39">
        <v>11547800</v>
      </c>
      <c r="P113" s="40">
        <v>7.8461149076183238E-3</v>
      </c>
    </row>
    <row r="114" spans="1:16" ht="12.75" customHeight="1">
      <c r="A114" s="28">
        <v>104</v>
      </c>
      <c r="B114" s="29" t="s">
        <v>44</v>
      </c>
      <c r="C114" s="30" t="s">
        <v>263</v>
      </c>
      <c r="D114" s="31">
        <v>44742</v>
      </c>
      <c r="E114" s="37">
        <v>4359.3</v>
      </c>
      <c r="F114" s="37">
        <v>4333.6166666666668</v>
      </c>
      <c r="G114" s="38">
        <v>4269.9333333333334</v>
      </c>
      <c r="H114" s="38">
        <v>4180.5666666666666</v>
      </c>
      <c r="I114" s="38">
        <v>4116.8833333333332</v>
      </c>
      <c r="J114" s="38">
        <v>4422.9833333333336</v>
      </c>
      <c r="K114" s="38">
        <v>4486.6666666666679</v>
      </c>
      <c r="L114" s="38">
        <v>4576.0333333333338</v>
      </c>
      <c r="M114" s="28">
        <v>4397.3</v>
      </c>
      <c r="N114" s="28">
        <v>4244.25</v>
      </c>
      <c r="O114" s="39">
        <v>292800</v>
      </c>
      <c r="P114" s="40">
        <v>1.2973533990659055E-2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1794.5</v>
      </c>
      <c r="F115" s="37">
        <v>1791.9666666666665</v>
      </c>
      <c r="G115" s="38">
        <v>1775.4333333333329</v>
      </c>
      <c r="H115" s="38">
        <v>1756.3666666666666</v>
      </c>
      <c r="I115" s="38">
        <v>1739.833333333333</v>
      </c>
      <c r="J115" s="38">
        <v>1811.0333333333328</v>
      </c>
      <c r="K115" s="38">
        <v>1827.5666666666662</v>
      </c>
      <c r="L115" s="38">
        <v>1846.6333333333328</v>
      </c>
      <c r="M115" s="28">
        <v>1808.5</v>
      </c>
      <c r="N115" s="28">
        <v>1772.9</v>
      </c>
      <c r="O115" s="39">
        <v>3029850</v>
      </c>
      <c r="P115" s="40">
        <v>-2.516047039140297E-2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924.3</v>
      </c>
      <c r="F116" s="37">
        <v>920.2166666666667</v>
      </c>
      <c r="G116" s="38">
        <v>913.23333333333335</v>
      </c>
      <c r="H116" s="38">
        <v>902.16666666666663</v>
      </c>
      <c r="I116" s="38">
        <v>895.18333333333328</v>
      </c>
      <c r="J116" s="38">
        <v>931.28333333333342</v>
      </c>
      <c r="K116" s="38">
        <v>938.26666666666677</v>
      </c>
      <c r="L116" s="38">
        <v>949.33333333333348</v>
      </c>
      <c r="M116" s="28">
        <v>927.2</v>
      </c>
      <c r="N116" s="28">
        <v>909.15</v>
      </c>
      <c r="O116" s="39">
        <v>23954400</v>
      </c>
      <c r="P116" s="40">
        <v>3.8848866593746462E-3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208.2</v>
      </c>
      <c r="F117" s="37">
        <v>206.29999999999998</v>
      </c>
      <c r="G117" s="38">
        <v>204.14999999999998</v>
      </c>
      <c r="H117" s="38">
        <v>200.1</v>
      </c>
      <c r="I117" s="38">
        <v>197.95</v>
      </c>
      <c r="J117" s="38">
        <v>210.34999999999997</v>
      </c>
      <c r="K117" s="38">
        <v>212.5</v>
      </c>
      <c r="L117" s="38">
        <v>216.54999999999995</v>
      </c>
      <c r="M117" s="28">
        <v>208.45</v>
      </c>
      <c r="N117" s="28">
        <v>202.25</v>
      </c>
      <c r="O117" s="39">
        <v>15528800</v>
      </c>
      <c r="P117" s="40">
        <v>-1.3869132290184922E-2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1518.4</v>
      </c>
      <c r="F118" s="37">
        <v>1508.4666666666665</v>
      </c>
      <c r="G118" s="38">
        <v>1496.9333333333329</v>
      </c>
      <c r="H118" s="38">
        <v>1475.4666666666665</v>
      </c>
      <c r="I118" s="38">
        <v>1463.9333333333329</v>
      </c>
      <c r="J118" s="38">
        <v>1529.9333333333329</v>
      </c>
      <c r="K118" s="38">
        <v>1541.4666666666662</v>
      </c>
      <c r="L118" s="38">
        <v>1562.9333333333329</v>
      </c>
      <c r="M118" s="28">
        <v>1520</v>
      </c>
      <c r="N118" s="28">
        <v>1487</v>
      </c>
      <c r="O118" s="39">
        <v>45823500</v>
      </c>
      <c r="P118" s="40">
        <v>-1.6223979802143445E-2</v>
      </c>
    </row>
    <row r="119" spans="1:16" ht="12.75" customHeight="1">
      <c r="A119" s="28">
        <v>109</v>
      </c>
      <c r="B119" s="29" t="s">
        <v>86</v>
      </c>
      <c r="C119" s="30" t="s">
        <v>411</v>
      </c>
      <c r="D119" s="31">
        <v>44742</v>
      </c>
      <c r="E119" s="37">
        <v>663.75</v>
      </c>
      <c r="F119" s="37">
        <v>663.18333333333339</v>
      </c>
      <c r="G119" s="38">
        <v>653.41666666666674</v>
      </c>
      <c r="H119" s="38">
        <v>643.08333333333337</v>
      </c>
      <c r="I119" s="38">
        <v>633.31666666666672</v>
      </c>
      <c r="J119" s="38">
        <v>673.51666666666677</v>
      </c>
      <c r="K119" s="38">
        <v>683.28333333333342</v>
      </c>
      <c r="L119" s="38">
        <v>693.61666666666679</v>
      </c>
      <c r="M119" s="28">
        <v>672.95</v>
      </c>
      <c r="N119" s="28">
        <v>652.85</v>
      </c>
      <c r="O119" s="39">
        <v>1011000</v>
      </c>
      <c r="P119" s="40">
        <v>2.8222730739893211E-2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118.85</v>
      </c>
      <c r="F120" s="37">
        <v>119.08333333333333</v>
      </c>
      <c r="G120" s="38">
        <v>117.01666666666665</v>
      </c>
      <c r="H120" s="38">
        <v>115.18333333333332</v>
      </c>
      <c r="I120" s="38">
        <v>113.11666666666665</v>
      </c>
      <c r="J120" s="38">
        <v>120.91666666666666</v>
      </c>
      <c r="K120" s="38">
        <v>122.98333333333335</v>
      </c>
      <c r="L120" s="38">
        <v>124.81666666666666</v>
      </c>
      <c r="M120" s="28">
        <v>121.15</v>
      </c>
      <c r="N120" s="28">
        <v>117.25</v>
      </c>
      <c r="O120" s="39">
        <v>46839000</v>
      </c>
      <c r="P120" s="40">
        <v>0.16357177458420796</v>
      </c>
    </row>
    <row r="121" spans="1:16" ht="12.75" customHeight="1">
      <c r="A121" s="28">
        <v>111</v>
      </c>
      <c r="B121" s="29" t="s">
        <v>47</v>
      </c>
      <c r="C121" s="30" t="s">
        <v>264</v>
      </c>
      <c r="D121" s="31">
        <v>44742</v>
      </c>
      <c r="E121" s="37">
        <v>870.7</v>
      </c>
      <c r="F121" s="37">
        <v>870</v>
      </c>
      <c r="G121" s="38">
        <v>865.7</v>
      </c>
      <c r="H121" s="38">
        <v>860.7</v>
      </c>
      <c r="I121" s="38">
        <v>856.40000000000009</v>
      </c>
      <c r="J121" s="38">
        <v>875</v>
      </c>
      <c r="K121" s="38">
        <v>879.3</v>
      </c>
      <c r="L121" s="38">
        <v>884.3</v>
      </c>
      <c r="M121" s="28">
        <v>874.3</v>
      </c>
      <c r="N121" s="28">
        <v>865</v>
      </c>
      <c r="O121" s="39">
        <v>937350</v>
      </c>
      <c r="P121" s="40">
        <v>-5.7806533729316927E-3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643.25</v>
      </c>
      <c r="F122" s="37">
        <v>640</v>
      </c>
      <c r="G122" s="38">
        <v>634.6</v>
      </c>
      <c r="H122" s="38">
        <v>625.95000000000005</v>
      </c>
      <c r="I122" s="38">
        <v>620.55000000000007</v>
      </c>
      <c r="J122" s="38">
        <v>648.65</v>
      </c>
      <c r="K122" s="38">
        <v>654.05000000000007</v>
      </c>
      <c r="L122" s="38">
        <v>662.69999999999993</v>
      </c>
      <c r="M122" s="28">
        <v>645.4</v>
      </c>
      <c r="N122" s="28">
        <v>631.35</v>
      </c>
      <c r="O122" s="39">
        <v>14805000</v>
      </c>
      <c r="P122" s="40">
        <v>3.9755533139500384E-3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271.10000000000002</v>
      </c>
      <c r="F123" s="37">
        <v>269.93333333333334</v>
      </c>
      <c r="G123" s="38">
        <v>267.86666666666667</v>
      </c>
      <c r="H123" s="38">
        <v>264.63333333333333</v>
      </c>
      <c r="I123" s="38">
        <v>262.56666666666666</v>
      </c>
      <c r="J123" s="38">
        <v>273.16666666666669</v>
      </c>
      <c r="K123" s="38">
        <v>275.23333333333341</v>
      </c>
      <c r="L123" s="38">
        <v>278.4666666666667</v>
      </c>
      <c r="M123" s="28">
        <v>272</v>
      </c>
      <c r="N123" s="28">
        <v>266.7</v>
      </c>
      <c r="O123" s="39">
        <v>86492800</v>
      </c>
      <c r="P123" s="40">
        <v>-7.7823868433611098E-3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370.4</v>
      </c>
      <c r="F124" s="37">
        <v>370.68333333333334</v>
      </c>
      <c r="G124" s="38">
        <v>365.51666666666665</v>
      </c>
      <c r="H124" s="38">
        <v>360.63333333333333</v>
      </c>
      <c r="I124" s="38">
        <v>355.46666666666664</v>
      </c>
      <c r="J124" s="38">
        <v>375.56666666666666</v>
      </c>
      <c r="K124" s="38">
        <v>380.73333333333329</v>
      </c>
      <c r="L124" s="38">
        <v>385.61666666666667</v>
      </c>
      <c r="M124" s="28">
        <v>375.85</v>
      </c>
      <c r="N124" s="28">
        <v>365.8</v>
      </c>
      <c r="O124" s="39">
        <v>36632500</v>
      </c>
      <c r="P124" s="40">
        <v>2.1684562822479433E-2</v>
      </c>
    </row>
    <row r="125" spans="1:16" ht="12.75" customHeight="1">
      <c r="A125" s="28">
        <v>115</v>
      </c>
      <c r="B125" s="29" t="s">
        <v>42</v>
      </c>
      <c r="C125" s="30" t="s">
        <v>413</v>
      </c>
      <c r="D125" s="31">
        <v>44742</v>
      </c>
      <c r="E125" s="37">
        <v>2121.1</v>
      </c>
      <c r="F125" s="37">
        <v>2102.4333333333329</v>
      </c>
      <c r="G125" s="38">
        <v>2078.8166666666657</v>
      </c>
      <c r="H125" s="38">
        <v>2036.5333333333328</v>
      </c>
      <c r="I125" s="38">
        <v>2012.9166666666656</v>
      </c>
      <c r="J125" s="38">
        <v>2144.7166666666658</v>
      </c>
      <c r="K125" s="38">
        <v>2168.3333333333335</v>
      </c>
      <c r="L125" s="38">
        <v>2210.6166666666659</v>
      </c>
      <c r="M125" s="28">
        <v>2126.0500000000002</v>
      </c>
      <c r="N125" s="28">
        <v>2060.15</v>
      </c>
      <c r="O125" s="39">
        <v>454225</v>
      </c>
      <c r="P125" s="40">
        <v>-4.3082108811291937E-2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573.5</v>
      </c>
      <c r="F126" s="37">
        <v>571.69999999999993</v>
      </c>
      <c r="G126" s="38">
        <v>566.44999999999982</v>
      </c>
      <c r="H126" s="38">
        <v>559.39999999999986</v>
      </c>
      <c r="I126" s="38">
        <v>554.14999999999975</v>
      </c>
      <c r="J126" s="38">
        <v>578.74999999999989</v>
      </c>
      <c r="K126" s="38">
        <v>584.00000000000011</v>
      </c>
      <c r="L126" s="38">
        <v>591.04999999999995</v>
      </c>
      <c r="M126" s="28">
        <v>576.95000000000005</v>
      </c>
      <c r="N126" s="28">
        <v>564.65</v>
      </c>
      <c r="O126" s="39">
        <v>46550700</v>
      </c>
      <c r="P126" s="40">
        <v>7.8035949145111791E-3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525.35</v>
      </c>
      <c r="F127" s="37">
        <v>518.94999999999993</v>
      </c>
      <c r="G127" s="38">
        <v>511.24999999999989</v>
      </c>
      <c r="H127" s="38">
        <v>497.15</v>
      </c>
      <c r="I127" s="38">
        <v>489.44999999999993</v>
      </c>
      <c r="J127" s="38">
        <v>533.04999999999984</v>
      </c>
      <c r="K127" s="38">
        <v>540.74999999999989</v>
      </c>
      <c r="L127" s="38">
        <v>554.8499999999998</v>
      </c>
      <c r="M127" s="28">
        <v>526.65</v>
      </c>
      <c r="N127" s="28">
        <v>504.85</v>
      </c>
      <c r="O127" s="39">
        <v>10583750</v>
      </c>
      <c r="P127" s="40">
        <v>-8.3738361538911992E-3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1865.8</v>
      </c>
      <c r="F128" s="37">
        <v>1857.1166666666666</v>
      </c>
      <c r="G128" s="38">
        <v>1841.1333333333332</v>
      </c>
      <c r="H128" s="38">
        <v>1816.4666666666667</v>
      </c>
      <c r="I128" s="38">
        <v>1800.4833333333333</v>
      </c>
      <c r="J128" s="38">
        <v>1881.7833333333331</v>
      </c>
      <c r="K128" s="38">
        <v>1897.7666666666662</v>
      </c>
      <c r="L128" s="38">
        <v>1922.4333333333329</v>
      </c>
      <c r="M128" s="28">
        <v>1873.1</v>
      </c>
      <c r="N128" s="28">
        <v>1832.45</v>
      </c>
      <c r="O128" s="39">
        <v>12794400</v>
      </c>
      <c r="P128" s="40">
        <v>5.9384625575464513E-2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76.650000000000006</v>
      </c>
      <c r="F129" s="37">
        <v>76.61666666666666</v>
      </c>
      <c r="G129" s="38">
        <v>75.633333333333326</v>
      </c>
      <c r="H129" s="38">
        <v>74.61666666666666</v>
      </c>
      <c r="I129" s="38">
        <v>73.633333333333326</v>
      </c>
      <c r="J129" s="38">
        <v>77.633333333333326</v>
      </c>
      <c r="K129" s="38">
        <v>78.616666666666646</v>
      </c>
      <c r="L129" s="38">
        <v>79.633333333333326</v>
      </c>
      <c r="M129" s="28">
        <v>77.599999999999994</v>
      </c>
      <c r="N129" s="28">
        <v>75.599999999999994</v>
      </c>
      <c r="O129" s="39">
        <v>53008560</v>
      </c>
      <c r="P129" s="40">
        <v>-4.6916890080428951E-3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2074.3000000000002</v>
      </c>
      <c r="F130" s="37">
        <v>2070.8333333333335</v>
      </c>
      <c r="G130" s="38">
        <v>2029.666666666667</v>
      </c>
      <c r="H130" s="38">
        <v>1985.0333333333335</v>
      </c>
      <c r="I130" s="38">
        <v>1943.866666666667</v>
      </c>
      <c r="J130" s="38">
        <v>2115.4666666666672</v>
      </c>
      <c r="K130" s="38">
        <v>2156.6333333333341</v>
      </c>
      <c r="L130" s="38">
        <v>2201.2666666666669</v>
      </c>
      <c r="M130" s="28">
        <v>2112</v>
      </c>
      <c r="N130" s="28">
        <v>2026.2</v>
      </c>
      <c r="O130" s="39">
        <v>1323000</v>
      </c>
      <c r="P130" s="40">
        <v>1.2919896640826873E-2</v>
      </c>
    </row>
    <row r="131" spans="1:16" ht="12.75" customHeight="1">
      <c r="A131" s="28">
        <v>121</v>
      </c>
      <c r="B131" s="29" t="s">
        <v>47</v>
      </c>
      <c r="C131" s="30" t="s">
        <v>266</v>
      </c>
      <c r="D131" s="31">
        <v>44742</v>
      </c>
      <c r="E131" s="37">
        <v>552.45000000000005</v>
      </c>
      <c r="F131" s="37">
        <v>551.15</v>
      </c>
      <c r="G131" s="38">
        <v>547.29999999999995</v>
      </c>
      <c r="H131" s="38">
        <v>542.15</v>
      </c>
      <c r="I131" s="38">
        <v>538.29999999999995</v>
      </c>
      <c r="J131" s="38">
        <v>556.29999999999995</v>
      </c>
      <c r="K131" s="38">
        <v>560.15000000000009</v>
      </c>
      <c r="L131" s="38">
        <v>565.29999999999995</v>
      </c>
      <c r="M131" s="28">
        <v>555</v>
      </c>
      <c r="N131" s="28">
        <v>546</v>
      </c>
      <c r="O131" s="39">
        <v>6185700</v>
      </c>
      <c r="P131" s="40">
        <v>4.0905770635500365E-3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342.1</v>
      </c>
      <c r="F132" s="37">
        <v>342.34999999999997</v>
      </c>
      <c r="G132" s="38">
        <v>338.19999999999993</v>
      </c>
      <c r="H132" s="38">
        <v>334.29999999999995</v>
      </c>
      <c r="I132" s="38">
        <v>330.14999999999992</v>
      </c>
      <c r="J132" s="38">
        <v>346.24999999999994</v>
      </c>
      <c r="K132" s="38">
        <v>350.39999999999992</v>
      </c>
      <c r="L132" s="38">
        <v>354.29999999999995</v>
      </c>
      <c r="M132" s="28">
        <v>346.5</v>
      </c>
      <c r="N132" s="28">
        <v>338.45</v>
      </c>
      <c r="O132" s="39">
        <v>18556000</v>
      </c>
      <c r="P132" s="40">
        <v>4.3527162298954002E-2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1600.3</v>
      </c>
      <c r="F133" s="37">
        <v>1591.75</v>
      </c>
      <c r="G133" s="38">
        <v>1578.8</v>
      </c>
      <c r="H133" s="38">
        <v>1557.3</v>
      </c>
      <c r="I133" s="38">
        <v>1544.35</v>
      </c>
      <c r="J133" s="38">
        <v>1613.25</v>
      </c>
      <c r="K133" s="38">
        <v>1626.1999999999998</v>
      </c>
      <c r="L133" s="38">
        <v>1647.7</v>
      </c>
      <c r="M133" s="28">
        <v>1604.7</v>
      </c>
      <c r="N133" s="28">
        <v>1570.25</v>
      </c>
      <c r="O133" s="39">
        <v>15265750</v>
      </c>
      <c r="P133" s="40">
        <v>4.5569703550159572E-3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4353.3</v>
      </c>
      <c r="F134" s="37">
        <v>4313.0999999999995</v>
      </c>
      <c r="G134" s="38">
        <v>4256.1999999999989</v>
      </c>
      <c r="H134" s="38">
        <v>4159.0999999999995</v>
      </c>
      <c r="I134" s="38">
        <v>4102.1999999999989</v>
      </c>
      <c r="J134" s="38">
        <v>4410.1999999999989</v>
      </c>
      <c r="K134" s="38">
        <v>4467.0999999999985</v>
      </c>
      <c r="L134" s="38">
        <v>4564.1999999999989</v>
      </c>
      <c r="M134" s="28">
        <v>4370</v>
      </c>
      <c r="N134" s="28">
        <v>4216</v>
      </c>
      <c r="O134" s="39">
        <v>1470450</v>
      </c>
      <c r="P134" s="40">
        <v>1.2811240830664325E-2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3513.5</v>
      </c>
      <c r="F135" s="37">
        <v>3477.4666666666667</v>
      </c>
      <c r="G135" s="38">
        <v>3428.9333333333334</v>
      </c>
      <c r="H135" s="38">
        <v>3344.3666666666668</v>
      </c>
      <c r="I135" s="38">
        <v>3295.8333333333335</v>
      </c>
      <c r="J135" s="38">
        <v>3562.0333333333333</v>
      </c>
      <c r="K135" s="38">
        <v>3610.5666666666671</v>
      </c>
      <c r="L135" s="38">
        <v>3695.1333333333332</v>
      </c>
      <c r="M135" s="28">
        <v>3526</v>
      </c>
      <c r="N135" s="28">
        <v>3392.9</v>
      </c>
      <c r="O135" s="39">
        <v>1442000</v>
      </c>
      <c r="P135" s="40">
        <v>-1.48927449105069E-2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620.9</v>
      </c>
      <c r="F136" s="37">
        <v>620.73333333333323</v>
      </c>
      <c r="G136" s="38">
        <v>611.01666666666642</v>
      </c>
      <c r="H136" s="38">
        <v>601.13333333333321</v>
      </c>
      <c r="I136" s="38">
        <v>591.4166666666664</v>
      </c>
      <c r="J136" s="38">
        <v>630.61666666666645</v>
      </c>
      <c r="K136" s="38">
        <v>640.33333333333337</v>
      </c>
      <c r="L136" s="38">
        <v>650.21666666666647</v>
      </c>
      <c r="M136" s="28">
        <v>630.45000000000005</v>
      </c>
      <c r="N136" s="28">
        <v>610.85</v>
      </c>
      <c r="O136" s="39">
        <v>9177450</v>
      </c>
      <c r="P136" s="40">
        <v>5.5881531153953619E-3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1045.8499999999999</v>
      </c>
      <c r="F137" s="37">
        <v>1043.3333333333333</v>
      </c>
      <c r="G137" s="38">
        <v>1037.3166666666666</v>
      </c>
      <c r="H137" s="38">
        <v>1028.7833333333333</v>
      </c>
      <c r="I137" s="38">
        <v>1022.7666666666667</v>
      </c>
      <c r="J137" s="38">
        <v>1051.8666666666666</v>
      </c>
      <c r="K137" s="38">
        <v>1057.8833333333334</v>
      </c>
      <c r="L137" s="38">
        <v>1066.4166666666665</v>
      </c>
      <c r="M137" s="28">
        <v>1049.3499999999999</v>
      </c>
      <c r="N137" s="28">
        <v>1034.8</v>
      </c>
      <c r="O137" s="39">
        <v>15000300</v>
      </c>
      <c r="P137" s="40">
        <v>-1.4033311861599337E-2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187.15</v>
      </c>
      <c r="F138" s="37">
        <v>186.15</v>
      </c>
      <c r="G138" s="38">
        <v>184.85000000000002</v>
      </c>
      <c r="H138" s="38">
        <v>182.55</v>
      </c>
      <c r="I138" s="38">
        <v>181.25000000000003</v>
      </c>
      <c r="J138" s="38">
        <v>188.45000000000002</v>
      </c>
      <c r="K138" s="38">
        <v>189.75000000000003</v>
      </c>
      <c r="L138" s="38">
        <v>192.05</v>
      </c>
      <c r="M138" s="28">
        <v>187.45</v>
      </c>
      <c r="N138" s="28">
        <v>183.85</v>
      </c>
      <c r="O138" s="39">
        <v>22208000</v>
      </c>
      <c r="P138" s="40">
        <v>2.6627218934911243E-2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95.2</v>
      </c>
      <c r="F139" s="37">
        <v>94.983333333333348</v>
      </c>
      <c r="G139" s="38">
        <v>94.366666666666703</v>
      </c>
      <c r="H139" s="38">
        <v>93.53333333333336</v>
      </c>
      <c r="I139" s="38">
        <v>92.916666666666714</v>
      </c>
      <c r="J139" s="38">
        <v>95.816666666666691</v>
      </c>
      <c r="K139" s="38">
        <v>96.433333333333337</v>
      </c>
      <c r="L139" s="38">
        <v>97.26666666666668</v>
      </c>
      <c r="M139" s="28">
        <v>95.6</v>
      </c>
      <c r="N139" s="28">
        <v>94.15</v>
      </c>
      <c r="O139" s="39">
        <v>26736000</v>
      </c>
      <c r="P139" s="40">
        <v>2.9259509340535672E-3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497.25</v>
      </c>
      <c r="F140" s="37">
        <v>493.48333333333335</v>
      </c>
      <c r="G140" s="38">
        <v>488.76666666666671</v>
      </c>
      <c r="H140" s="38">
        <v>480.28333333333336</v>
      </c>
      <c r="I140" s="38">
        <v>475.56666666666672</v>
      </c>
      <c r="J140" s="38">
        <v>501.9666666666667</v>
      </c>
      <c r="K140" s="38">
        <v>506.68333333333339</v>
      </c>
      <c r="L140" s="38">
        <v>515.16666666666674</v>
      </c>
      <c r="M140" s="28">
        <v>498.2</v>
      </c>
      <c r="N140" s="28">
        <v>485</v>
      </c>
      <c r="O140" s="39">
        <v>10826800</v>
      </c>
      <c r="P140" s="40">
        <v>-4.9851369066302321E-4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7941.9</v>
      </c>
      <c r="F141" s="37">
        <v>7942</v>
      </c>
      <c r="G141" s="38">
        <v>7862</v>
      </c>
      <c r="H141" s="38">
        <v>7782.1</v>
      </c>
      <c r="I141" s="38">
        <v>7702.1</v>
      </c>
      <c r="J141" s="38">
        <v>8021.9</v>
      </c>
      <c r="K141" s="38">
        <v>8101.9</v>
      </c>
      <c r="L141" s="38">
        <v>8181.7999999999993</v>
      </c>
      <c r="M141" s="28">
        <v>8022</v>
      </c>
      <c r="N141" s="28">
        <v>7862.1</v>
      </c>
      <c r="O141" s="39">
        <v>3163000</v>
      </c>
      <c r="P141" s="40">
        <v>2.2179974651457541E-3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788.9</v>
      </c>
      <c r="F142" s="37">
        <v>786.09999999999991</v>
      </c>
      <c r="G142" s="38">
        <v>777.39999999999986</v>
      </c>
      <c r="H142" s="38">
        <v>765.9</v>
      </c>
      <c r="I142" s="38">
        <v>757.19999999999993</v>
      </c>
      <c r="J142" s="38">
        <v>797.5999999999998</v>
      </c>
      <c r="K142" s="38">
        <v>806.29999999999984</v>
      </c>
      <c r="L142" s="38">
        <v>817.79999999999973</v>
      </c>
      <c r="M142" s="28">
        <v>794.8</v>
      </c>
      <c r="N142" s="28">
        <v>774.6</v>
      </c>
      <c r="O142" s="39">
        <v>14295000</v>
      </c>
      <c r="P142" s="40">
        <v>-5.2624711868829643E-3</v>
      </c>
    </row>
    <row r="143" spans="1:16" ht="12.75" customHeight="1">
      <c r="A143" s="28">
        <v>133</v>
      </c>
      <c r="B143" s="29" t="s">
        <v>44</v>
      </c>
      <c r="C143" s="30" t="s">
        <v>454</v>
      </c>
      <c r="D143" s="31">
        <v>44742</v>
      </c>
      <c r="E143" s="37">
        <v>1321.4</v>
      </c>
      <c r="F143" s="37">
        <v>1324.1333333333334</v>
      </c>
      <c r="G143" s="38">
        <v>1302.3166666666668</v>
      </c>
      <c r="H143" s="38">
        <v>1283.2333333333333</v>
      </c>
      <c r="I143" s="38">
        <v>1261.4166666666667</v>
      </c>
      <c r="J143" s="38">
        <v>1343.2166666666669</v>
      </c>
      <c r="K143" s="38">
        <v>1365.0333333333335</v>
      </c>
      <c r="L143" s="38">
        <v>1384.116666666667</v>
      </c>
      <c r="M143" s="28">
        <v>1345.95</v>
      </c>
      <c r="N143" s="28">
        <v>1305.05</v>
      </c>
      <c r="O143" s="39">
        <v>3124600</v>
      </c>
      <c r="P143" s="40">
        <v>2.2453169104439314E-3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1580.7</v>
      </c>
      <c r="F144" s="37">
        <v>1567.2166666666665</v>
      </c>
      <c r="G144" s="38">
        <v>1543.4333333333329</v>
      </c>
      <c r="H144" s="38">
        <v>1506.1666666666665</v>
      </c>
      <c r="I144" s="38">
        <v>1482.383333333333</v>
      </c>
      <c r="J144" s="38">
        <v>1604.4833333333329</v>
      </c>
      <c r="K144" s="38">
        <v>1628.2666666666662</v>
      </c>
      <c r="L144" s="38">
        <v>1665.5333333333328</v>
      </c>
      <c r="M144" s="28">
        <v>1591</v>
      </c>
      <c r="N144" s="28">
        <v>1529.95</v>
      </c>
      <c r="O144" s="39">
        <v>891500</v>
      </c>
      <c r="P144" s="40">
        <v>5.5904299419637572E-2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828.85</v>
      </c>
      <c r="F145" s="37">
        <v>823.48333333333323</v>
      </c>
      <c r="G145" s="38">
        <v>816.06666666666649</v>
      </c>
      <c r="H145" s="38">
        <v>803.2833333333333</v>
      </c>
      <c r="I145" s="38">
        <v>795.86666666666656</v>
      </c>
      <c r="J145" s="38">
        <v>836.26666666666642</v>
      </c>
      <c r="K145" s="38">
        <v>843.68333333333317</v>
      </c>
      <c r="L145" s="38">
        <v>856.46666666666636</v>
      </c>
      <c r="M145" s="28">
        <v>830.9</v>
      </c>
      <c r="N145" s="28">
        <v>810.7</v>
      </c>
      <c r="O145" s="39">
        <v>1893450</v>
      </c>
      <c r="P145" s="40">
        <v>-2.6403743315508023E-2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773.45</v>
      </c>
      <c r="F146" s="37">
        <v>773.53333333333342</v>
      </c>
      <c r="G146" s="38">
        <v>762.46666666666681</v>
      </c>
      <c r="H146" s="38">
        <v>751.48333333333335</v>
      </c>
      <c r="I146" s="38">
        <v>740.41666666666674</v>
      </c>
      <c r="J146" s="38">
        <v>784.51666666666688</v>
      </c>
      <c r="K146" s="38">
        <v>795.58333333333348</v>
      </c>
      <c r="L146" s="38">
        <v>806.56666666666695</v>
      </c>
      <c r="M146" s="28">
        <v>784.6</v>
      </c>
      <c r="N146" s="28">
        <v>762.55</v>
      </c>
      <c r="O146" s="39">
        <v>2735800</v>
      </c>
      <c r="P146" s="40">
        <v>2.7955211542797023E-2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3123.75</v>
      </c>
      <c r="F147" s="37">
        <v>3090</v>
      </c>
      <c r="G147" s="38">
        <v>3046</v>
      </c>
      <c r="H147" s="38">
        <v>2968.25</v>
      </c>
      <c r="I147" s="38">
        <v>2924.25</v>
      </c>
      <c r="J147" s="38">
        <v>3167.75</v>
      </c>
      <c r="K147" s="38">
        <v>3211.75</v>
      </c>
      <c r="L147" s="38">
        <v>3289.5</v>
      </c>
      <c r="M147" s="28">
        <v>3134</v>
      </c>
      <c r="N147" s="28">
        <v>3012.25</v>
      </c>
      <c r="O147" s="39">
        <v>2359800</v>
      </c>
      <c r="P147" s="40">
        <v>2.3787273808512444E-3</v>
      </c>
    </row>
    <row r="148" spans="1:16" ht="12.75" customHeight="1">
      <c r="A148" s="28">
        <v>138</v>
      </c>
      <c r="B148" s="29" t="s">
        <v>49</v>
      </c>
      <c r="C148" s="30" t="s">
        <v>972</v>
      </c>
      <c r="D148" s="31">
        <v>44742</v>
      </c>
      <c r="E148" s="37">
        <v>124.85</v>
      </c>
      <c r="F148" s="37">
        <v>124.41666666666667</v>
      </c>
      <c r="G148" s="38">
        <v>123.58333333333334</v>
      </c>
      <c r="H148" s="38">
        <v>122.31666666666668</v>
      </c>
      <c r="I148" s="38">
        <v>121.48333333333335</v>
      </c>
      <c r="J148" s="38">
        <v>125.68333333333334</v>
      </c>
      <c r="K148" s="38">
        <v>126.51666666666668</v>
      </c>
      <c r="L148" s="38">
        <v>127.78333333333333</v>
      </c>
      <c r="M148" s="28">
        <v>125.25</v>
      </c>
      <c r="N148" s="28">
        <v>123.15</v>
      </c>
      <c r="O148" s="39">
        <v>32114500</v>
      </c>
      <c r="P148" s="40">
        <v>-1.2317391972935568E-2</v>
      </c>
    </row>
    <row r="149" spans="1:16" ht="12.75" customHeight="1">
      <c r="A149" s="28">
        <v>139</v>
      </c>
      <c r="B149" s="29" t="s">
        <v>86</v>
      </c>
      <c r="C149" s="30" t="s">
        <v>159</v>
      </c>
      <c r="D149" s="31">
        <v>44742</v>
      </c>
      <c r="E149" s="37">
        <v>2605.25</v>
      </c>
      <c r="F149" s="37">
        <v>2571.1666666666665</v>
      </c>
      <c r="G149" s="38">
        <v>2515.7333333333331</v>
      </c>
      <c r="H149" s="38">
        <v>2426.2166666666667</v>
      </c>
      <c r="I149" s="38">
        <v>2370.7833333333333</v>
      </c>
      <c r="J149" s="38">
        <v>2660.6833333333329</v>
      </c>
      <c r="K149" s="38">
        <v>2716.1166666666663</v>
      </c>
      <c r="L149" s="38">
        <v>2805.6333333333328</v>
      </c>
      <c r="M149" s="28">
        <v>2626.6</v>
      </c>
      <c r="N149" s="28">
        <v>2481.65</v>
      </c>
      <c r="O149" s="39">
        <v>1698375</v>
      </c>
      <c r="P149" s="40">
        <v>-1.1321531494442158E-3</v>
      </c>
    </row>
    <row r="150" spans="1:16" ht="12.75" customHeight="1">
      <c r="A150" s="28">
        <v>140</v>
      </c>
      <c r="B150" s="29" t="s">
        <v>49</v>
      </c>
      <c r="C150" s="30" t="s">
        <v>160</v>
      </c>
      <c r="D150" s="31">
        <v>44742</v>
      </c>
      <c r="E150" s="37">
        <v>70022.55</v>
      </c>
      <c r="F150" s="37">
        <v>69903.3</v>
      </c>
      <c r="G150" s="38">
        <v>69442.700000000012</v>
      </c>
      <c r="H150" s="38">
        <v>68862.850000000006</v>
      </c>
      <c r="I150" s="38">
        <v>68402.250000000015</v>
      </c>
      <c r="J150" s="38">
        <v>70483.150000000009</v>
      </c>
      <c r="K150" s="38">
        <v>70943.750000000015</v>
      </c>
      <c r="L150" s="38">
        <v>71523.600000000006</v>
      </c>
      <c r="M150" s="28">
        <v>70363.899999999994</v>
      </c>
      <c r="N150" s="28">
        <v>69323.45</v>
      </c>
      <c r="O150" s="39">
        <v>114310</v>
      </c>
      <c r="P150" s="40">
        <v>6.1614294516327784E-3</v>
      </c>
    </row>
    <row r="151" spans="1:16" ht="12.75" customHeight="1">
      <c r="A151" s="28">
        <v>141</v>
      </c>
      <c r="B151" s="29" t="s">
        <v>63</v>
      </c>
      <c r="C151" s="30" t="s">
        <v>161</v>
      </c>
      <c r="D151" s="31">
        <v>44742</v>
      </c>
      <c r="E151" s="37">
        <v>1074.25</v>
      </c>
      <c r="F151" s="37">
        <v>1074.4333333333332</v>
      </c>
      <c r="G151" s="38">
        <v>1065.6666666666663</v>
      </c>
      <c r="H151" s="38">
        <v>1057.083333333333</v>
      </c>
      <c r="I151" s="38">
        <v>1048.3166666666662</v>
      </c>
      <c r="J151" s="38">
        <v>1083.0166666666664</v>
      </c>
      <c r="K151" s="38">
        <v>1091.7833333333333</v>
      </c>
      <c r="L151" s="38">
        <v>1100.3666666666666</v>
      </c>
      <c r="M151" s="28">
        <v>1083.2</v>
      </c>
      <c r="N151" s="28">
        <v>1065.8499999999999</v>
      </c>
      <c r="O151" s="39">
        <v>4190250</v>
      </c>
      <c r="P151" s="40">
        <v>1.5633521177967642E-2</v>
      </c>
    </row>
    <row r="152" spans="1:16" ht="12.75" customHeight="1">
      <c r="A152" s="28">
        <v>142</v>
      </c>
      <c r="B152" s="29" t="s">
        <v>44</v>
      </c>
      <c r="C152" s="30" t="s">
        <v>162</v>
      </c>
      <c r="D152" s="31">
        <v>44742</v>
      </c>
      <c r="E152" s="37">
        <v>276.2</v>
      </c>
      <c r="F152" s="37">
        <v>274.7</v>
      </c>
      <c r="G152" s="38">
        <v>272.59999999999997</v>
      </c>
      <c r="H152" s="38">
        <v>269</v>
      </c>
      <c r="I152" s="38">
        <v>266.89999999999998</v>
      </c>
      <c r="J152" s="38">
        <v>278.29999999999995</v>
      </c>
      <c r="K152" s="38">
        <v>280.39999999999998</v>
      </c>
      <c r="L152" s="38">
        <v>283.99999999999994</v>
      </c>
      <c r="M152" s="28">
        <v>276.8</v>
      </c>
      <c r="N152" s="28">
        <v>271.10000000000002</v>
      </c>
      <c r="O152" s="39">
        <v>2974400</v>
      </c>
      <c r="P152" s="40">
        <v>-8.0042689434364992E-3</v>
      </c>
    </row>
    <row r="153" spans="1:16" ht="12.75" customHeight="1">
      <c r="A153" s="28">
        <v>143</v>
      </c>
      <c r="B153" s="29" t="s">
        <v>119</v>
      </c>
      <c r="C153" s="30" t="s">
        <v>163</v>
      </c>
      <c r="D153" s="31">
        <v>44742</v>
      </c>
      <c r="E153" s="37">
        <v>92.65</v>
      </c>
      <c r="F153" s="37">
        <v>92.899999999999991</v>
      </c>
      <c r="G153" s="38">
        <v>91.199999999999989</v>
      </c>
      <c r="H153" s="38">
        <v>89.75</v>
      </c>
      <c r="I153" s="38">
        <v>88.05</v>
      </c>
      <c r="J153" s="38">
        <v>94.34999999999998</v>
      </c>
      <c r="K153" s="38">
        <v>96.05</v>
      </c>
      <c r="L153" s="38">
        <v>97.499999999999972</v>
      </c>
      <c r="M153" s="28">
        <v>94.6</v>
      </c>
      <c r="N153" s="28">
        <v>91.45</v>
      </c>
      <c r="O153" s="39">
        <v>52028500</v>
      </c>
      <c r="P153" s="40">
        <v>1.9643149451628746E-3</v>
      </c>
    </row>
    <row r="154" spans="1:16" ht="12.75" customHeight="1">
      <c r="A154" s="28">
        <v>144</v>
      </c>
      <c r="B154" s="29" t="s">
        <v>44</v>
      </c>
      <c r="C154" s="30" t="s">
        <v>164</v>
      </c>
      <c r="D154" s="31">
        <v>44742</v>
      </c>
      <c r="E154" s="37">
        <v>3786.25</v>
      </c>
      <c r="F154" s="37">
        <v>3747.1833333333329</v>
      </c>
      <c r="G154" s="38">
        <v>3670.6166666666659</v>
      </c>
      <c r="H154" s="38">
        <v>3554.9833333333331</v>
      </c>
      <c r="I154" s="38">
        <v>3478.4166666666661</v>
      </c>
      <c r="J154" s="38">
        <v>3862.8166666666657</v>
      </c>
      <c r="K154" s="38">
        <v>3939.3833333333323</v>
      </c>
      <c r="L154" s="38">
        <v>4055.0166666666655</v>
      </c>
      <c r="M154" s="28">
        <v>3823.75</v>
      </c>
      <c r="N154" s="28">
        <v>3631.55</v>
      </c>
      <c r="O154" s="39">
        <v>1829250</v>
      </c>
      <c r="P154" s="40">
        <v>-1.8313543972630308E-2</v>
      </c>
    </row>
    <row r="155" spans="1:16" ht="12.75" customHeight="1">
      <c r="A155" s="28">
        <v>145</v>
      </c>
      <c r="B155" s="29" t="s">
        <v>38</v>
      </c>
      <c r="C155" s="30" t="s">
        <v>165</v>
      </c>
      <c r="D155" s="31">
        <v>44742</v>
      </c>
      <c r="E155" s="37">
        <v>3634.4</v>
      </c>
      <c r="F155" s="37">
        <v>3628.7833333333328</v>
      </c>
      <c r="G155" s="38">
        <v>3583.0666666666657</v>
      </c>
      <c r="H155" s="38">
        <v>3531.7333333333327</v>
      </c>
      <c r="I155" s="38">
        <v>3486.0166666666655</v>
      </c>
      <c r="J155" s="38">
        <v>3680.1166666666659</v>
      </c>
      <c r="K155" s="38">
        <v>3725.833333333333</v>
      </c>
      <c r="L155" s="38">
        <v>3777.1666666666661</v>
      </c>
      <c r="M155" s="28">
        <v>3674.5</v>
      </c>
      <c r="N155" s="28">
        <v>3577.45</v>
      </c>
      <c r="O155" s="39">
        <v>350550</v>
      </c>
      <c r="P155" s="40">
        <v>6.2031356509884117E-2</v>
      </c>
    </row>
    <row r="156" spans="1:16" ht="12.75" customHeight="1">
      <c r="A156" s="28">
        <v>146</v>
      </c>
      <c r="B156" s="254" t="s">
        <v>44</v>
      </c>
      <c r="C156" s="30" t="s">
        <v>455</v>
      </c>
      <c r="D156" s="31">
        <v>44742</v>
      </c>
      <c r="E156" s="37">
        <v>32.1</v>
      </c>
      <c r="F156" s="37">
        <v>32.183333333333337</v>
      </c>
      <c r="G156" s="38">
        <v>31.766666666666673</v>
      </c>
      <c r="H156" s="38">
        <v>31.433333333333337</v>
      </c>
      <c r="I156" s="38">
        <v>31.016666666666673</v>
      </c>
      <c r="J156" s="38">
        <v>32.516666666666673</v>
      </c>
      <c r="K156" s="38">
        <v>32.93333333333333</v>
      </c>
      <c r="L156" s="38">
        <v>33.266666666666673</v>
      </c>
      <c r="M156" s="28">
        <v>32.6</v>
      </c>
      <c r="N156" s="28">
        <v>31.85</v>
      </c>
      <c r="O156" s="39">
        <v>26211000</v>
      </c>
      <c r="P156" s="40">
        <v>4.7978889288712967E-2</v>
      </c>
    </row>
    <row r="157" spans="1:16" ht="12.75" customHeight="1">
      <c r="A157" s="28">
        <v>147</v>
      </c>
      <c r="B157" s="29" t="s">
        <v>56</v>
      </c>
      <c r="C157" s="30" t="s">
        <v>166</v>
      </c>
      <c r="D157" s="31">
        <v>44742</v>
      </c>
      <c r="E157" s="37">
        <v>16776.7</v>
      </c>
      <c r="F157" s="37">
        <v>16723.566666666666</v>
      </c>
      <c r="G157" s="38">
        <v>16603.133333333331</v>
      </c>
      <c r="H157" s="38">
        <v>16429.566666666666</v>
      </c>
      <c r="I157" s="38">
        <v>16309.133333333331</v>
      </c>
      <c r="J157" s="38">
        <v>16897.133333333331</v>
      </c>
      <c r="K157" s="38">
        <v>17017.566666666666</v>
      </c>
      <c r="L157" s="38">
        <v>17191.133333333331</v>
      </c>
      <c r="M157" s="28">
        <v>16844</v>
      </c>
      <c r="N157" s="28">
        <v>16550</v>
      </c>
      <c r="O157" s="39">
        <v>444205</v>
      </c>
      <c r="P157" s="40">
        <v>-3.8571508661770478E-3</v>
      </c>
    </row>
    <row r="158" spans="1:16" ht="12.75" customHeight="1">
      <c r="A158" s="28">
        <v>148</v>
      </c>
      <c r="B158" s="29" t="s">
        <v>119</v>
      </c>
      <c r="C158" s="30" t="s">
        <v>167</v>
      </c>
      <c r="D158" s="31">
        <v>44742</v>
      </c>
      <c r="E158" s="37">
        <v>122.5</v>
      </c>
      <c r="F158" s="37">
        <v>122.66666666666667</v>
      </c>
      <c r="G158" s="38">
        <v>121.03333333333335</v>
      </c>
      <c r="H158" s="38">
        <v>119.56666666666668</v>
      </c>
      <c r="I158" s="38">
        <v>117.93333333333335</v>
      </c>
      <c r="J158" s="38">
        <v>124.13333333333334</v>
      </c>
      <c r="K158" s="38">
        <v>125.76666666666667</v>
      </c>
      <c r="L158" s="38">
        <v>127.23333333333333</v>
      </c>
      <c r="M158" s="28">
        <v>124.3</v>
      </c>
      <c r="N158" s="28">
        <v>121.2</v>
      </c>
      <c r="O158" s="39">
        <v>50742450</v>
      </c>
      <c r="P158" s="40">
        <v>1.5895372233400401E-2</v>
      </c>
    </row>
    <row r="159" spans="1:16" ht="12.75" customHeight="1">
      <c r="A159" s="28">
        <v>149</v>
      </c>
      <c r="B159" s="29" t="s">
        <v>168</v>
      </c>
      <c r="C159" s="30" t="s">
        <v>169</v>
      </c>
      <c r="D159" s="31">
        <v>44742</v>
      </c>
      <c r="E159" s="37">
        <v>155.80000000000001</v>
      </c>
      <c r="F159" s="37">
        <v>156.6</v>
      </c>
      <c r="G159" s="38">
        <v>154.5</v>
      </c>
      <c r="H159" s="38">
        <v>153.20000000000002</v>
      </c>
      <c r="I159" s="38">
        <v>151.10000000000002</v>
      </c>
      <c r="J159" s="38">
        <v>157.89999999999998</v>
      </c>
      <c r="K159" s="38">
        <v>159.99999999999994</v>
      </c>
      <c r="L159" s="38">
        <v>161.29999999999995</v>
      </c>
      <c r="M159" s="28">
        <v>158.69999999999999</v>
      </c>
      <c r="N159" s="28">
        <v>155.30000000000001</v>
      </c>
      <c r="O159" s="39">
        <v>74014500</v>
      </c>
      <c r="P159" s="40">
        <v>2.3930832175389841E-3</v>
      </c>
    </row>
    <row r="160" spans="1:16" ht="12.75" customHeight="1">
      <c r="A160" s="28">
        <v>150</v>
      </c>
      <c r="B160" s="29" t="s">
        <v>96</v>
      </c>
      <c r="C160" s="30" t="s">
        <v>268</v>
      </c>
      <c r="D160" s="31">
        <v>44742</v>
      </c>
      <c r="E160" s="37">
        <v>796.8</v>
      </c>
      <c r="F160" s="37">
        <v>791.41666666666663</v>
      </c>
      <c r="G160" s="38">
        <v>782.13333333333321</v>
      </c>
      <c r="H160" s="38">
        <v>767.46666666666658</v>
      </c>
      <c r="I160" s="38">
        <v>758.18333333333317</v>
      </c>
      <c r="J160" s="38">
        <v>806.08333333333326</v>
      </c>
      <c r="K160" s="38">
        <v>815.36666666666679</v>
      </c>
      <c r="L160" s="38">
        <v>830.0333333333333</v>
      </c>
      <c r="M160" s="28">
        <v>800.7</v>
      </c>
      <c r="N160" s="28">
        <v>776.75</v>
      </c>
      <c r="O160" s="39">
        <v>4704000</v>
      </c>
      <c r="P160" s="40">
        <v>-9.8718137616030655E-3</v>
      </c>
    </row>
    <row r="161" spans="1:16" ht="12.75" customHeight="1">
      <c r="A161" s="28">
        <v>151</v>
      </c>
      <c r="B161" s="29" t="s">
        <v>86</v>
      </c>
      <c r="C161" s="30" t="s">
        <v>465</v>
      </c>
      <c r="D161" s="31">
        <v>44742</v>
      </c>
      <c r="E161" s="37">
        <v>3222.6</v>
      </c>
      <c r="F161" s="37">
        <v>3228.1999999999994</v>
      </c>
      <c r="G161" s="38">
        <v>3201.5999999999985</v>
      </c>
      <c r="H161" s="38">
        <v>3180.599999999999</v>
      </c>
      <c r="I161" s="38">
        <v>3153.9999999999982</v>
      </c>
      <c r="J161" s="38">
        <v>3249.1999999999989</v>
      </c>
      <c r="K161" s="38">
        <v>3275.8</v>
      </c>
      <c r="L161" s="38">
        <v>3296.7999999999993</v>
      </c>
      <c r="M161" s="28">
        <v>3254.8</v>
      </c>
      <c r="N161" s="28">
        <v>3207.2</v>
      </c>
      <c r="O161" s="39">
        <v>258975</v>
      </c>
      <c r="P161" s="40">
        <v>1.8584070796460177E-2</v>
      </c>
    </row>
    <row r="162" spans="1:16" ht="12.75" customHeight="1">
      <c r="A162" s="28">
        <v>152</v>
      </c>
      <c r="B162" s="29" t="s">
        <v>79</v>
      </c>
      <c r="C162" s="30" t="s">
        <v>170</v>
      </c>
      <c r="D162" s="31">
        <v>44742</v>
      </c>
      <c r="E162" s="37">
        <v>164.4</v>
      </c>
      <c r="F162" s="37">
        <v>164.83333333333334</v>
      </c>
      <c r="G162" s="38">
        <v>163.26666666666668</v>
      </c>
      <c r="H162" s="38">
        <v>162.13333333333333</v>
      </c>
      <c r="I162" s="38">
        <v>160.56666666666666</v>
      </c>
      <c r="J162" s="38">
        <v>165.9666666666667</v>
      </c>
      <c r="K162" s="38">
        <v>167.53333333333336</v>
      </c>
      <c r="L162" s="38">
        <v>168.66666666666671</v>
      </c>
      <c r="M162" s="28">
        <v>166.4</v>
      </c>
      <c r="N162" s="28">
        <v>163.69999999999999</v>
      </c>
      <c r="O162" s="39">
        <v>48883450</v>
      </c>
      <c r="P162" s="40">
        <v>7.0934547908232115E-2</v>
      </c>
    </row>
    <row r="163" spans="1:16" ht="12.75" customHeight="1">
      <c r="A163" s="28">
        <v>153</v>
      </c>
      <c r="B163" s="29" t="s">
        <v>40</v>
      </c>
      <c r="C163" s="30" t="s">
        <v>171</v>
      </c>
      <c r="D163" s="31">
        <v>44742</v>
      </c>
      <c r="E163" s="37">
        <v>41593.949999999997</v>
      </c>
      <c r="F163" s="37">
        <v>41444.916666666664</v>
      </c>
      <c r="G163" s="38">
        <v>41199.033333333326</v>
      </c>
      <c r="H163" s="38">
        <v>40804.116666666661</v>
      </c>
      <c r="I163" s="38">
        <v>40558.233333333323</v>
      </c>
      <c r="J163" s="38">
        <v>41839.833333333328</v>
      </c>
      <c r="K163" s="38">
        <v>42085.716666666674</v>
      </c>
      <c r="L163" s="38">
        <v>42480.633333333331</v>
      </c>
      <c r="M163" s="28">
        <v>41690.800000000003</v>
      </c>
      <c r="N163" s="28">
        <v>41050</v>
      </c>
      <c r="O163" s="39">
        <v>104085</v>
      </c>
      <c r="P163" s="40">
        <v>5.7979417306856067E-3</v>
      </c>
    </row>
    <row r="164" spans="1:16" ht="12.75" customHeight="1">
      <c r="A164" s="28">
        <v>154</v>
      </c>
      <c r="B164" s="29" t="s">
        <v>47</v>
      </c>
      <c r="C164" s="30" t="s">
        <v>172</v>
      </c>
      <c r="D164" s="31">
        <v>44742</v>
      </c>
      <c r="E164" s="37">
        <v>1741.3</v>
      </c>
      <c r="F164" s="37">
        <v>1746.0166666666667</v>
      </c>
      <c r="G164" s="38">
        <v>1722.2833333333333</v>
      </c>
      <c r="H164" s="38">
        <v>1703.2666666666667</v>
      </c>
      <c r="I164" s="38">
        <v>1679.5333333333333</v>
      </c>
      <c r="J164" s="38">
        <v>1765.0333333333333</v>
      </c>
      <c r="K164" s="38">
        <v>1788.7666666666664</v>
      </c>
      <c r="L164" s="38">
        <v>1807.7833333333333</v>
      </c>
      <c r="M164" s="28">
        <v>1769.75</v>
      </c>
      <c r="N164" s="28">
        <v>1727</v>
      </c>
      <c r="O164" s="39">
        <v>3051400</v>
      </c>
      <c r="P164" s="40">
        <v>1.9571809243774694E-2</v>
      </c>
    </row>
    <row r="165" spans="1:16" ht="12.75" customHeight="1">
      <c r="A165" s="28">
        <v>155</v>
      </c>
      <c r="B165" s="29" t="s">
        <v>86</v>
      </c>
      <c r="C165" s="30" t="s">
        <v>470</v>
      </c>
      <c r="D165" s="31">
        <v>44742</v>
      </c>
      <c r="E165" s="37">
        <v>3617.1</v>
      </c>
      <c r="F165" s="37">
        <v>3613.9</v>
      </c>
      <c r="G165" s="38">
        <v>3582.3</v>
      </c>
      <c r="H165" s="38">
        <v>3547.5</v>
      </c>
      <c r="I165" s="38">
        <v>3515.9</v>
      </c>
      <c r="J165" s="38">
        <v>3648.7000000000003</v>
      </c>
      <c r="K165" s="38">
        <v>3680.2999999999997</v>
      </c>
      <c r="L165" s="38">
        <v>3715.1000000000004</v>
      </c>
      <c r="M165" s="28">
        <v>3645.5</v>
      </c>
      <c r="N165" s="28">
        <v>3579.1</v>
      </c>
      <c r="O165" s="39">
        <v>396150</v>
      </c>
      <c r="P165" s="40">
        <v>4.9682034976152624E-2</v>
      </c>
    </row>
    <row r="166" spans="1:16" ht="12.75" customHeight="1">
      <c r="A166" s="28">
        <v>156</v>
      </c>
      <c r="B166" s="29" t="s">
        <v>79</v>
      </c>
      <c r="C166" s="30" t="s">
        <v>173</v>
      </c>
      <c r="D166" s="31">
        <v>44742</v>
      </c>
      <c r="E166" s="37">
        <v>225.5</v>
      </c>
      <c r="F166" s="37">
        <v>226.48333333333335</v>
      </c>
      <c r="G166" s="38">
        <v>223.81666666666669</v>
      </c>
      <c r="H166" s="38">
        <v>222.13333333333335</v>
      </c>
      <c r="I166" s="38">
        <v>219.4666666666667</v>
      </c>
      <c r="J166" s="38">
        <v>228.16666666666669</v>
      </c>
      <c r="K166" s="38">
        <v>230.83333333333331</v>
      </c>
      <c r="L166" s="38">
        <v>232.51666666666668</v>
      </c>
      <c r="M166" s="28">
        <v>229.15</v>
      </c>
      <c r="N166" s="28">
        <v>224.8</v>
      </c>
      <c r="O166" s="39">
        <v>20817000</v>
      </c>
      <c r="P166" s="40">
        <v>8.8688572259377728E-3</v>
      </c>
    </row>
    <row r="167" spans="1:16" ht="12.75" customHeight="1">
      <c r="A167" s="28">
        <v>157</v>
      </c>
      <c r="B167" s="29" t="s">
        <v>63</v>
      </c>
      <c r="C167" s="30" t="s">
        <v>174</v>
      </c>
      <c r="D167" s="31">
        <v>44742</v>
      </c>
      <c r="E167" s="37">
        <v>109.05</v>
      </c>
      <c r="F167" s="37">
        <v>109.26666666666667</v>
      </c>
      <c r="G167" s="38">
        <v>108.53333333333333</v>
      </c>
      <c r="H167" s="38">
        <v>108.01666666666667</v>
      </c>
      <c r="I167" s="38">
        <v>107.28333333333333</v>
      </c>
      <c r="J167" s="38">
        <v>109.78333333333333</v>
      </c>
      <c r="K167" s="38">
        <v>110.51666666666665</v>
      </c>
      <c r="L167" s="38">
        <v>111.03333333333333</v>
      </c>
      <c r="M167" s="28">
        <v>110</v>
      </c>
      <c r="N167" s="28">
        <v>108.75</v>
      </c>
      <c r="O167" s="39">
        <v>35904200</v>
      </c>
      <c r="P167" s="40">
        <v>2.8048996982069946E-2</v>
      </c>
    </row>
    <row r="168" spans="1:16" ht="12.75" customHeight="1">
      <c r="A168" s="28">
        <v>158</v>
      </c>
      <c r="B168" s="29" t="s">
        <v>56</v>
      </c>
      <c r="C168" s="30" t="s">
        <v>176</v>
      </c>
      <c r="D168" s="31">
        <v>44742</v>
      </c>
      <c r="E168" s="37">
        <v>2099.5</v>
      </c>
      <c r="F168" s="37">
        <v>2090.2166666666667</v>
      </c>
      <c r="G168" s="38">
        <v>2076.4833333333336</v>
      </c>
      <c r="H168" s="38">
        <v>2053.4666666666667</v>
      </c>
      <c r="I168" s="38">
        <v>2039.7333333333336</v>
      </c>
      <c r="J168" s="38">
        <v>2113.2333333333336</v>
      </c>
      <c r="K168" s="38">
        <v>2126.9666666666662</v>
      </c>
      <c r="L168" s="38">
        <v>2149.9833333333336</v>
      </c>
      <c r="M168" s="28">
        <v>2103.9499999999998</v>
      </c>
      <c r="N168" s="28">
        <v>2067.1999999999998</v>
      </c>
      <c r="O168" s="39">
        <v>3402000</v>
      </c>
      <c r="P168" s="40">
        <v>-2.0372903318695557E-2</v>
      </c>
    </row>
    <row r="169" spans="1:16" ht="12.75" customHeight="1">
      <c r="A169" s="28">
        <v>159</v>
      </c>
      <c r="B169" s="29" t="s">
        <v>38</v>
      </c>
      <c r="C169" s="30" t="s">
        <v>177</v>
      </c>
      <c r="D169" s="31">
        <v>44742</v>
      </c>
      <c r="E169" s="37">
        <v>2600.9499999999998</v>
      </c>
      <c r="F169" s="37">
        <v>2604.0499999999997</v>
      </c>
      <c r="G169" s="38">
        <v>2579.6499999999996</v>
      </c>
      <c r="H169" s="38">
        <v>2558.35</v>
      </c>
      <c r="I169" s="38">
        <v>2533.9499999999998</v>
      </c>
      <c r="J169" s="38">
        <v>2625.3499999999995</v>
      </c>
      <c r="K169" s="38">
        <v>2649.75</v>
      </c>
      <c r="L169" s="38">
        <v>2671.0499999999993</v>
      </c>
      <c r="M169" s="28">
        <v>2628.45</v>
      </c>
      <c r="N169" s="28">
        <v>2582.75</v>
      </c>
      <c r="O169" s="39">
        <v>1717750</v>
      </c>
      <c r="P169" s="40">
        <v>-9.2285508291276141E-3</v>
      </c>
    </row>
    <row r="170" spans="1:16" ht="12.75" customHeight="1">
      <c r="A170" s="28">
        <v>160</v>
      </c>
      <c r="B170" s="29" t="s">
        <v>58</v>
      </c>
      <c r="C170" s="30" t="s">
        <v>178</v>
      </c>
      <c r="D170" s="31">
        <v>44742</v>
      </c>
      <c r="E170" s="37">
        <v>30.6</v>
      </c>
      <c r="F170" s="37">
        <v>30.483333333333331</v>
      </c>
      <c r="G170" s="38">
        <v>30.266666666666662</v>
      </c>
      <c r="H170" s="38">
        <v>29.93333333333333</v>
      </c>
      <c r="I170" s="38">
        <v>29.716666666666661</v>
      </c>
      <c r="J170" s="38">
        <v>30.816666666666663</v>
      </c>
      <c r="K170" s="38">
        <v>31.033333333333331</v>
      </c>
      <c r="L170" s="38">
        <v>31.366666666666664</v>
      </c>
      <c r="M170" s="28">
        <v>30.7</v>
      </c>
      <c r="N170" s="28">
        <v>30.15</v>
      </c>
      <c r="O170" s="39">
        <v>240928000</v>
      </c>
      <c r="P170" s="40">
        <v>1.9222959252741301E-2</v>
      </c>
    </row>
    <row r="171" spans="1:16" ht="12.75" customHeight="1">
      <c r="A171" s="28">
        <v>161</v>
      </c>
      <c r="B171" s="29" t="s">
        <v>44</v>
      </c>
      <c r="C171" s="30" t="s">
        <v>270</v>
      </c>
      <c r="D171" s="31">
        <v>44742</v>
      </c>
      <c r="E171" s="37">
        <v>2312.6</v>
      </c>
      <c r="F171" s="37">
        <v>2300.5166666666669</v>
      </c>
      <c r="G171" s="38">
        <v>2276.2833333333338</v>
      </c>
      <c r="H171" s="38">
        <v>2239.9666666666667</v>
      </c>
      <c r="I171" s="38">
        <v>2215.7333333333336</v>
      </c>
      <c r="J171" s="38">
        <v>2336.8333333333339</v>
      </c>
      <c r="K171" s="38">
        <v>2361.0666666666666</v>
      </c>
      <c r="L171" s="38">
        <v>2397.3833333333341</v>
      </c>
      <c r="M171" s="28">
        <v>2324.75</v>
      </c>
      <c r="N171" s="28">
        <v>2264.1999999999998</v>
      </c>
      <c r="O171" s="39">
        <v>661800</v>
      </c>
      <c r="P171" s="40">
        <v>9.0744101633393826E-4</v>
      </c>
    </row>
    <row r="172" spans="1:16" ht="12.75" customHeight="1">
      <c r="A172" s="28">
        <v>162</v>
      </c>
      <c r="B172" s="29" t="s">
        <v>168</v>
      </c>
      <c r="C172" s="30" t="s">
        <v>179</v>
      </c>
      <c r="D172" s="31">
        <v>44742</v>
      </c>
      <c r="E172" s="37">
        <v>225.65</v>
      </c>
      <c r="F172" s="37">
        <v>224.60000000000002</v>
      </c>
      <c r="G172" s="38">
        <v>222.90000000000003</v>
      </c>
      <c r="H172" s="38">
        <v>220.15</v>
      </c>
      <c r="I172" s="38">
        <v>218.45000000000002</v>
      </c>
      <c r="J172" s="38">
        <v>227.35000000000005</v>
      </c>
      <c r="K172" s="38">
        <v>229.05000000000004</v>
      </c>
      <c r="L172" s="38">
        <v>231.80000000000007</v>
      </c>
      <c r="M172" s="28">
        <v>226.3</v>
      </c>
      <c r="N172" s="28">
        <v>221.85</v>
      </c>
      <c r="O172" s="39">
        <v>55389805</v>
      </c>
      <c r="P172" s="40">
        <v>9.8445698065219231E-3</v>
      </c>
    </row>
    <row r="173" spans="1:16" ht="12.75" customHeight="1">
      <c r="A173" s="28">
        <v>163</v>
      </c>
      <c r="B173" s="29" t="s">
        <v>180</v>
      </c>
      <c r="C173" s="30" t="s">
        <v>181</v>
      </c>
      <c r="D173" s="31">
        <v>44742</v>
      </c>
      <c r="E173" s="37">
        <v>1793.15</v>
      </c>
      <c r="F173" s="37">
        <v>1792.6499999999999</v>
      </c>
      <c r="G173" s="38">
        <v>1776.2999999999997</v>
      </c>
      <c r="H173" s="38">
        <v>1759.4499999999998</v>
      </c>
      <c r="I173" s="38">
        <v>1743.0999999999997</v>
      </c>
      <c r="J173" s="38">
        <v>1809.4999999999998</v>
      </c>
      <c r="K173" s="38">
        <v>1825.8499999999997</v>
      </c>
      <c r="L173" s="38">
        <v>1842.6999999999998</v>
      </c>
      <c r="M173" s="28">
        <v>1809</v>
      </c>
      <c r="N173" s="28">
        <v>1775.8</v>
      </c>
      <c r="O173" s="39">
        <v>1998777</v>
      </c>
      <c r="P173" s="40">
        <v>1.2577319587628866E-2</v>
      </c>
    </row>
    <row r="174" spans="1:16" ht="12.75" customHeight="1">
      <c r="A174" s="28">
        <v>164</v>
      </c>
      <c r="B174" s="29" t="s">
        <v>44</v>
      </c>
      <c r="C174" s="30" t="s">
        <v>482</v>
      </c>
      <c r="D174" s="31">
        <v>44742</v>
      </c>
      <c r="E174" s="37">
        <v>174.35</v>
      </c>
      <c r="F174" s="37">
        <v>174.11666666666667</v>
      </c>
      <c r="G174" s="38">
        <v>172.73333333333335</v>
      </c>
      <c r="H174" s="38">
        <v>171.11666666666667</v>
      </c>
      <c r="I174" s="38">
        <v>169.73333333333335</v>
      </c>
      <c r="J174" s="38">
        <v>175.73333333333335</v>
      </c>
      <c r="K174" s="38">
        <v>177.11666666666667</v>
      </c>
      <c r="L174" s="38">
        <v>178.73333333333335</v>
      </c>
      <c r="M174" s="28">
        <v>175.5</v>
      </c>
      <c r="N174" s="28">
        <v>172.5</v>
      </c>
      <c r="O174" s="39">
        <v>6443500</v>
      </c>
      <c r="P174" s="40">
        <v>-2.7689754036517279E-2</v>
      </c>
    </row>
    <row r="175" spans="1:16" ht="12.75" customHeight="1">
      <c r="A175" s="28">
        <v>165</v>
      </c>
      <c r="B175" s="29" t="s">
        <v>42</v>
      </c>
      <c r="C175" s="30" t="s">
        <v>182</v>
      </c>
      <c r="D175" s="31">
        <v>44742</v>
      </c>
      <c r="E175" s="37">
        <v>611.6</v>
      </c>
      <c r="F175" s="37">
        <v>610.13333333333333</v>
      </c>
      <c r="G175" s="38">
        <v>606.36666666666667</v>
      </c>
      <c r="H175" s="38">
        <v>601.13333333333333</v>
      </c>
      <c r="I175" s="38">
        <v>597.36666666666667</v>
      </c>
      <c r="J175" s="38">
        <v>615.36666666666667</v>
      </c>
      <c r="K175" s="38">
        <v>619.13333333333333</v>
      </c>
      <c r="L175" s="38">
        <v>624.36666666666667</v>
      </c>
      <c r="M175" s="28">
        <v>613.9</v>
      </c>
      <c r="N175" s="28">
        <v>604.9</v>
      </c>
      <c r="O175" s="39">
        <v>3496050</v>
      </c>
      <c r="P175" s="40">
        <v>2.7736131934032984E-2</v>
      </c>
    </row>
    <row r="176" spans="1:16" ht="12.75" customHeight="1">
      <c r="A176" s="28">
        <v>166</v>
      </c>
      <c r="B176" s="29" t="s">
        <v>58</v>
      </c>
      <c r="C176" s="30" t="s">
        <v>183</v>
      </c>
      <c r="D176" s="31">
        <v>44742</v>
      </c>
      <c r="E176" s="37">
        <v>114.35</v>
      </c>
      <c r="F176" s="37">
        <v>113.26666666666665</v>
      </c>
      <c r="G176" s="38">
        <v>111.73333333333331</v>
      </c>
      <c r="H176" s="38">
        <v>109.11666666666666</v>
      </c>
      <c r="I176" s="38">
        <v>107.58333333333331</v>
      </c>
      <c r="J176" s="38">
        <v>115.8833333333333</v>
      </c>
      <c r="K176" s="38">
        <v>117.41666666666666</v>
      </c>
      <c r="L176" s="38">
        <v>120.03333333333329</v>
      </c>
      <c r="M176" s="28">
        <v>114.8</v>
      </c>
      <c r="N176" s="28">
        <v>110.65</v>
      </c>
      <c r="O176" s="39">
        <v>52800500</v>
      </c>
      <c r="P176" s="40">
        <v>1.4851428809875156E-3</v>
      </c>
    </row>
    <row r="177" spans="1:16" ht="12.75" customHeight="1">
      <c r="A177" s="28">
        <v>167</v>
      </c>
      <c r="B177" s="29" t="s">
        <v>168</v>
      </c>
      <c r="C177" s="30" t="s">
        <v>184</v>
      </c>
      <c r="D177" s="31">
        <v>44742</v>
      </c>
      <c r="E177" s="37">
        <v>118.45</v>
      </c>
      <c r="F177" s="37">
        <v>118.41666666666667</v>
      </c>
      <c r="G177" s="38">
        <v>117.93333333333334</v>
      </c>
      <c r="H177" s="38">
        <v>117.41666666666667</v>
      </c>
      <c r="I177" s="38">
        <v>116.93333333333334</v>
      </c>
      <c r="J177" s="38">
        <v>118.93333333333334</v>
      </c>
      <c r="K177" s="38">
        <v>119.41666666666666</v>
      </c>
      <c r="L177" s="38">
        <v>119.93333333333334</v>
      </c>
      <c r="M177" s="28">
        <v>118.9</v>
      </c>
      <c r="N177" s="28">
        <v>117.9</v>
      </c>
      <c r="O177" s="39">
        <v>27726000</v>
      </c>
      <c r="P177" s="40">
        <v>4.1286397218600612E-3</v>
      </c>
    </row>
    <row r="178" spans="1:16" ht="12.75" customHeight="1">
      <c r="A178" s="28">
        <v>168</v>
      </c>
      <c r="B178" s="255" t="s">
        <v>79</v>
      </c>
      <c r="C178" s="30" t="s">
        <v>185</v>
      </c>
      <c r="D178" s="31">
        <v>44742</v>
      </c>
      <c r="E178" s="37">
        <v>2794.95</v>
      </c>
      <c r="F178" s="37">
        <v>2771.2833333333333</v>
      </c>
      <c r="G178" s="38">
        <v>2743.5666666666666</v>
      </c>
      <c r="H178" s="38">
        <v>2692.1833333333334</v>
      </c>
      <c r="I178" s="38">
        <v>2664.4666666666667</v>
      </c>
      <c r="J178" s="38">
        <v>2822.6666666666665</v>
      </c>
      <c r="K178" s="38">
        <v>2850.3833333333328</v>
      </c>
      <c r="L178" s="38">
        <v>2901.7666666666664</v>
      </c>
      <c r="M178" s="28">
        <v>2799</v>
      </c>
      <c r="N178" s="28">
        <v>2719.9</v>
      </c>
      <c r="O178" s="39">
        <v>34359750</v>
      </c>
      <c r="P178" s="40">
        <v>2.3388285752580083E-2</v>
      </c>
    </row>
    <row r="179" spans="1:16" ht="12.75" customHeight="1">
      <c r="A179" s="28">
        <v>169</v>
      </c>
      <c r="B179" s="29" t="s">
        <v>119</v>
      </c>
      <c r="C179" s="30" t="s">
        <v>186</v>
      </c>
      <c r="D179" s="31">
        <v>44742</v>
      </c>
      <c r="E179" s="37">
        <v>75.25</v>
      </c>
      <c r="F179" s="37">
        <v>75.216666666666654</v>
      </c>
      <c r="G179" s="38">
        <v>74.233333333333306</v>
      </c>
      <c r="H179" s="38">
        <v>73.216666666666654</v>
      </c>
      <c r="I179" s="38">
        <v>72.233333333333306</v>
      </c>
      <c r="J179" s="38">
        <v>76.233333333333306</v>
      </c>
      <c r="K179" s="38">
        <v>77.216666666666654</v>
      </c>
      <c r="L179" s="38">
        <v>78.233333333333306</v>
      </c>
      <c r="M179" s="28">
        <v>76.2</v>
      </c>
      <c r="N179" s="28">
        <v>74.2</v>
      </c>
      <c r="O179" s="39">
        <v>113048750</v>
      </c>
      <c r="P179" s="40">
        <v>1.2716201174871282E-2</v>
      </c>
    </row>
    <row r="180" spans="1:16" ht="12.75" customHeight="1">
      <c r="A180" s="28">
        <v>170</v>
      </c>
      <c r="B180" s="29" t="s">
        <v>58</v>
      </c>
      <c r="C180" s="30" t="s">
        <v>273</v>
      </c>
      <c r="D180" s="31">
        <v>44742</v>
      </c>
      <c r="E180" s="37">
        <v>772.95</v>
      </c>
      <c r="F180" s="37">
        <v>773.7166666666667</v>
      </c>
      <c r="G180" s="38">
        <v>764.33333333333337</v>
      </c>
      <c r="H180" s="38">
        <v>755.7166666666667</v>
      </c>
      <c r="I180" s="38">
        <v>746.33333333333337</v>
      </c>
      <c r="J180" s="38">
        <v>782.33333333333337</v>
      </c>
      <c r="K180" s="38">
        <v>791.71666666666658</v>
      </c>
      <c r="L180" s="38">
        <v>800.33333333333337</v>
      </c>
      <c r="M180" s="28">
        <v>783.1</v>
      </c>
      <c r="N180" s="28">
        <v>765.1</v>
      </c>
      <c r="O180" s="39">
        <v>7405400</v>
      </c>
      <c r="P180" s="40">
        <v>-5.6796057843361038E-3</v>
      </c>
    </row>
    <row r="181" spans="1:16" ht="12.75" customHeight="1">
      <c r="A181" s="28">
        <v>171</v>
      </c>
      <c r="B181" s="29" t="s">
        <v>63</v>
      </c>
      <c r="C181" s="30" t="s">
        <v>187</v>
      </c>
      <c r="D181" s="31">
        <v>44742</v>
      </c>
      <c r="E181" s="37">
        <v>1164.4000000000001</v>
      </c>
      <c r="F181" s="37">
        <v>1155.1166666666668</v>
      </c>
      <c r="G181" s="38">
        <v>1142.2833333333335</v>
      </c>
      <c r="H181" s="38">
        <v>1120.1666666666667</v>
      </c>
      <c r="I181" s="38">
        <v>1107.3333333333335</v>
      </c>
      <c r="J181" s="38">
        <v>1177.2333333333336</v>
      </c>
      <c r="K181" s="38">
        <v>1190.0666666666666</v>
      </c>
      <c r="L181" s="38">
        <v>1212.1833333333336</v>
      </c>
      <c r="M181" s="28">
        <v>1167.95</v>
      </c>
      <c r="N181" s="28">
        <v>1133</v>
      </c>
      <c r="O181" s="39">
        <v>7755750</v>
      </c>
      <c r="P181" s="40">
        <v>9.961910342806914E-3</v>
      </c>
    </row>
    <row r="182" spans="1:16" ht="12.75" customHeight="1">
      <c r="A182" s="28">
        <v>172</v>
      </c>
      <c r="B182" s="29" t="s">
        <v>58</v>
      </c>
      <c r="C182" s="30" t="s">
        <v>188</v>
      </c>
      <c r="D182" s="31">
        <v>44742</v>
      </c>
      <c r="E182" s="37">
        <v>467.4</v>
      </c>
      <c r="F182" s="37">
        <v>467.36666666666662</v>
      </c>
      <c r="G182" s="38">
        <v>462.88333333333321</v>
      </c>
      <c r="H182" s="38">
        <v>458.36666666666662</v>
      </c>
      <c r="I182" s="38">
        <v>453.88333333333321</v>
      </c>
      <c r="J182" s="38">
        <v>471.88333333333321</v>
      </c>
      <c r="K182" s="38">
        <v>476.36666666666667</v>
      </c>
      <c r="L182" s="38">
        <v>480.88333333333321</v>
      </c>
      <c r="M182" s="28">
        <v>471.85</v>
      </c>
      <c r="N182" s="28">
        <v>462.85</v>
      </c>
      <c r="O182" s="39">
        <v>67498500</v>
      </c>
      <c r="P182" s="40">
        <v>-7.7398015435501651E-3</v>
      </c>
    </row>
    <row r="183" spans="1:16" ht="12.75" customHeight="1">
      <c r="A183" s="28">
        <v>173</v>
      </c>
      <c r="B183" s="29" t="s">
        <v>42</v>
      </c>
      <c r="C183" s="30" t="s">
        <v>189</v>
      </c>
      <c r="D183" s="31">
        <v>44742</v>
      </c>
      <c r="E183" s="37">
        <v>19206.95</v>
      </c>
      <c r="F183" s="37">
        <v>19238.866666666665</v>
      </c>
      <c r="G183" s="38">
        <v>19051.73333333333</v>
      </c>
      <c r="H183" s="38">
        <v>18896.516666666666</v>
      </c>
      <c r="I183" s="38">
        <v>18709.383333333331</v>
      </c>
      <c r="J183" s="38">
        <v>19394.083333333328</v>
      </c>
      <c r="K183" s="38">
        <v>19581.216666666667</v>
      </c>
      <c r="L183" s="38">
        <v>19736.433333333327</v>
      </c>
      <c r="M183" s="28">
        <v>19426</v>
      </c>
      <c r="N183" s="28">
        <v>19083.650000000001</v>
      </c>
      <c r="O183" s="39">
        <v>348950</v>
      </c>
      <c r="P183" s="40">
        <v>2.1217442200760901E-2</v>
      </c>
    </row>
    <row r="184" spans="1:16" ht="12.75" customHeight="1">
      <c r="A184" s="28">
        <v>174</v>
      </c>
      <c r="B184" s="29" t="s">
        <v>70</v>
      </c>
      <c r="C184" s="30" t="s">
        <v>190</v>
      </c>
      <c r="D184" s="31">
        <v>44742</v>
      </c>
      <c r="E184" s="37">
        <v>2379.1</v>
      </c>
      <c r="F184" s="37">
        <v>2368.0333333333333</v>
      </c>
      <c r="G184" s="38">
        <v>2351.0666666666666</v>
      </c>
      <c r="H184" s="38">
        <v>2323.0333333333333</v>
      </c>
      <c r="I184" s="38">
        <v>2306.0666666666666</v>
      </c>
      <c r="J184" s="38">
        <v>2396.0666666666666</v>
      </c>
      <c r="K184" s="38">
        <v>2413.0333333333328</v>
      </c>
      <c r="L184" s="38">
        <v>2441.0666666666666</v>
      </c>
      <c r="M184" s="28">
        <v>2385</v>
      </c>
      <c r="N184" s="28">
        <v>2340</v>
      </c>
      <c r="O184" s="39">
        <v>1502600</v>
      </c>
      <c r="P184" s="40">
        <v>7.3746312684365781E-3</v>
      </c>
    </row>
    <row r="185" spans="1:16" ht="12.75" customHeight="1">
      <c r="A185" s="28">
        <v>175</v>
      </c>
      <c r="B185" s="29" t="s">
        <v>40</v>
      </c>
      <c r="C185" s="30" t="s">
        <v>191</v>
      </c>
      <c r="D185" s="31">
        <v>44742</v>
      </c>
      <c r="E185" s="37">
        <v>2301.3000000000002</v>
      </c>
      <c r="F185" s="37">
        <v>2276.9333333333338</v>
      </c>
      <c r="G185" s="38">
        <v>2244.7166666666676</v>
      </c>
      <c r="H185" s="38">
        <v>2188.1333333333337</v>
      </c>
      <c r="I185" s="38">
        <v>2155.9166666666674</v>
      </c>
      <c r="J185" s="38">
        <v>2333.5166666666678</v>
      </c>
      <c r="K185" s="38">
        <v>2365.733333333334</v>
      </c>
      <c r="L185" s="38">
        <v>2422.316666666668</v>
      </c>
      <c r="M185" s="28">
        <v>2309.15</v>
      </c>
      <c r="N185" s="28">
        <v>2220.35</v>
      </c>
      <c r="O185" s="39">
        <v>3703875</v>
      </c>
      <c r="P185" s="40">
        <v>-2.2466349960411719E-2</v>
      </c>
    </row>
    <row r="186" spans="1:16" ht="12.75" customHeight="1">
      <c r="A186" s="28">
        <v>176</v>
      </c>
      <c r="B186" s="29" t="s">
        <v>63</v>
      </c>
      <c r="C186" s="30" t="s">
        <v>192</v>
      </c>
      <c r="D186" s="31">
        <v>44742</v>
      </c>
      <c r="E186" s="37">
        <v>1168.95</v>
      </c>
      <c r="F186" s="37">
        <v>1167.1166666666668</v>
      </c>
      <c r="G186" s="38">
        <v>1159.3333333333335</v>
      </c>
      <c r="H186" s="38">
        <v>1149.7166666666667</v>
      </c>
      <c r="I186" s="38">
        <v>1141.9333333333334</v>
      </c>
      <c r="J186" s="38">
        <v>1176.7333333333336</v>
      </c>
      <c r="K186" s="38">
        <v>1184.5166666666669</v>
      </c>
      <c r="L186" s="38">
        <v>1194.1333333333337</v>
      </c>
      <c r="M186" s="28">
        <v>1174.9000000000001</v>
      </c>
      <c r="N186" s="28">
        <v>1157.5</v>
      </c>
      <c r="O186" s="39">
        <v>3557200</v>
      </c>
      <c r="P186" s="40">
        <v>-2.9042471885577029E-2</v>
      </c>
    </row>
    <row r="187" spans="1:16" ht="12.75" customHeight="1">
      <c r="A187" s="28">
        <v>177</v>
      </c>
      <c r="B187" s="29" t="s">
        <v>47</v>
      </c>
      <c r="C187" s="30" t="s">
        <v>511</v>
      </c>
      <c r="D187" s="31">
        <v>44742</v>
      </c>
      <c r="E187" s="37">
        <v>315.60000000000002</v>
      </c>
      <c r="F187" s="37">
        <v>319.66666666666669</v>
      </c>
      <c r="G187" s="38">
        <v>302.13333333333338</v>
      </c>
      <c r="H187" s="38">
        <v>288.66666666666669</v>
      </c>
      <c r="I187" s="38">
        <v>271.13333333333338</v>
      </c>
      <c r="J187" s="38">
        <v>333.13333333333338</v>
      </c>
      <c r="K187" s="38">
        <v>350.66666666666669</v>
      </c>
      <c r="L187" s="38">
        <v>364.13333333333338</v>
      </c>
      <c r="M187" s="28">
        <v>337.2</v>
      </c>
      <c r="N187" s="28">
        <v>306.2</v>
      </c>
      <c r="O187" s="39">
        <v>3489300</v>
      </c>
      <c r="P187" s="40">
        <v>-4.1769649036085023E-2</v>
      </c>
    </row>
    <row r="188" spans="1:16" ht="12.75" customHeight="1">
      <c r="A188" s="28">
        <v>178</v>
      </c>
      <c r="B188" s="29" t="s">
        <v>47</v>
      </c>
      <c r="C188" s="30" t="s">
        <v>193</v>
      </c>
      <c r="D188" s="31">
        <v>44742</v>
      </c>
      <c r="E188" s="37">
        <v>860.65</v>
      </c>
      <c r="F188" s="37">
        <v>854.44999999999993</v>
      </c>
      <c r="G188" s="38">
        <v>845.24999999999989</v>
      </c>
      <c r="H188" s="38">
        <v>829.84999999999991</v>
      </c>
      <c r="I188" s="38">
        <v>820.64999999999986</v>
      </c>
      <c r="J188" s="38">
        <v>869.84999999999991</v>
      </c>
      <c r="K188" s="38">
        <v>879.05</v>
      </c>
      <c r="L188" s="38">
        <v>894.44999999999993</v>
      </c>
      <c r="M188" s="28">
        <v>863.65</v>
      </c>
      <c r="N188" s="28">
        <v>839.05</v>
      </c>
      <c r="O188" s="39">
        <v>21644700</v>
      </c>
      <c r="P188" s="40">
        <v>2.9516704508595524E-3</v>
      </c>
    </row>
    <row r="189" spans="1:16" ht="12.75" customHeight="1">
      <c r="A189" s="28">
        <v>179</v>
      </c>
      <c r="B189" s="29" t="s">
        <v>180</v>
      </c>
      <c r="C189" s="30" t="s">
        <v>194</v>
      </c>
      <c r="D189" s="31">
        <v>44742</v>
      </c>
      <c r="E189" s="37">
        <v>440.8</v>
      </c>
      <c r="F189" s="37">
        <v>436.59999999999997</v>
      </c>
      <c r="G189" s="38">
        <v>429.94999999999993</v>
      </c>
      <c r="H189" s="38">
        <v>419.09999999999997</v>
      </c>
      <c r="I189" s="38">
        <v>412.44999999999993</v>
      </c>
      <c r="J189" s="38">
        <v>447.44999999999993</v>
      </c>
      <c r="K189" s="38">
        <v>454.09999999999991</v>
      </c>
      <c r="L189" s="38">
        <v>464.94999999999993</v>
      </c>
      <c r="M189" s="28">
        <v>443.25</v>
      </c>
      <c r="N189" s="28">
        <v>425.75</v>
      </c>
      <c r="O189" s="39">
        <v>12081000</v>
      </c>
      <c r="P189" s="40">
        <v>9.3996741446296522E-3</v>
      </c>
    </row>
    <row r="190" spans="1:16" ht="12.75" customHeight="1">
      <c r="A190" s="28">
        <v>180</v>
      </c>
      <c r="B190" s="29" t="s">
        <v>47</v>
      </c>
      <c r="C190" s="30" t="s">
        <v>275</v>
      </c>
      <c r="D190" s="31">
        <v>44742</v>
      </c>
      <c r="E190" s="37">
        <v>535.5</v>
      </c>
      <c r="F190" s="37">
        <v>532.15</v>
      </c>
      <c r="G190" s="38">
        <v>526.34999999999991</v>
      </c>
      <c r="H190" s="38">
        <v>517.19999999999993</v>
      </c>
      <c r="I190" s="38">
        <v>511.39999999999986</v>
      </c>
      <c r="J190" s="38">
        <v>541.29999999999995</v>
      </c>
      <c r="K190" s="38">
        <v>547.09999999999991</v>
      </c>
      <c r="L190" s="38">
        <v>556.25</v>
      </c>
      <c r="M190" s="28">
        <v>537.95000000000005</v>
      </c>
      <c r="N190" s="28">
        <v>523</v>
      </c>
      <c r="O190" s="39">
        <v>1119300</v>
      </c>
      <c r="P190" s="40">
        <v>-7.7567483710828423E-3</v>
      </c>
    </row>
    <row r="191" spans="1:16" ht="12.75" customHeight="1">
      <c r="A191" s="28">
        <v>181</v>
      </c>
      <c r="B191" s="29" t="s">
        <v>38</v>
      </c>
      <c r="C191" s="30" t="s">
        <v>195</v>
      </c>
      <c r="D191" s="31">
        <v>44742</v>
      </c>
      <c r="E191" s="37">
        <v>932.75</v>
      </c>
      <c r="F191" s="37">
        <v>927.68333333333339</v>
      </c>
      <c r="G191" s="38">
        <v>920.86666666666679</v>
      </c>
      <c r="H191" s="38">
        <v>908.98333333333335</v>
      </c>
      <c r="I191" s="38">
        <v>902.16666666666674</v>
      </c>
      <c r="J191" s="38">
        <v>939.56666666666683</v>
      </c>
      <c r="K191" s="38">
        <v>946.38333333333344</v>
      </c>
      <c r="L191" s="38">
        <v>958.26666666666688</v>
      </c>
      <c r="M191" s="28">
        <v>934.5</v>
      </c>
      <c r="N191" s="28">
        <v>915.8</v>
      </c>
      <c r="O191" s="39">
        <v>4559000</v>
      </c>
      <c r="P191" s="40">
        <v>-3.3905488450942996E-2</v>
      </c>
    </row>
    <row r="192" spans="1:16" ht="12.75" customHeight="1">
      <c r="A192" s="28">
        <v>182</v>
      </c>
      <c r="B192" s="29" t="s">
        <v>74</v>
      </c>
      <c r="C192" s="30" t="s">
        <v>530</v>
      </c>
      <c r="D192" s="31">
        <v>44742</v>
      </c>
      <c r="E192" s="37">
        <v>940.35</v>
      </c>
      <c r="F192" s="37">
        <v>926.79999999999984</v>
      </c>
      <c r="G192" s="38">
        <v>908.59999999999968</v>
      </c>
      <c r="H192" s="38">
        <v>876.8499999999998</v>
      </c>
      <c r="I192" s="38">
        <v>858.64999999999964</v>
      </c>
      <c r="J192" s="38">
        <v>958.54999999999973</v>
      </c>
      <c r="K192" s="38">
        <v>976.74999999999977</v>
      </c>
      <c r="L192" s="38">
        <v>1008.4999999999998</v>
      </c>
      <c r="M192" s="28">
        <v>945</v>
      </c>
      <c r="N192" s="28">
        <v>895.05</v>
      </c>
      <c r="O192" s="39">
        <v>3840900</v>
      </c>
      <c r="P192" s="40">
        <v>-3.6058939503995019E-3</v>
      </c>
    </row>
    <row r="193" spans="1:16" ht="12.75" customHeight="1">
      <c r="A193" s="28">
        <v>183</v>
      </c>
      <c r="B193" s="29" t="s">
        <v>56</v>
      </c>
      <c r="C193" s="30" t="s">
        <v>196</v>
      </c>
      <c r="D193" s="31">
        <v>44742</v>
      </c>
      <c r="E193" s="37">
        <v>755.5</v>
      </c>
      <c r="F193" s="37">
        <v>753.75</v>
      </c>
      <c r="G193" s="38">
        <v>746.95</v>
      </c>
      <c r="H193" s="38">
        <v>738.40000000000009</v>
      </c>
      <c r="I193" s="38">
        <v>731.60000000000014</v>
      </c>
      <c r="J193" s="38">
        <v>762.3</v>
      </c>
      <c r="K193" s="38">
        <v>769.09999999999991</v>
      </c>
      <c r="L193" s="38">
        <v>777.64999999999986</v>
      </c>
      <c r="M193" s="28">
        <v>760.55</v>
      </c>
      <c r="N193" s="28">
        <v>745.2</v>
      </c>
      <c r="O193" s="39">
        <v>7765200</v>
      </c>
      <c r="P193" s="40">
        <v>8.4099411304120874E-4</v>
      </c>
    </row>
    <row r="194" spans="1:16" ht="12.75" customHeight="1">
      <c r="A194" s="28">
        <v>184</v>
      </c>
      <c r="B194" s="29" t="s">
        <v>49</v>
      </c>
      <c r="C194" s="30" t="s">
        <v>197</v>
      </c>
      <c r="D194" s="31">
        <v>44742</v>
      </c>
      <c r="E194" s="37">
        <v>429.8</v>
      </c>
      <c r="F194" s="37">
        <v>431.14999999999992</v>
      </c>
      <c r="G194" s="38">
        <v>425.04999999999984</v>
      </c>
      <c r="H194" s="38">
        <v>420.2999999999999</v>
      </c>
      <c r="I194" s="38">
        <v>414.19999999999982</v>
      </c>
      <c r="J194" s="38">
        <v>435.89999999999986</v>
      </c>
      <c r="K194" s="38">
        <v>441.99999999999989</v>
      </c>
      <c r="L194" s="38">
        <v>446.74999999999989</v>
      </c>
      <c r="M194" s="28">
        <v>437.25</v>
      </c>
      <c r="N194" s="28">
        <v>426.4</v>
      </c>
      <c r="O194" s="39">
        <v>71878425</v>
      </c>
      <c r="P194" s="40">
        <v>-1.6802136327310292E-2</v>
      </c>
    </row>
    <row r="195" spans="1:16" ht="12.75" customHeight="1">
      <c r="A195" s="28">
        <v>185</v>
      </c>
      <c r="B195" s="29" t="s">
        <v>168</v>
      </c>
      <c r="C195" s="30" t="s">
        <v>198</v>
      </c>
      <c r="D195" s="31">
        <v>44742</v>
      </c>
      <c r="E195" s="37">
        <v>232.3</v>
      </c>
      <c r="F195" s="37">
        <v>232.04999999999998</v>
      </c>
      <c r="G195" s="38">
        <v>230.34999999999997</v>
      </c>
      <c r="H195" s="38">
        <v>228.39999999999998</v>
      </c>
      <c r="I195" s="38">
        <v>226.69999999999996</v>
      </c>
      <c r="J195" s="38">
        <v>233.99999999999997</v>
      </c>
      <c r="K195" s="38">
        <v>235.69999999999996</v>
      </c>
      <c r="L195" s="38">
        <v>237.64999999999998</v>
      </c>
      <c r="M195" s="28">
        <v>233.75</v>
      </c>
      <c r="N195" s="28">
        <v>230.1</v>
      </c>
      <c r="O195" s="39">
        <v>92029500</v>
      </c>
      <c r="P195" s="40">
        <v>8.1336882579118603E-3</v>
      </c>
    </row>
    <row r="196" spans="1:16" ht="12.75" customHeight="1">
      <c r="A196" s="28">
        <v>186</v>
      </c>
      <c r="B196" s="29" t="s">
        <v>119</v>
      </c>
      <c r="C196" s="30" t="s">
        <v>199</v>
      </c>
      <c r="D196" s="31">
        <v>44742</v>
      </c>
      <c r="E196" s="37">
        <v>996.25</v>
      </c>
      <c r="F196" s="37">
        <v>1008.5166666666668</v>
      </c>
      <c r="G196" s="38">
        <v>978.08333333333348</v>
      </c>
      <c r="H196" s="38">
        <v>959.91666666666674</v>
      </c>
      <c r="I196" s="38">
        <v>929.48333333333346</v>
      </c>
      <c r="J196" s="38">
        <v>1026.6833333333334</v>
      </c>
      <c r="K196" s="38">
        <v>1057.1166666666668</v>
      </c>
      <c r="L196" s="38">
        <v>1075.2833333333335</v>
      </c>
      <c r="M196" s="28">
        <v>1038.95</v>
      </c>
      <c r="N196" s="28">
        <v>990.35</v>
      </c>
      <c r="O196" s="39">
        <v>26344900</v>
      </c>
      <c r="P196" s="40">
        <v>-4.6807725427481857E-2</v>
      </c>
    </row>
    <row r="197" spans="1:16" ht="12.75" customHeight="1">
      <c r="A197" s="28">
        <v>187</v>
      </c>
      <c r="B197" s="29" t="s">
        <v>86</v>
      </c>
      <c r="C197" s="30" t="s">
        <v>200</v>
      </c>
      <c r="D197" s="31">
        <v>44742</v>
      </c>
      <c r="E197" s="37">
        <v>3433.15</v>
      </c>
      <c r="F197" s="37">
        <v>3412.6333333333332</v>
      </c>
      <c r="G197" s="38">
        <v>3382.0166666666664</v>
      </c>
      <c r="H197" s="38">
        <v>3330.8833333333332</v>
      </c>
      <c r="I197" s="38">
        <v>3300.2666666666664</v>
      </c>
      <c r="J197" s="38">
        <v>3463.7666666666664</v>
      </c>
      <c r="K197" s="38">
        <v>3494.3833333333332</v>
      </c>
      <c r="L197" s="38">
        <v>3545.5166666666664</v>
      </c>
      <c r="M197" s="28">
        <v>3443.25</v>
      </c>
      <c r="N197" s="28">
        <v>3361.5</v>
      </c>
      <c r="O197" s="39">
        <v>11721600</v>
      </c>
      <c r="P197" s="40">
        <v>-5.6750222674640536E-3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44742</v>
      </c>
      <c r="E198" s="37">
        <v>1141.8</v>
      </c>
      <c r="F198" s="37">
        <v>1134.2166666666667</v>
      </c>
      <c r="G198" s="38">
        <v>1123.4333333333334</v>
      </c>
      <c r="H198" s="38">
        <v>1105.0666666666666</v>
      </c>
      <c r="I198" s="38">
        <v>1094.2833333333333</v>
      </c>
      <c r="J198" s="38">
        <v>1152.5833333333335</v>
      </c>
      <c r="K198" s="38">
        <v>1163.3666666666668</v>
      </c>
      <c r="L198" s="38">
        <v>1181.7333333333336</v>
      </c>
      <c r="M198" s="28">
        <v>1145</v>
      </c>
      <c r="N198" s="28">
        <v>1115.8499999999999</v>
      </c>
      <c r="O198" s="39">
        <v>20980800</v>
      </c>
      <c r="P198" s="40">
        <v>-3.7323000655289326E-3</v>
      </c>
    </row>
    <row r="199" spans="1:16" ht="12.75" customHeight="1">
      <c r="A199" s="28">
        <v>189</v>
      </c>
      <c r="B199" s="29" t="s">
        <v>56</v>
      </c>
      <c r="C199" s="30" t="s">
        <v>202</v>
      </c>
      <c r="D199" s="31">
        <v>44742</v>
      </c>
      <c r="E199" s="37">
        <v>2147.85</v>
      </c>
      <c r="F199" s="37">
        <v>2140.2833333333333</v>
      </c>
      <c r="G199" s="38">
        <v>2118.5666666666666</v>
      </c>
      <c r="H199" s="38">
        <v>2089.2833333333333</v>
      </c>
      <c r="I199" s="38">
        <v>2067.5666666666666</v>
      </c>
      <c r="J199" s="38">
        <v>2169.5666666666666</v>
      </c>
      <c r="K199" s="38">
        <v>2191.2833333333328</v>
      </c>
      <c r="L199" s="38">
        <v>2220.5666666666666</v>
      </c>
      <c r="M199" s="28">
        <v>2162</v>
      </c>
      <c r="N199" s="28">
        <v>2111</v>
      </c>
      <c r="O199" s="39">
        <v>6500250</v>
      </c>
      <c r="P199" s="40">
        <v>-1.2675731735422909E-3</v>
      </c>
    </row>
    <row r="200" spans="1:16" ht="12.75" customHeight="1">
      <c r="A200" s="28">
        <v>190</v>
      </c>
      <c r="B200" s="29" t="s">
        <v>47</v>
      </c>
      <c r="C200" s="30" t="s">
        <v>203</v>
      </c>
      <c r="D200" s="31">
        <v>44742</v>
      </c>
      <c r="E200" s="37">
        <v>2893.7</v>
      </c>
      <c r="F200" s="37">
        <v>2870.6166666666668</v>
      </c>
      <c r="G200" s="38">
        <v>2840.2333333333336</v>
      </c>
      <c r="H200" s="38">
        <v>2786.7666666666669</v>
      </c>
      <c r="I200" s="38">
        <v>2756.3833333333337</v>
      </c>
      <c r="J200" s="38">
        <v>2924.0833333333335</v>
      </c>
      <c r="K200" s="38">
        <v>2954.4666666666667</v>
      </c>
      <c r="L200" s="38">
        <v>3007.9333333333334</v>
      </c>
      <c r="M200" s="28">
        <v>2901</v>
      </c>
      <c r="N200" s="28">
        <v>2817.15</v>
      </c>
      <c r="O200" s="39">
        <v>772750</v>
      </c>
      <c r="P200" s="40">
        <v>-4.7457627118644069E-2</v>
      </c>
    </row>
    <row r="201" spans="1:16" ht="12.75" customHeight="1">
      <c r="A201" s="28">
        <v>191</v>
      </c>
      <c r="B201" s="29" t="s">
        <v>168</v>
      </c>
      <c r="C201" s="30" t="s">
        <v>204</v>
      </c>
      <c r="D201" s="31">
        <v>44742</v>
      </c>
      <c r="E201" s="37">
        <v>456.45</v>
      </c>
      <c r="F201" s="37">
        <v>454</v>
      </c>
      <c r="G201" s="38">
        <v>450</v>
      </c>
      <c r="H201" s="38">
        <v>443.55</v>
      </c>
      <c r="I201" s="38">
        <v>439.55</v>
      </c>
      <c r="J201" s="38">
        <v>460.45</v>
      </c>
      <c r="K201" s="38">
        <v>464.45</v>
      </c>
      <c r="L201" s="38">
        <v>470.9</v>
      </c>
      <c r="M201" s="28">
        <v>458</v>
      </c>
      <c r="N201" s="28">
        <v>447.55</v>
      </c>
      <c r="O201" s="39">
        <v>3255000</v>
      </c>
      <c r="P201" s="40">
        <v>1.4018691588785047E-2</v>
      </c>
    </row>
    <row r="202" spans="1:16" ht="12.75" customHeight="1">
      <c r="A202" s="28">
        <v>192</v>
      </c>
      <c r="B202" s="29" t="s">
        <v>44</v>
      </c>
      <c r="C202" s="30" t="s">
        <v>205</v>
      </c>
      <c r="D202" s="31">
        <v>44742</v>
      </c>
      <c r="E202" s="37">
        <v>1087.5</v>
      </c>
      <c r="F202" s="37">
        <v>1082.3333333333333</v>
      </c>
      <c r="G202" s="38">
        <v>1069.7166666666665</v>
      </c>
      <c r="H202" s="38">
        <v>1051.9333333333332</v>
      </c>
      <c r="I202" s="38">
        <v>1039.3166666666664</v>
      </c>
      <c r="J202" s="38">
        <v>1100.1166666666666</v>
      </c>
      <c r="K202" s="38">
        <v>1112.7333333333333</v>
      </c>
      <c r="L202" s="38">
        <v>1130.5166666666667</v>
      </c>
      <c r="M202" s="28">
        <v>1094.95</v>
      </c>
      <c r="N202" s="28">
        <v>1064.55</v>
      </c>
      <c r="O202" s="39">
        <v>3909925</v>
      </c>
      <c r="P202" s="40">
        <v>-1.6660496112550908E-3</v>
      </c>
    </row>
    <row r="203" spans="1:16" ht="12.75" customHeight="1">
      <c r="A203" s="28">
        <v>193</v>
      </c>
      <c r="B203" s="29" t="s">
        <v>49</v>
      </c>
      <c r="C203" s="30" t="s">
        <v>206</v>
      </c>
      <c r="D203" s="31">
        <v>44742</v>
      </c>
      <c r="E203" s="37">
        <v>759.65</v>
      </c>
      <c r="F203" s="37">
        <v>754.33333333333337</v>
      </c>
      <c r="G203" s="38">
        <v>747.41666666666674</v>
      </c>
      <c r="H203" s="38">
        <v>735.18333333333339</v>
      </c>
      <c r="I203" s="38">
        <v>728.26666666666677</v>
      </c>
      <c r="J203" s="38">
        <v>766.56666666666672</v>
      </c>
      <c r="K203" s="38">
        <v>773.48333333333346</v>
      </c>
      <c r="L203" s="38">
        <v>785.7166666666667</v>
      </c>
      <c r="M203" s="28">
        <v>761.25</v>
      </c>
      <c r="N203" s="28">
        <v>742.1</v>
      </c>
      <c r="O203" s="39">
        <v>8514800</v>
      </c>
      <c r="P203" s="40">
        <v>3.4705682204831577E-2</v>
      </c>
    </row>
    <row r="204" spans="1:16" ht="12.75" customHeight="1">
      <c r="A204" s="28">
        <v>194</v>
      </c>
      <c r="B204" s="29" t="s">
        <v>56</v>
      </c>
      <c r="C204" s="30" t="s">
        <v>207</v>
      </c>
      <c r="D204" s="31">
        <v>44742</v>
      </c>
      <c r="E204" s="37">
        <v>1505.95</v>
      </c>
      <c r="F204" s="37">
        <v>1498.05</v>
      </c>
      <c r="G204" s="38">
        <v>1484.05</v>
      </c>
      <c r="H204" s="38">
        <v>1462.15</v>
      </c>
      <c r="I204" s="38">
        <v>1448.15</v>
      </c>
      <c r="J204" s="38">
        <v>1519.9499999999998</v>
      </c>
      <c r="K204" s="38">
        <v>1533.9499999999998</v>
      </c>
      <c r="L204" s="38">
        <v>1555.8499999999997</v>
      </c>
      <c r="M204" s="28">
        <v>1512.05</v>
      </c>
      <c r="N204" s="28">
        <v>1476.15</v>
      </c>
      <c r="O204" s="39">
        <v>1085450</v>
      </c>
      <c r="P204" s="40">
        <v>3.662496418680164E-2</v>
      </c>
    </row>
    <row r="205" spans="1:16" ht="12.75" customHeight="1">
      <c r="A205" s="28">
        <v>195</v>
      </c>
      <c r="B205" s="29" t="s">
        <v>42</v>
      </c>
      <c r="C205" s="30" t="s">
        <v>208</v>
      </c>
      <c r="D205" s="31">
        <v>44742</v>
      </c>
      <c r="E205" s="37">
        <v>5503.15</v>
      </c>
      <c r="F205" s="37">
        <v>5502.05</v>
      </c>
      <c r="G205" s="38">
        <v>5458.25</v>
      </c>
      <c r="H205" s="38">
        <v>5413.3499999999995</v>
      </c>
      <c r="I205" s="38">
        <v>5369.5499999999993</v>
      </c>
      <c r="J205" s="38">
        <v>5546.9500000000007</v>
      </c>
      <c r="K205" s="38">
        <v>5590.7500000000018</v>
      </c>
      <c r="L205" s="38">
        <v>5635.6500000000015</v>
      </c>
      <c r="M205" s="28">
        <v>5545.85</v>
      </c>
      <c r="N205" s="28">
        <v>5457.15</v>
      </c>
      <c r="O205" s="39">
        <v>3016100</v>
      </c>
      <c r="P205" s="40">
        <v>6.7089452603471293E-3</v>
      </c>
    </row>
    <row r="206" spans="1:16" ht="12.75" customHeight="1">
      <c r="A206" s="28">
        <v>196</v>
      </c>
      <c r="B206" s="29" t="s">
        <v>38</v>
      </c>
      <c r="C206" s="30" t="s">
        <v>209</v>
      </c>
      <c r="D206" s="31">
        <v>44742</v>
      </c>
      <c r="E206" s="37">
        <v>745.9</v>
      </c>
      <c r="F206" s="37">
        <v>740.75</v>
      </c>
      <c r="G206" s="38">
        <v>732.15</v>
      </c>
      <c r="H206" s="38">
        <v>718.4</v>
      </c>
      <c r="I206" s="38">
        <v>709.8</v>
      </c>
      <c r="J206" s="38">
        <v>754.5</v>
      </c>
      <c r="K206" s="38">
        <v>763.09999999999991</v>
      </c>
      <c r="L206" s="38">
        <v>776.85</v>
      </c>
      <c r="M206" s="28">
        <v>749.35</v>
      </c>
      <c r="N206" s="28">
        <v>727</v>
      </c>
      <c r="O206" s="39">
        <v>19953700</v>
      </c>
      <c r="P206" s="40">
        <v>-1.8166698650291052E-2</v>
      </c>
    </row>
    <row r="207" spans="1:16" ht="12.75" customHeight="1">
      <c r="A207" s="28">
        <v>197</v>
      </c>
      <c r="B207" s="29" t="s">
        <v>119</v>
      </c>
      <c r="C207" s="30" t="s">
        <v>210</v>
      </c>
      <c r="D207" s="31">
        <v>44742</v>
      </c>
      <c r="E207" s="37">
        <v>303.95</v>
      </c>
      <c r="F207" s="37">
        <v>306.88333333333327</v>
      </c>
      <c r="G207" s="38">
        <v>296.61666666666656</v>
      </c>
      <c r="H207" s="38">
        <v>289.2833333333333</v>
      </c>
      <c r="I207" s="38">
        <v>279.01666666666659</v>
      </c>
      <c r="J207" s="38">
        <v>314.21666666666653</v>
      </c>
      <c r="K207" s="38">
        <v>324.48333333333329</v>
      </c>
      <c r="L207" s="38">
        <v>331.81666666666649</v>
      </c>
      <c r="M207" s="28">
        <v>317.14999999999998</v>
      </c>
      <c r="N207" s="28">
        <v>299.55</v>
      </c>
      <c r="O207" s="39">
        <v>48910250</v>
      </c>
      <c r="P207" s="40">
        <v>-2.8479064039408867E-2</v>
      </c>
    </row>
    <row r="208" spans="1:16" ht="12.75" customHeight="1">
      <c r="A208" s="28">
        <v>198</v>
      </c>
      <c r="B208" s="29" t="s">
        <v>70</v>
      </c>
      <c r="C208" s="30" t="s">
        <v>211</v>
      </c>
      <c r="D208" s="31">
        <v>44742</v>
      </c>
      <c r="E208" s="37">
        <v>991.6</v>
      </c>
      <c r="F208" s="37">
        <v>980.68333333333339</v>
      </c>
      <c r="G208" s="38">
        <v>964.76666666666677</v>
      </c>
      <c r="H208" s="38">
        <v>937.93333333333339</v>
      </c>
      <c r="I208" s="38">
        <v>922.01666666666677</v>
      </c>
      <c r="J208" s="38">
        <v>1007.5166666666668</v>
      </c>
      <c r="K208" s="38">
        <v>1023.4333333333333</v>
      </c>
      <c r="L208" s="38">
        <v>1050.2666666666669</v>
      </c>
      <c r="M208" s="28">
        <v>996.6</v>
      </c>
      <c r="N208" s="28">
        <v>953.85</v>
      </c>
      <c r="O208" s="39">
        <v>3085500</v>
      </c>
      <c r="P208" s="40">
        <v>9.3228655544651626E-3</v>
      </c>
    </row>
    <row r="209" spans="1:16" ht="12.75" customHeight="1">
      <c r="A209" s="28">
        <v>199</v>
      </c>
      <c r="B209" s="29" t="s">
        <v>70</v>
      </c>
      <c r="C209" s="30" t="s">
        <v>280</v>
      </c>
      <c r="D209" s="31">
        <v>44742</v>
      </c>
      <c r="E209" s="37">
        <v>1579.1</v>
      </c>
      <c r="F209" s="37">
        <v>1579.4333333333334</v>
      </c>
      <c r="G209" s="38">
        <v>1551.8666666666668</v>
      </c>
      <c r="H209" s="38">
        <v>1524.6333333333334</v>
      </c>
      <c r="I209" s="38">
        <v>1497.0666666666668</v>
      </c>
      <c r="J209" s="38">
        <v>1606.6666666666667</v>
      </c>
      <c r="K209" s="38">
        <v>1634.2333333333333</v>
      </c>
      <c r="L209" s="38">
        <v>1661.4666666666667</v>
      </c>
      <c r="M209" s="28">
        <v>1607</v>
      </c>
      <c r="N209" s="28">
        <v>1552.2</v>
      </c>
      <c r="O209" s="39">
        <v>607900</v>
      </c>
      <c r="P209" s="40">
        <v>1.7491003431249479E-2</v>
      </c>
    </row>
    <row r="210" spans="1:16" ht="12.75" customHeight="1">
      <c r="A210" s="28">
        <v>200</v>
      </c>
      <c r="B210" s="29" t="s">
        <v>86</v>
      </c>
      <c r="C210" s="30" t="s">
        <v>212</v>
      </c>
      <c r="D210" s="31">
        <v>44742</v>
      </c>
      <c r="E210" s="37">
        <v>476</v>
      </c>
      <c r="F210" s="37">
        <v>472.61666666666662</v>
      </c>
      <c r="G210" s="38">
        <v>468.58333333333326</v>
      </c>
      <c r="H210" s="38">
        <v>461.16666666666663</v>
      </c>
      <c r="I210" s="38">
        <v>457.13333333333327</v>
      </c>
      <c r="J210" s="38">
        <v>480.03333333333325</v>
      </c>
      <c r="K210" s="38">
        <v>484.06666666666666</v>
      </c>
      <c r="L210" s="38">
        <v>491.48333333333323</v>
      </c>
      <c r="M210" s="28">
        <v>476.65</v>
      </c>
      <c r="N210" s="28">
        <v>465.2</v>
      </c>
      <c r="O210" s="39">
        <v>30441200</v>
      </c>
      <c r="P210" s="40">
        <v>-7.874118398581615E-3</v>
      </c>
    </row>
    <row r="211" spans="1:16" ht="12.75" customHeight="1">
      <c r="A211" s="28">
        <v>201</v>
      </c>
      <c r="B211" s="29" t="s">
        <v>180</v>
      </c>
      <c r="C211" s="30" t="s">
        <v>213</v>
      </c>
      <c r="D211" s="31">
        <v>44742</v>
      </c>
      <c r="E211" s="37">
        <v>240.4</v>
      </c>
      <c r="F211" s="37">
        <v>239.51666666666665</v>
      </c>
      <c r="G211" s="38">
        <v>237.5333333333333</v>
      </c>
      <c r="H211" s="38">
        <v>234.66666666666666</v>
      </c>
      <c r="I211" s="38">
        <v>232.68333333333331</v>
      </c>
      <c r="J211" s="38">
        <v>242.3833333333333</v>
      </c>
      <c r="K211" s="38">
        <v>244.36666666666665</v>
      </c>
      <c r="L211" s="38">
        <v>247.23333333333329</v>
      </c>
      <c r="M211" s="28">
        <v>241.5</v>
      </c>
      <c r="N211" s="28">
        <v>236.65</v>
      </c>
      <c r="O211" s="39">
        <v>73830000</v>
      </c>
      <c r="P211" s="40">
        <v>-4.4095634936688376E-3</v>
      </c>
    </row>
    <row r="212" spans="1:16" ht="12.75" customHeight="1">
      <c r="A212" s="28">
        <v>202</v>
      </c>
      <c r="B212" s="29" t="s">
        <v>47</v>
      </c>
      <c r="C212" s="30" t="s">
        <v>859</v>
      </c>
      <c r="D212" s="31">
        <v>44742</v>
      </c>
      <c r="E212" s="37">
        <v>362.8</v>
      </c>
      <c r="F212" s="37">
        <v>361.98333333333335</v>
      </c>
      <c r="G212" s="38">
        <v>359.16666666666669</v>
      </c>
      <c r="H212" s="38">
        <v>355.53333333333336</v>
      </c>
      <c r="I212" s="38">
        <v>352.7166666666667</v>
      </c>
      <c r="J212" s="38">
        <v>365.61666666666667</v>
      </c>
      <c r="K212" s="38">
        <v>368.43333333333328</v>
      </c>
      <c r="L212" s="38">
        <v>372.06666666666666</v>
      </c>
      <c r="M212" s="28">
        <v>364.8</v>
      </c>
      <c r="N212" s="28">
        <v>358.35</v>
      </c>
      <c r="O212" s="39">
        <v>12001100</v>
      </c>
      <c r="P212" s="40">
        <v>-4.1324714336688547E-3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44722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4" t="s">
        <v>16</v>
      </c>
      <c r="B8" s="456"/>
      <c r="C8" s="460" t="s">
        <v>20</v>
      </c>
      <c r="D8" s="460" t="s">
        <v>21</v>
      </c>
      <c r="E8" s="451" t="s">
        <v>22</v>
      </c>
      <c r="F8" s="452"/>
      <c r="G8" s="453"/>
      <c r="H8" s="451" t="s">
        <v>23</v>
      </c>
      <c r="I8" s="452"/>
      <c r="J8" s="453"/>
      <c r="K8" s="23"/>
      <c r="L8" s="50"/>
      <c r="M8" s="50"/>
      <c r="N8" s="1"/>
      <c r="O8" s="1"/>
    </row>
    <row r="9" spans="1:15" ht="36" customHeight="1">
      <c r="A9" s="458"/>
      <c r="B9" s="459"/>
      <c r="C9" s="459"/>
      <c r="D9" s="45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16478.099999999999</v>
      </c>
      <c r="D10" s="32">
        <v>16404.916666666664</v>
      </c>
      <c r="E10" s="32">
        <v>16317.033333333329</v>
      </c>
      <c r="F10" s="32">
        <v>16155.966666666665</v>
      </c>
      <c r="G10" s="32">
        <v>16068.08333333333</v>
      </c>
      <c r="H10" s="32">
        <v>16565.98333333333</v>
      </c>
      <c r="I10" s="32">
        <v>16653.866666666661</v>
      </c>
      <c r="J10" s="32">
        <v>16814.933333333327</v>
      </c>
      <c r="K10" s="34">
        <v>16492.8</v>
      </c>
      <c r="L10" s="34">
        <v>16243.85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35085.449999999997</v>
      </c>
      <c r="D11" s="37">
        <v>34964.549999999996</v>
      </c>
      <c r="E11" s="37">
        <v>34779.999999999993</v>
      </c>
      <c r="F11" s="37">
        <v>34474.549999999996</v>
      </c>
      <c r="G11" s="37">
        <v>34289.999999999993</v>
      </c>
      <c r="H11" s="37">
        <v>35269.999999999993</v>
      </c>
      <c r="I11" s="37">
        <v>35454.549999999996</v>
      </c>
      <c r="J11" s="37">
        <v>35759.999999999993</v>
      </c>
      <c r="K11" s="28">
        <v>35149.1</v>
      </c>
      <c r="L11" s="28">
        <v>34659.1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2663.15</v>
      </c>
      <c r="D12" s="37">
        <v>2666.1166666666663</v>
      </c>
      <c r="E12" s="37">
        <v>2649.7333333333327</v>
      </c>
      <c r="F12" s="37">
        <v>2636.3166666666662</v>
      </c>
      <c r="G12" s="37">
        <v>2619.9333333333325</v>
      </c>
      <c r="H12" s="37">
        <v>2679.5333333333328</v>
      </c>
      <c r="I12" s="37">
        <v>2695.916666666667</v>
      </c>
      <c r="J12" s="37">
        <v>2709.333333333333</v>
      </c>
      <c r="K12" s="28">
        <v>2682.5</v>
      </c>
      <c r="L12" s="28">
        <v>2652.7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4831.95</v>
      </c>
      <c r="D13" s="37">
        <v>4808.3999999999996</v>
      </c>
      <c r="E13" s="37">
        <v>4779.1499999999996</v>
      </c>
      <c r="F13" s="37">
        <v>4726.3500000000004</v>
      </c>
      <c r="G13" s="37">
        <v>4697.1000000000004</v>
      </c>
      <c r="H13" s="37">
        <v>4861.1999999999989</v>
      </c>
      <c r="I13" s="37">
        <v>4890.4499999999989</v>
      </c>
      <c r="J13" s="37">
        <v>4943.2499999999982</v>
      </c>
      <c r="K13" s="28">
        <v>4837.6499999999996</v>
      </c>
      <c r="L13" s="28">
        <v>4755.6000000000004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29761.55</v>
      </c>
      <c r="D14" s="37">
        <v>29542.183333333334</v>
      </c>
      <c r="E14" s="37">
        <v>29281.566666666669</v>
      </c>
      <c r="F14" s="37">
        <v>28801.583333333336</v>
      </c>
      <c r="G14" s="37">
        <v>28540.966666666671</v>
      </c>
      <c r="H14" s="37">
        <v>30022.166666666668</v>
      </c>
      <c r="I14" s="37">
        <v>30282.783333333336</v>
      </c>
      <c r="J14" s="37">
        <v>30762.766666666666</v>
      </c>
      <c r="K14" s="28">
        <v>29802.799999999999</v>
      </c>
      <c r="L14" s="28">
        <v>29062.2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4138.55</v>
      </c>
      <c r="D15" s="37">
        <v>4131.5666666666666</v>
      </c>
      <c r="E15" s="37">
        <v>4110.9833333333336</v>
      </c>
      <c r="F15" s="37">
        <v>4083.416666666667</v>
      </c>
      <c r="G15" s="37">
        <v>4062.8333333333339</v>
      </c>
      <c r="H15" s="37">
        <v>4159.1333333333332</v>
      </c>
      <c r="I15" s="37">
        <v>4179.7166666666672</v>
      </c>
      <c r="J15" s="37">
        <v>4207.2833333333328</v>
      </c>
      <c r="K15" s="28">
        <v>4152.1499999999996</v>
      </c>
      <c r="L15" s="28">
        <v>4104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7639.7</v>
      </c>
      <c r="D16" s="37">
        <v>7610.7333333333327</v>
      </c>
      <c r="E16" s="37">
        <v>7573.3166666666657</v>
      </c>
      <c r="F16" s="37">
        <v>7506.9333333333334</v>
      </c>
      <c r="G16" s="37">
        <v>7469.5166666666664</v>
      </c>
      <c r="H16" s="37">
        <v>7677.116666666665</v>
      </c>
      <c r="I16" s="37">
        <v>7714.533333333331</v>
      </c>
      <c r="J16" s="37">
        <v>7780.9166666666642</v>
      </c>
      <c r="K16" s="28">
        <v>7648.15</v>
      </c>
      <c r="L16" s="28">
        <v>7544.35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2138.1</v>
      </c>
      <c r="D17" s="37">
        <v>2136.9333333333334</v>
      </c>
      <c r="E17" s="37">
        <v>2123.8666666666668</v>
      </c>
      <c r="F17" s="37">
        <v>2109.6333333333332</v>
      </c>
      <c r="G17" s="37">
        <v>2096.5666666666666</v>
      </c>
      <c r="H17" s="37">
        <v>2151.166666666667</v>
      </c>
      <c r="I17" s="37">
        <v>2164.2333333333336</v>
      </c>
      <c r="J17" s="37">
        <v>2178.4666666666672</v>
      </c>
      <c r="K17" s="28">
        <v>2150</v>
      </c>
      <c r="L17" s="28">
        <v>2122.6999999999998</v>
      </c>
      <c r="M17" s="28">
        <v>3.3516599999999999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613.35</v>
      </c>
      <c r="D18" s="37">
        <v>618.7833333333333</v>
      </c>
      <c r="E18" s="37">
        <v>600.56666666666661</v>
      </c>
      <c r="F18" s="37">
        <v>587.7833333333333</v>
      </c>
      <c r="G18" s="37">
        <v>569.56666666666661</v>
      </c>
      <c r="H18" s="37">
        <v>631.56666666666661</v>
      </c>
      <c r="I18" s="37">
        <v>649.7833333333333</v>
      </c>
      <c r="J18" s="37">
        <v>662.56666666666661</v>
      </c>
      <c r="K18" s="28">
        <v>637</v>
      </c>
      <c r="L18" s="28">
        <v>606</v>
      </c>
      <c r="M18" s="28">
        <v>23.143450000000001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709.85</v>
      </c>
      <c r="D19" s="37">
        <v>704.13333333333321</v>
      </c>
      <c r="E19" s="37">
        <v>696.26666666666642</v>
      </c>
      <c r="F19" s="37">
        <v>682.68333333333317</v>
      </c>
      <c r="G19" s="37">
        <v>674.81666666666638</v>
      </c>
      <c r="H19" s="37">
        <v>717.71666666666647</v>
      </c>
      <c r="I19" s="37">
        <v>725.58333333333326</v>
      </c>
      <c r="J19" s="37">
        <v>739.16666666666652</v>
      </c>
      <c r="K19" s="28">
        <v>712</v>
      </c>
      <c r="L19" s="28">
        <v>690.55</v>
      </c>
      <c r="M19" s="28">
        <v>13.526450000000001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2219.1999999999998</v>
      </c>
      <c r="D20" s="37">
        <v>2199.4</v>
      </c>
      <c r="E20" s="37">
        <v>2174.8000000000002</v>
      </c>
      <c r="F20" s="37">
        <v>2130.4</v>
      </c>
      <c r="G20" s="37">
        <v>2105.8000000000002</v>
      </c>
      <c r="H20" s="37">
        <v>2243.8000000000002</v>
      </c>
      <c r="I20" s="37">
        <v>2268.3999999999996</v>
      </c>
      <c r="J20" s="37">
        <v>2312.8000000000002</v>
      </c>
      <c r="K20" s="28">
        <v>2224</v>
      </c>
      <c r="L20" s="28">
        <v>2155</v>
      </c>
      <c r="M20" s="28">
        <v>14.40385</v>
      </c>
      <c r="N20" s="1"/>
      <c r="O20" s="1"/>
    </row>
    <row r="21" spans="1:15" ht="12.75" customHeight="1">
      <c r="A21" s="53">
        <v>12</v>
      </c>
      <c r="B21" s="28" t="s">
        <v>238</v>
      </c>
      <c r="C21" s="28">
        <v>1812.65</v>
      </c>
      <c r="D21" s="37">
        <v>1813.3166666666666</v>
      </c>
      <c r="E21" s="37">
        <v>1789.6333333333332</v>
      </c>
      <c r="F21" s="37">
        <v>1766.6166666666666</v>
      </c>
      <c r="G21" s="37">
        <v>1742.9333333333332</v>
      </c>
      <c r="H21" s="37">
        <v>1836.3333333333333</v>
      </c>
      <c r="I21" s="37">
        <v>1860.0166666666667</v>
      </c>
      <c r="J21" s="37">
        <v>1883.0333333333333</v>
      </c>
      <c r="K21" s="28">
        <v>1837</v>
      </c>
      <c r="L21" s="28">
        <v>1790.3</v>
      </c>
      <c r="M21" s="28">
        <v>14.264469999999999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735.5</v>
      </c>
      <c r="D22" s="37">
        <v>731.86666666666667</v>
      </c>
      <c r="E22" s="37">
        <v>726.73333333333335</v>
      </c>
      <c r="F22" s="37">
        <v>717.9666666666667</v>
      </c>
      <c r="G22" s="37">
        <v>712.83333333333337</v>
      </c>
      <c r="H22" s="37">
        <v>740.63333333333333</v>
      </c>
      <c r="I22" s="37">
        <v>745.76666666666677</v>
      </c>
      <c r="J22" s="37">
        <v>754.5333333333333</v>
      </c>
      <c r="K22" s="28">
        <v>737</v>
      </c>
      <c r="L22" s="28">
        <v>723.1</v>
      </c>
      <c r="M22" s="28">
        <v>26.04731</v>
      </c>
      <c r="N22" s="1"/>
      <c r="O22" s="1"/>
    </row>
    <row r="23" spans="1:15" ht="12.75" customHeight="1">
      <c r="A23" s="53">
        <v>14</v>
      </c>
      <c r="B23" s="28" t="s">
        <v>239</v>
      </c>
      <c r="C23" s="28">
        <v>2498.0500000000002</v>
      </c>
      <c r="D23" s="37">
        <v>2474.7833333333333</v>
      </c>
      <c r="E23" s="37">
        <v>2434.5666666666666</v>
      </c>
      <c r="F23" s="37">
        <v>2371.0833333333335</v>
      </c>
      <c r="G23" s="37">
        <v>2330.8666666666668</v>
      </c>
      <c r="H23" s="37">
        <v>2538.2666666666664</v>
      </c>
      <c r="I23" s="37">
        <v>2578.4833333333327</v>
      </c>
      <c r="J23" s="37">
        <v>2641.9666666666662</v>
      </c>
      <c r="K23" s="28">
        <v>2515</v>
      </c>
      <c r="L23" s="28">
        <v>2411.3000000000002</v>
      </c>
      <c r="M23" s="28">
        <v>2.81257</v>
      </c>
      <c r="N23" s="1"/>
      <c r="O23" s="1"/>
    </row>
    <row r="24" spans="1:15" ht="12.75" customHeight="1">
      <c r="A24" s="53">
        <v>15</v>
      </c>
      <c r="B24" s="28" t="s">
        <v>240</v>
      </c>
      <c r="C24" s="28">
        <v>2116.5</v>
      </c>
      <c r="D24" s="37">
        <v>2098.8333333333335</v>
      </c>
      <c r="E24" s="37">
        <v>2067.666666666667</v>
      </c>
      <c r="F24" s="37">
        <v>2018.8333333333335</v>
      </c>
      <c r="G24" s="37">
        <v>1987.666666666667</v>
      </c>
      <c r="H24" s="37">
        <v>2147.666666666667</v>
      </c>
      <c r="I24" s="37">
        <v>2178.8333333333339</v>
      </c>
      <c r="J24" s="37">
        <v>2227.666666666667</v>
      </c>
      <c r="K24" s="28">
        <v>2130</v>
      </c>
      <c r="L24" s="28">
        <v>2050</v>
      </c>
      <c r="M24" s="28">
        <v>4.8104300000000002</v>
      </c>
      <c r="N24" s="1"/>
      <c r="O24" s="1"/>
    </row>
    <row r="25" spans="1:15" ht="12.75" customHeight="1">
      <c r="A25" s="53">
        <v>16</v>
      </c>
      <c r="B25" s="28" t="s">
        <v>241</v>
      </c>
      <c r="C25" s="28">
        <v>102.5</v>
      </c>
      <c r="D25" s="37">
        <v>102.25</v>
      </c>
      <c r="E25" s="37">
        <v>101.8</v>
      </c>
      <c r="F25" s="37">
        <v>101.1</v>
      </c>
      <c r="G25" s="37">
        <v>100.64999999999999</v>
      </c>
      <c r="H25" s="37">
        <v>102.95</v>
      </c>
      <c r="I25" s="37">
        <v>103.39999999999999</v>
      </c>
      <c r="J25" s="37">
        <v>104.10000000000001</v>
      </c>
      <c r="K25" s="28">
        <v>102.7</v>
      </c>
      <c r="L25" s="28">
        <v>101.55</v>
      </c>
      <c r="M25" s="28">
        <v>10.275600000000001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259</v>
      </c>
      <c r="D26" s="37">
        <v>258.36666666666667</v>
      </c>
      <c r="E26" s="37">
        <v>255.23333333333335</v>
      </c>
      <c r="F26" s="37">
        <v>251.46666666666667</v>
      </c>
      <c r="G26" s="37">
        <v>248.33333333333334</v>
      </c>
      <c r="H26" s="37">
        <v>262.13333333333333</v>
      </c>
      <c r="I26" s="37">
        <v>265.26666666666665</v>
      </c>
      <c r="J26" s="37">
        <v>269.03333333333336</v>
      </c>
      <c r="K26" s="28">
        <v>261.5</v>
      </c>
      <c r="L26" s="28">
        <v>254.6</v>
      </c>
      <c r="M26" s="28">
        <v>12.734120000000001</v>
      </c>
      <c r="N26" s="1"/>
      <c r="O26" s="1"/>
    </row>
    <row r="27" spans="1:15" ht="12.75" customHeight="1">
      <c r="A27" s="53">
        <v>18</v>
      </c>
      <c r="B27" s="28" t="s">
        <v>242</v>
      </c>
      <c r="C27" s="28">
        <v>1772.65</v>
      </c>
      <c r="D27" s="37">
        <v>1757.8999999999999</v>
      </c>
      <c r="E27" s="37">
        <v>1739.7999999999997</v>
      </c>
      <c r="F27" s="37">
        <v>1706.9499999999998</v>
      </c>
      <c r="G27" s="37">
        <v>1688.8499999999997</v>
      </c>
      <c r="H27" s="37">
        <v>1790.7499999999998</v>
      </c>
      <c r="I27" s="37">
        <v>1808.8499999999997</v>
      </c>
      <c r="J27" s="37">
        <v>1841.6999999999998</v>
      </c>
      <c r="K27" s="28">
        <v>1776</v>
      </c>
      <c r="L27" s="28">
        <v>1725.05</v>
      </c>
      <c r="M27" s="28">
        <v>0.58398000000000005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732.2</v>
      </c>
      <c r="D28" s="37">
        <v>735.83333333333337</v>
      </c>
      <c r="E28" s="37">
        <v>722.66666666666674</v>
      </c>
      <c r="F28" s="37">
        <v>713.13333333333333</v>
      </c>
      <c r="G28" s="37">
        <v>699.9666666666667</v>
      </c>
      <c r="H28" s="37">
        <v>745.36666666666679</v>
      </c>
      <c r="I28" s="37">
        <v>758.53333333333353</v>
      </c>
      <c r="J28" s="37">
        <v>768.06666666666683</v>
      </c>
      <c r="K28" s="28">
        <v>749</v>
      </c>
      <c r="L28" s="28">
        <v>726.3</v>
      </c>
      <c r="M28" s="28">
        <v>2.01986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3139.8</v>
      </c>
      <c r="D29" s="37">
        <v>3144.25</v>
      </c>
      <c r="E29" s="37">
        <v>3113.55</v>
      </c>
      <c r="F29" s="37">
        <v>3087.3</v>
      </c>
      <c r="G29" s="37">
        <v>3056.6000000000004</v>
      </c>
      <c r="H29" s="37">
        <v>3170.5</v>
      </c>
      <c r="I29" s="37">
        <v>3201.2</v>
      </c>
      <c r="J29" s="37">
        <v>3227.45</v>
      </c>
      <c r="K29" s="28">
        <v>3174.95</v>
      </c>
      <c r="L29" s="28">
        <v>3118</v>
      </c>
      <c r="M29" s="28">
        <v>1.02966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497.9</v>
      </c>
      <c r="D30" s="37">
        <v>496.66666666666669</v>
      </c>
      <c r="E30" s="37">
        <v>494.33333333333337</v>
      </c>
      <c r="F30" s="37">
        <v>490.76666666666671</v>
      </c>
      <c r="G30" s="37">
        <v>488.43333333333339</v>
      </c>
      <c r="H30" s="37">
        <v>500.23333333333335</v>
      </c>
      <c r="I30" s="37">
        <v>502.56666666666672</v>
      </c>
      <c r="J30" s="37">
        <v>506.13333333333333</v>
      </c>
      <c r="K30" s="28">
        <v>499</v>
      </c>
      <c r="L30" s="28">
        <v>493.1</v>
      </c>
      <c r="M30" s="28">
        <v>1.3888100000000001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365.3</v>
      </c>
      <c r="D31" s="37">
        <v>365.43333333333334</v>
      </c>
      <c r="E31" s="37">
        <v>362.36666666666667</v>
      </c>
      <c r="F31" s="37">
        <v>359.43333333333334</v>
      </c>
      <c r="G31" s="37">
        <v>356.36666666666667</v>
      </c>
      <c r="H31" s="37">
        <v>368.36666666666667</v>
      </c>
      <c r="I31" s="37">
        <v>371.43333333333339</v>
      </c>
      <c r="J31" s="37">
        <v>374.36666666666667</v>
      </c>
      <c r="K31" s="28">
        <v>368.5</v>
      </c>
      <c r="L31" s="28">
        <v>362.5</v>
      </c>
      <c r="M31" s="28">
        <v>52.384500000000003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3670.05</v>
      </c>
      <c r="D32" s="37">
        <v>3637.2333333333336</v>
      </c>
      <c r="E32" s="37">
        <v>3593.8166666666671</v>
      </c>
      <c r="F32" s="37">
        <v>3517.5833333333335</v>
      </c>
      <c r="G32" s="37">
        <v>3474.166666666667</v>
      </c>
      <c r="H32" s="37">
        <v>3713.4666666666672</v>
      </c>
      <c r="I32" s="37">
        <v>3756.8833333333332</v>
      </c>
      <c r="J32" s="37">
        <v>3833.1166666666672</v>
      </c>
      <c r="K32" s="28">
        <v>3680.65</v>
      </c>
      <c r="L32" s="28">
        <v>3561</v>
      </c>
      <c r="M32" s="28">
        <v>4.8367100000000001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208.55</v>
      </c>
      <c r="D33" s="37">
        <v>208.91666666666666</v>
      </c>
      <c r="E33" s="37">
        <v>205.88333333333333</v>
      </c>
      <c r="F33" s="37">
        <v>203.21666666666667</v>
      </c>
      <c r="G33" s="37">
        <v>200.18333333333334</v>
      </c>
      <c r="H33" s="37">
        <v>211.58333333333331</v>
      </c>
      <c r="I33" s="37">
        <v>214.61666666666667</v>
      </c>
      <c r="J33" s="37">
        <v>217.2833333333333</v>
      </c>
      <c r="K33" s="28">
        <v>211.95</v>
      </c>
      <c r="L33" s="28">
        <v>206.25</v>
      </c>
      <c r="M33" s="28">
        <v>18.97437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137.9</v>
      </c>
      <c r="D34" s="37">
        <v>137.70000000000002</v>
      </c>
      <c r="E34" s="37">
        <v>136.80000000000004</v>
      </c>
      <c r="F34" s="37">
        <v>135.70000000000002</v>
      </c>
      <c r="G34" s="37">
        <v>134.80000000000004</v>
      </c>
      <c r="H34" s="37">
        <v>138.80000000000004</v>
      </c>
      <c r="I34" s="37">
        <v>139.70000000000002</v>
      </c>
      <c r="J34" s="37">
        <v>140.80000000000004</v>
      </c>
      <c r="K34" s="28">
        <v>138.6</v>
      </c>
      <c r="L34" s="28">
        <v>136.6</v>
      </c>
      <c r="M34" s="28">
        <v>64.977969999999999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2686.8</v>
      </c>
      <c r="D35" s="37">
        <v>2672.7166666666667</v>
      </c>
      <c r="E35" s="37">
        <v>2647.8333333333335</v>
      </c>
      <c r="F35" s="37">
        <v>2608.8666666666668</v>
      </c>
      <c r="G35" s="37">
        <v>2583.9833333333336</v>
      </c>
      <c r="H35" s="37">
        <v>2711.6833333333334</v>
      </c>
      <c r="I35" s="37">
        <v>2736.5666666666666</v>
      </c>
      <c r="J35" s="37">
        <v>2775.5333333333333</v>
      </c>
      <c r="K35" s="28">
        <v>2697.6</v>
      </c>
      <c r="L35" s="28">
        <v>2633.75</v>
      </c>
      <c r="M35" s="28">
        <v>18.575009999999999</v>
      </c>
      <c r="N35" s="1"/>
      <c r="O35" s="1"/>
    </row>
    <row r="36" spans="1:15" ht="12.75" customHeight="1">
      <c r="A36" s="53">
        <v>27</v>
      </c>
      <c r="B36" s="28" t="s">
        <v>305</v>
      </c>
      <c r="C36" s="28">
        <v>1680.7</v>
      </c>
      <c r="D36" s="37">
        <v>1671.9666666666665</v>
      </c>
      <c r="E36" s="37">
        <v>1645.9333333333329</v>
      </c>
      <c r="F36" s="37">
        <v>1611.1666666666665</v>
      </c>
      <c r="G36" s="37">
        <v>1585.133333333333</v>
      </c>
      <c r="H36" s="37">
        <v>1706.7333333333329</v>
      </c>
      <c r="I36" s="37">
        <v>1732.7666666666662</v>
      </c>
      <c r="J36" s="37">
        <v>1767.5333333333328</v>
      </c>
      <c r="K36" s="28">
        <v>1698</v>
      </c>
      <c r="L36" s="28">
        <v>1637.2</v>
      </c>
      <c r="M36" s="28">
        <v>2.1054400000000002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529.85</v>
      </c>
      <c r="D37" s="37">
        <v>527.13333333333333</v>
      </c>
      <c r="E37" s="37">
        <v>522.7166666666667</v>
      </c>
      <c r="F37" s="37">
        <v>515.58333333333337</v>
      </c>
      <c r="G37" s="37">
        <v>511.16666666666674</v>
      </c>
      <c r="H37" s="37">
        <v>534.26666666666665</v>
      </c>
      <c r="I37" s="37">
        <v>538.68333333333339</v>
      </c>
      <c r="J37" s="37">
        <v>545.81666666666661</v>
      </c>
      <c r="K37" s="28">
        <v>531.54999999999995</v>
      </c>
      <c r="L37" s="28">
        <v>520</v>
      </c>
      <c r="M37" s="28">
        <v>14.68744</v>
      </c>
      <c r="N37" s="1"/>
      <c r="O37" s="1"/>
    </row>
    <row r="38" spans="1:15" ht="12.75" customHeight="1">
      <c r="A38" s="53">
        <v>29</v>
      </c>
      <c r="B38" s="28" t="s">
        <v>243</v>
      </c>
      <c r="C38" s="28">
        <v>3830.35</v>
      </c>
      <c r="D38" s="37">
        <v>3788.9166666666665</v>
      </c>
      <c r="E38" s="37">
        <v>3727.833333333333</v>
      </c>
      <c r="F38" s="37">
        <v>3625.3166666666666</v>
      </c>
      <c r="G38" s="37">
        <v>3564.2333333333331</v>
      </c>
      <c r="H38" s="37">
        <v>3891.4333333333329</v>
      </c>
      <c r="I38" s="37">
        <v>3952.516666666666</v>
      </c>
      <c r="J38" s="37">
        <v>4055.0333333333328</v>
      </c>
      <c r="K38" s="28">
        <v>3850</v>
      </c>
      <c r="L38" s="28">
        <v>3686.4</v>
      </c>
      <c r="M38" s="28">
        <v>4.4508299999999998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661.3</v>
      </c>
      <c r="D39" s="37">
        <v>658.01666666666665</v>
      </c>
      <c r="E39" s="37">
        <v>653.2833333333333</v>
      </c>
      <c r="F39" s="37">
        <v>645.26666666666665</v>
      </c>
      <c r="G39" s="37">
        <v>640.5333333333333</v>
      </c>
      <c r="H39" s="37">
        <v>666.0333333333333</v>
      </c>
      <c r="I39" s="37">
        <v>670.76666666666665</v>
      </c>
      <c r="J39" s="37">
        <v>678.7833333333333</v>
      </c>
      <c r="K39" s="28">
        <v>662.75</v>
      </c>
      <c r="L39" s="28">
        <v>650</v>
      </c>
      <c r="M39" s="28">
        <v>56.82743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3878.65</v>
      </c>
      <c r="D40" s="37">
        <v>3851.0166666666664</v>
      </c>
      <c r="E40" s="37">
        <v>3807.0333333333328</v>
      </c>
      <c r="F40" s="37">
        <v>3735.4166666666665</v>
      </c>
      <c r="G40" s="37">
        <v>3691.4333333333329</v>
      </c>
      <c r="H40" s="37">
        <v>3922.6333333333328</v>
      </c>
      <c r="I40" s="37">
        <v>3966.6166666666663</v>
      </c>
      <c r="J40" s="37">
        <v>4038.2333333333327</v>
      </c>
      <c r="K40" s="28">
        <v>3895</v>
      </c>
      <c r="L40" s="28">
        <v>3779.4</v>
      </c>
      <c r="M40" s="28">
        <v>6.2786900000000001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5898.55</v>
      </c>
      <c r="D41" s="37">
        <v>5895.05</v>
      </c>
      <c r="E41" s="37">
        <v>5858.5</v>
      </c>
      <c r="F41" s="37">
        <v>5818.45</v>
      </c>
      <c r="G41" s="37">
        <v>5781.9</v>
      </c>
      <c r="H41" s="37">
        <v>5935.1</v>
      </c>
      <c r="I41" s="37">
        <v>5971.6500000000015</v>
      </c>
      <c r="J41" s="37">
        <v>6011.7000000000007</v>
      </c>
      <c r="K41" s="28">
        <v>5931.6</v>
      </c>
      <c r="L41" s="28">
        <v>5855</v>
      </c>
      <c r="M41" s="28">
        <v>12.37674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12471</v>
      </c>
      <c r="D42" s="37">
        <v>12414.65</v>
      </c>
      <c r="E42" s="37">
        <v>12311.349999999999</v>
      </c>
      <c r="F42" s="37">
        <v>12151.699999999999</v>
      </c>
      <c r="G42" s="37">
        <v>12048.399999999998</v>
      </c>
      <c r="H42" s="37">
        <v>12574.3</v>
      </c>
      <c r="I42" s="37">
        <v>12677.599999999999</v>
      </c>
      <c r="J42" s="37">
        <v>12837.25</v>
      </c>
      <c r="K42" s="28">
        <v>12517.95</v>
      </c>
      <c r="L42" s="28">
        <v>12255</v>
      </c>
      <c r="M42" s="28">
        <v>1.7423900000000001</v>
      </c>
      <c r="N42" s="1"/>
      <c r="O42" s="1"/>
    </row>
    <row r="43" spans="1:15" ht="12.75" customHeight="1">
      <c r="A43" s="53">
        <v>34</v>
      </c>
      <c r="B43" s="28" t="s">
        <v>244</v>
      </c>
      <c r="C43" s="28">
        <v>4947</v>
      </c>
      <c r="D43" s="37">
        <v>4939.2333333333336</v>
      </c>
      <c r="E43" s="37">
        <v>4913.4666666666672</v>
      </c>
      <c r="F43" s="37">
        <v>4879.9333333333334</v>
      </c>
      <c r="G43" s="37">
        <v>4854.166666666667</v>
      </c>
      <c r="H43" s="37">
        <v>4972.7666666666673</v>
      </c>
      <c r="I43" s="37">
        <v>4998.5333333333338</v>
      </c>
      <c r="J43" s="37">
        <v>5032.0666666666675</v>
      </c>
      <c r="K43" s="28">
        <v>4965</v>
      </c>
      <c r="L43" s="28">
        <v>4905.7</v>
      </c>
      <c r="M43" s="28">
        <v>6.6689999999999999E-2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2220.75</v>
      </c>
      <c r="D44" s="37">
        <v>2213.9166666666665</v>
      </c>
      <c r="E44" s="37">
        <v>2194.833333333333</v>
      </c>
      <c r="F44" s="37">
        <v>2168.9166666666665</v>
      </c>
      <c r="G44" s="37">
        <v>2149.833333333333</v>
      </c>
      <c r="H44" s="37">
        <v>2239.833333333333</v>
      </c>
      <c r="I44" s="37">
        <v>2258.9166666666661</v>
      </c>
      <c r="J44" s="37">
        <v>2284.833333333333</v>
      </c>
      <c r="K44" s="28">
        <v>2233</v>
      </c>
      <c r="L44" s="28">
        <v>2188</v>
      </c>
      <c r="M44" s="28">
        <v>1.6357200000000001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333.8</v>
      </c>
      <c r="D45" s="37">
        <v>331.5</v>
      </c>
      <c r="E45" s="37">
        <v>328.2</v>
      </c>
      <c r="F45" s="37">
        <v>322.59999999999997</v>
      </c>
      <c r="G45" s="37">
        <v>319.29999999999995</v>
      </c>
      <c r="H45" s="37">
        <v>337.1</v>
      </c>
      <c r="I45" s="37">
        <v>340.4</v>
      </c>
      <c r="J45" s="37">
        <v>346.00000000000006</v>
      </c>
      <c r="K45" s="28">
        <v>334.8</v>
      </c>
      <c r="L45" s="28">
        <v>325.89999999999998</v>
      </c>
      <c r="M45" s="28">
        <v>43.26191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105.05</v>
      </c>
      <c r="D46" s="37">
        <v>104.28333333333332</v>
      </c>
      <c r="E46" s="37">
        <v>103.21666666666664</v>
      </c>
      <c r="F46" s="37">
        <v>101.38333333333333</v>
      </c>
      <c r="G46" s="37">
        <v>100.31666666666665</v>
      </c>
      <c r="H46" s="37">
        <v>106.11666666666663</v>
      </c>
      <c r="I46" s="37">
        <v>107.18333333333332</v>
      </c>
      <c r="J46" s="37">
        <v>109.01666666666662</v>
      </c>
      <c r="K46" s="28">
        <v>105.35</v>
      </c>
      <c r="L46" s="28">
        <v>102.45</v>
      </c>
      <c r="M46" s="28">
        <v>255.88925</v>
      </c>
      <c r="N46" s="1"/>
      <c r="O46" s="1"/>
    </row>
    <row r="47" spans="1:15" ht="12.75" customHeight="1">
      <c r="A47" s="53">
        <v>38</v>
      </c>
      <c r="B47" s="28" t="s">
        <v>245</v>
      </c>
      <c r="C47" s="28">
        <v>46.5</v>
      </c>
      <c r="D47" s="37">
        <v>46.516666666666673</v>
      </c>
      <c r="E47" s="37">
        <v>46.033333333333346</v>
      </c>
      <c r="F47" s="37">
        <v>45.56666666666667</v>
      </c>
      <c r="G47" s="37">
        <v>45.083333333333343</v>
      </c>
      <c r="H47" s="37">
        <v>46.983333333333348</v>
      </c>
      <c r="I47" s="37">
        <v>47.466666666666683</v>
      </c>
      <c r="J47" s="37">
        <v>47.933333333333351</v>
      </c>
      <c r="K47" s="28">
        <v>47</v>
      </c>
      <c r="L47" s="28">
        <v>46.05</v>
      </c>
      <c r="M47" s="28">
        <v>12.506589999999999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1744.9</v>
      </c>
      <c r="D48" s="37">
        <v>1734.5666666666666</v>
      </c>
      <c r="E48" s="37">
        <v>1721.0333333333333</v>
      </c>
      <c r="F48" s="37">
        <v>1697.1666666666667</v>
      </c>
      <c r="G48" s="37">
        <v>1683.6333333333334</v>
      </c>
      <c r="H48" s="37">
        <v>1758.4333333333332</v>
      </c>
      <c r="I48" s="37">
        <v>1771.9666666666665</v>
      </c>
      <c r="J48" s="37">
        <v>1795.833333333333</v>
      </c>
      <c r="K48" s="28">
        <v>1748.1</v>
      </c>
      <c r="L48" s="28">
        <v>1710.7</v>
      </c>
      <c r="M48" s="28">
        <v>2.0390199999999998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581.1</v>
      </c>
      <c r="D49" s="37">
        <v>573.36666666666667</v>
      </c>
      <c r="E49" s="37">
        <v>562.73333333333335</v>
      </c>
      <c r="F49" s="37">
        <v>544.36666666666667</v>
      </c>
      <c r="G49" s="37">
        <v>533.73333333333335</v>
      </c>
      <c r="H49" s="37">
        <v>591.73333333333335</v>
      </c>
      <c r="I49" s="37">
        <v>602.36666666666679</v>
      </c>
      <c r="J49" s="37">
        <v>620.73333333333335</v>
      </c>
      <c r="K49" s="28">
        <v>584</v>
      </c>
      <c r="L49" s="28">
        <v>555</v>
      </c>
      <c r="M49" s="28">
        <v>26.732849999999999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245.55</v>
      </c>
      <c r="D50" s="37">
        <v>245.36666666666667</v>
      </c>
      <c r="E50" s="37">
        <v>243.28333333333336</v>
      </c>
      <c r="F50" s="37">
        <v>241.01666666666668</v>
      </c>
      <c r="G50" s="37">
        <v>238.93333333333337</v>
      </c>
      <c r="H50" s="37">
        <v>247.63333333333335</v>
      </c>
      <c r="I50" s="37">
        <v>249.71666666666667</v>
      </c>
      <c r="J50" s="37">
        <v>251.98333333333335</v>
      </c>
      <c r="K50" s="28">
        <v>247.45</v>
      </c>
      <c r="L50" s="28">
        <v>243.1</v>
      </c>
      <c r="M50" s="28">
        <v>22.16938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679.2</v>
      </c>
      <c r="D51" s="37">
        <v>673.26666666666665</v>
      </c>
      <c r="E51" s="37">
        <v>660.98333333333335</v>
      </c>
      <c r="F51" s="37">
        <v>642.76666666666665</v>
      </c>
      <c r="G51" s="37">
        <v>630.48333333333335</v>
      </c>
      <c r="H51" s="37">
        <v>691.48333333333335</v>
      </c>
      <c r="I51" s="37">
        <v>703.76666666666665</v>
      </c>
      <c r="J51" s="37">
        <v>721.98333333333335</v>
      </c>
      <c r="K51" s="28">
        <v>685.55</v>
      </c>
      <c r="L51" s="28">
        <v>655.04999999999995</v>
      </c>
      <c r="M51" s="28">
        <v>13.430020000000001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50.7</v>
      </c>
      <c r="D52" s="37">
        <v>50.54999999999999</v>
      </c>
      <c r="E52" s="37">
        <v>50.199999999999982</v>
      </c>
      <c r="F52" s="37">
        <v>49.699999999999989</v>
      </c>
      <c r="G52" s="37">
        <v>49.34999999999998</v>
      </c>
      <c r="H52" s="37">
        <v>51.049999999999983</v>
      </c>
      <c r="I52" s="37">
        <v>51.399999999999991</v>
      </c>
      <c r="J52" s="37">
        <v>51.899999999999984</v>
      </c>
      <c r="K52" s="28">
        <v>50.9</v>
      </c>
      <c r="L52" s="28">
        <v>50.05</v>
      </c>
      <c r="M52" s="28">
        <v>105.58307000000001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332.85</v>
      </c>
      <c r="D53" s="37">
        <v>328.9666666666667</v>
      </c>
      <c r="E53" s="37">
        <v>323.38333333333338</v>
      </c>
      <c r="F53" s="37">
        <v>313.91666666666669</v>
      </c>
      <c r="G53" s="37">
        <v>308.33333333333337</v>
      </c>
      <c r="H53" s="37">
        <v>338.43333333333339</v>
      </c>
      <c r="I53" s="37">
        <v>344.01666666666665</v>
      </c>
      <c r="J53" s="37">
        <v>353.48333333333341</v>
      </c>
      <c r="K53" s="28">
        <v>334.55</v>
      </c>
      <c r="L53" s="28">
        <v>319.5</v>
      </c>
      <c r="M53" s="28">
        <v>69.594459999999998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676.35</v>
      </c>
      <c r="D54" s="37">
        <v>670.2833333333333</v>
      </c>
      <c r="E54" s="37">
        <v>661.16666666666663</v>
      </c>
      <c r="F54" s="37">
        <v>645.98333333333335</v>
      </c>
      <c r="G54" s="37">
        <v>636.86666666666667</v>
      </c>
      <c r="H54" s="37">
        <v>685.46666666666658</v>
      </c>
      <c r="I54" s="37">
        <v>694.58333333333337</v>
      </c>
      <c r="J54" s="37">
        <v>709.76666666666654</v>
      </c>
      <c r="K54" s="28">
        <v>679.4</v>
      </c>
      <c r="L54" s="28">
        <v>655.1</v>
      </c>
      <c r="M54" s="28">
        <v>67.749250000000004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337.15</v>
      </c>
      <c r="D55" s="37">
        <v>332.41666666666669</v>
      </c>
      <c r="E55" s="37">
        <v>326.28333333333336</v>
      </c>
      <c r="F55" s="37">
        <v>315.41666666666669</v>
      </c>
      <c r="G55" s="37">
        <v>309.28333333333336</v>
      </c>
      <c r="H55" s="37">
        <v>343.28333333333336</v>
      </c>
      <c r="I55" s="37">
        <v>349.41666666666669</v>
      </c>
      <c r="J55" s="37">
        <v>360.28333333333336</v>
      </c>
      <c r="K55" s="28">
        <v>338.55</v>
      </c>
      <c r="L55" s="28">
        <v>321.55</v>
      </c>
      <c r="M55" s="28">
        <v>82.162220000000005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14362.35</v>
      </c>
      <c r="D56" s="37">
        <v>14267.933333333334</v>
      </c>
      <c r="E56" s="37">
        <v>14135.166666666668</v>
      </c>
      <c r="F56" s="37">
        <v>13907.983333333334</v>
      </c>
      <c r="G56" s="37">
        <v>13775.216666666667</v>
      </c>
      <c r="H56" s="37">
        <v>14495.116666666669</v>
      </c>
      <c r="I56" s="37">
        <v>14627.883333333335</v>
      </c>
      <c r="J56" s="37">
        <v>14855.066666666669</v>
      </c>
      <c r="K56" s="28">
        <v>14400.7</v>
      </c>
      <c r="L56" s="28">
        <v>14040.75</v>
      </c>
      <c r="M56" s="28">
        <v>0.14210999999999999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3347.25</v>
      </c>
      <c r="D57" s="37">
        <v>3345.1</v>
      </c>
      <c r="E57" s="37">
        <v>3308.1499999999996</v>
      </c>
      <c r="F57" s="37">
        <v>3269.0499999999997</v>
      </c>
      <c r="G57" s="37">
        <v>3232.0999999999995</v>
      </c>
      <c r="H57" s="37">
        <v>3384.2</v>
      </c>
      <c r="I57" s="37">
        <v>3421.1499999999996</v>
      </c>
      <c r="J57" s="37">
        <v>3460.25</v>
      </c>
      <c r="K57" s="28">
        <v>3382.05</v>
      </c>
      <c r="L57" s="28">
        <v>3306</v>
      </c>
      <c r="M57" s="28">
        <v>3.4735100000000001</v>
      </c>
      <c r="N57" s="1"/>
      <c r="O57" s="1"/>
    </row>
    <row r="58" spans="1:15" ht="12.75" customHeight="1">
      <c r="A58" s="53">
        <v>49</v>
      </c>
      <c r="B58" s="28" t="s">
        <v>411</v>
      </c>
      <c r="C58" s="28">
        <v>662.1</v>
      </c>
      <c r="D58" s="37">
        <v>661.26666666666677</v>
      </c>
      <c r="E58" s="37">
        <v>652.58333333333348</v>
      </c>
      <c r="F58" s="37">
        <v>643.06666666666672</v>
      </c>
      <c r="G58" s="37">
        <v>634.38333333333344</v>
      </c>
      <c r="H58" s="37">
        <v>670.78333333333353</v>
      </c>
      <c r="I58" s="37">
        <v>679.4666666666667</v>
      </c>
      <c r="J58" s="37">
        <v>688.98333333333358</v>
      </c>
      <c r="K58" s="28">
        <v>669.95</v>
      </c>
      <c r="L58" s="28">
        <v>651.75</v>
      </c>
      <c r="M58" s="28">
        <v>3.0663499999999999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207.5</v>
      </c>
      <c r="D59" s="37">
        <v>207.61666666666667</v>
      </c>
      <c r="E59" s="37">
        <v>204.13333333333335</v>
      </c>
      <c r="F59" s="37">
        <v>200.76666666666668</v>
      </c>
      <c r="G59" s="37">
        <v>197.28333333333336</v>
      </c>
      <c r="H59" s="37">
        <v>210.98333333333335</v>
      </c>
      <c r="I59" s="37">
        <v>214.4666666666667</v>
      </c>
      <c r="J59" s="37">
        <v>217.83333333333334</v>
      </c>
      <c r="K59" s="28">
        <v>211.1</v>
      </c>
      <c r="L59" s="28">
        <v>204.25</v>
      </c>
      <c r="M59" s="28">
        <v>95.203909999999993</v>
      </c>
      <c r="N59" s="1"/>
      <c r="O59" s="1"/>
    </row>
    <row r="60" spans="1:15" ht="12.75" customHeight="1">
      <c r="A60" s="53">
        <v>51</v>
      </c>
      <c r="B60" s="28" t="s">
        <v>248</v>
      </c>
      <c r="C60" s="28">
        <v>105.55</v>
      </c>
      <c r="D60" s="37">
        <v>105.76666666666667</v>
      </c>
      <c r="E60" s="37">
        <v>104.83333333333333</v>
      </c>
      <c r="F60" s="37">
        <v>104.11666666666666</v>
      </c>
      <c r="G60" s="37">
        <v>103.18333333333332</v>
      </c>
      <c r="H60" s="37">
        <v>106.48333333333333</v>
      </c>
      <c r="I60" s="37">
        <v>107.41666666666667</v>
      </c>
      <c r="J60" s="37">
        <v>108.13333333333334</v>
      </c>
      <c r="K60" s="28">
        <v>106.7</v>
      </c>
      <c r="L60" s="28">
        <v>105.05</v>
      </c>
      <c r="M60" s="28">
        <v>3.1851400000000001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676.15</v>
      </c>
      <c r="D61" s="37">
        <v>673.91666666666663</v>
      </c>
      <c r="E61" s="37">
        <v>666.23333333333323</v>
      </c>
      <c r="F61" s="37">
        <v>656.31666666666661</v>
      </c>
      <c r="G61" s="37">
        <v>648.63333333333321</v>
      </c>
      <c r="H61" s="37">
        <v>683.83333333333326</v>
      </c>
      <c r="I61" s="37">
        <v>691.51666666666665</v>
      </c>
      <c r="J61" s="37">
        <v>701.43333333333328</v>
      </c>
      <c r="K61" s="28">
        <v>681.6</v>
      </c>
      <c r="L61" s="28">
        <v>664</v>
      </c>
      <c r="M61" s="28">
        <v>10.225149999999999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971.95</v>
      </c>
      <c r="D62" s="37">
        <v>967.08333333333337</v>
      </c>
      <c r="E62" s="37">
        <v>959.86666666666679</v>
      </c>
      <c r="F62" s="37">
        <v>947.78333333333342</v>
      </c>
      <c r="G62" s="37">
        <v>940.56666666666683</v>
      </c>
      <c r="H62" s="37">
        <v>979.16666666666674</v>
      </c>
      <c r="I62" s="37">
        <v>986.38333333333321</v>
      </c>
      <c r="J62" s="37">
        <v>998.4666666666667</v>
      </c>
      <c r="K62" s="28">
        <v>974.3</v>
      </c>
      <c r="L62" s="28">
        <v>955</v>
      </c>
      <c r="M62" s="28">
        <v>14.05851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139.85</v>
      </c>
      <c r="D63" s="37">
        <v>138.91666666666666</v>
      </c>
      <c r="E63" s="37">
        <v>137.43333333333331</v>
      </c>
      <c r="F63" s="37">
        <v>135.01666666666665</v>
      </c>
      <c r="G63" s="37">
        <v>133.5333333333333</v>
      </c>
      <c r="H63" s="37">
        <v>141.33333333333331</v>
      </c>
      <c r="I63" s="37">
        <v>142.81666666666666</v>
      </c>
      <c r="J63" s="37">
        <v>145.23333333333332</v>
      </c>
      <c r="K63" s="28">
        <v>140.4</v>
      </c>
      <c r="L63" s="28">
        <v>136.5</v>
      </c>
      <c r="M63" s="28">
        <v>24.263739999999999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198.75</v>
      </c>
      <c r="D64" s="37">
        <v>198.54999999999998</v>
      </c>
      <c r="E64" s="37">
        <v>196.69999999999996</v>
      </c>
      <c r="F64" s="37">
        <v>194.64999999999998</v>
      </c>
      <c r="G64" s="37">
        <v>192.79999999999995</v>
      </c>
      <c r="H64" s="37">
        <v>200.59999999999997</v>
      </c>
      <c r="I64" s="37">
        <v>202.45</v>
      </c>
      <c r="J64" s="37">
        <v>204.49999999999997</v>
      </c>
      <c r="K64" s="28">
        <v>200.4</v>
      </c>
      <c r="L64" s="28">
        <v>196.5</v>
      </c>
      <c r="M64" s="28">
        <v>105.62238000000001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3550.2</v>
      </c>
      <c r="D65" s="37">
        <v>3515.0499999999997</v>
      </c>
      <c r="E65" s="37">
        <v>3470.1499999999996</v>
      </c>
      <c r="F65" s="37">
        <v>3390.1</v>
      </c>
      <c r="G65" s="37">
        <v>3345.2</v>
      </c>
      <c r="H65" s="37">
        <v>3595.0999999999995</v>
      </c>
      <c r="I65" s="37">
        <v>3640</v>
      </c>
      <c r="J65" s="37">
        <v>3720.0499999999993</v>
      </c>
      <c r="K65" s="28">
        <v>3559.95</v>
      </c>
      <c r="L65" s="28">
        <v>3435</v>
      </c>
      <c r="M65" s="28">
        <v>3.0488900000000001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1518.2</v>
      </c>
      <c r="D66" s="37">
        <v>1511.5833333333333</v>
      </c>
      <c r="E66" s="37">
        <v>1500.4166666666665</v>
      </c>
      <c r="F66" s="37">
        <v>1482.6333333333332</v>
      </c>
      <c r="G66" s="37">
        <v>1471.4666666666665</v>
      </c>
      <c r="H66" s="37">
        <v>1529.3666666666666</v>
      </c>
      <c r="I66" s="37">
        <v>1540.5333333333331</v>
      </c>
      <c r="J66" s="37">
        <v>1558.3166666666666</v>
      </c>
      <c r="K66" s="28">
        <v>1522.75</v>
      </c>
      <c r="L66" s="28">
        <v>1493.8</v>
      </c>
      <c r="M66" s="28">
        <v>2.1109599999999999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656.55</v>
      </c>
      <c r="D67" s="37">
        <v>644.58333333333337</v>
      </c>
      <c r="E67" s="37">
        <v>626.9666666666667</v>
      </c>
      <c r="F67" s="37">
        <v>597.38333333333333</v>
      </c>
      <c r="G67" s="37">
        <v>579.76666666666665</v>
      </c>
      <c r="H67" s="37">
        <v>674.16666666666674</v>
      </c>
      <c r="I67" s="37">
        <v>691.7833333333333</v>
      </c>
      <c r="J67" s="37">
        <v>721.36666666666679</v>
      </c>
      <c r="K67" s="28">
        <v>662.2</v>
      </c>
      <c r="L67" s="28">
        <v>615</v>
      </c>
      <c r="M67" s="28">
        <v>36.503349999999998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940.15</v>
      </c>
      <c r="D68" s="37">
        <v>932.70000000000016</v>
      </c>
      <c r="E68" s="37">
        <v>922.65000000000032</v>
      </c>
      <c r="F68" s="37">
        <v>905.1500000000002</v>
      </c>
      <c r="G68" s="37">
        <v>895.10000000000036</v>
      </c>
      <c r="H68" s="37">
        <v>950.20000000000027</v>
      </c>
      <c r="I68" s="37">
        <v>960.25000000000023</v>
      </c>
      <c r="J68" s="37">
        <v>977.75000000000023</v>
      </c>
      <c r="K68" s="28">
        <v>942.75</v>
      </c>
      <c r="L68" s="28">
        <v>915.2</v>
      </c>
      <c r="M68" s="28">
        <v>2.06975</v>
      </c>
      <c r="N68" s="1"/>
      <c r="O68" s="1"/>
    </row>
    <row r="69" spans="1:15" ht="12.75" customHeight="1">
      <c r="A69" s="53">
        <v>60</v>
      </c>
      <c r="B69" s="28" t="s">
        <v>249</v>
      </c>
      <c r="C69" s="28">
        <v>345.45</v>
      </c>
      <c r="D69" s="37">
        <v>347.8</v>
      </c>
      <c r="E69" s="37">
        <v>342.15000000000003</v>
      </c>
      <c r="F69" s="37">
        <v>338.85</v>
      </c>
      <c r="G69" s="37">
        <v>333.20000000000005</v>
      </c>
      <c r="H69" s="37">
        <v>351.1</v>
      </c>
      <c r="I69" s="37">
        <v>356.75</v>
      </c>
      <c r="J69" s="37">
        <v>360.05</v>
      </c>
      <c r="K69" s="28">
        <v>353.45</v>
      </c>
      <c r="L69" s="28">
        <v>344.5</v>
      </c>
      <c r="M69" s="28">
        <v>12.92446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1020.15</v>
      </c>
      <c r="D70" s="37">
        <v>1016.3833333333333</v>
      </c>
      <c r="E70" s="37">
        <v>1007.7666666666667</v>
      </c>
      <c r="F70" s="37">
        <v>995.38333333333333</v>
      </c>
      <c r="G70" s="37">
        <v>986.76666666666665</v>
      </c>
      <c r="H70" s="37">
        <v>1028.7666666666667</v>
      </c>
      <c r="I70" s="37">
        <v>1037.3833333333332</v>
      </c>
      <c r="J70" s="37">
        <v>1049.7666666666667</v>
      </c>
      <c r="K70" s="28">
        <v>1025</v>
      </c>
      <c r="L70" s="28">
        <v>1004</v>
      </c>
      <c r="M70" s="28">
        <v>1.7245999999999999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324.85000000000002</v>
      </c>
      <c r="D71" s="37">
        <v>324.31666666666666</v>
      </c>
      <c r="E71" s="37">
        <v>321.63333333333333</v>
      </c>
      <c r="F71" s="37">
        <v>318.41666666666669</v>
      </c>
      <c r="G71" s="37">
        <v>315.73333333333335</v>
      </c>
      <c r="H71" s="37">
        <v>327.5333333333333</v>
      </c>
      <c r="I71" s="37">
        <v>330.21666666666658</v>
      </c>
      <c r="J71" s="37">
        <v>333.43333333333328</v>
      </c>
      <c r="K71" s="28">
        <v>327</v>
      </c>
      <c r="L71" s="28">
        <v>321.10000000000002</v>
      </c>
      <c r="M71" s="28">
        <v>33.043520000000001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497.65</v>
      </c>
      <c r="D72" s="37">
        <v>494.95</v>
      </c>
      <c r="E72" s="37">
        <v>491.4</v>
      </c>
      <c r="F72" s="37">
        <v>485.15</v>
      </c>
      <c r="G72" s="37">
        <v>481.59999999999997</v>
      </c>
      <c r="H72" s="37">
        <v>501.2</v>
      </c>
      <c r="I72" s="37">
        <v>504.75000000000006</v>
      </c>
      <c r="J72" s="37">
        <v>511</v>
      </c>
      <c r="K72" s="28">
        <v>498.5</v>
      </c>
      <c r="L72" s="28">
        <v>488.7</v>
      </c>
      <c r="M72" s="28">
        <v>11.912890000000001</v>
      </c>
      <c r="N72" s="1"/>
      <c r="O72" s="1"/>
    </row>
    <row r="73" spans="1:15" ht="12.75" customHeight="1">
      <c r="A73" s="53">
        <v>64</v>
      </c>
      <c r="B73" s="28" t="s">
        <v>250</v>
      </c>
      <c r="C73" s="28">
        <v>1294.25</v>
      </c>
      <c r="D73" s="37">
        <v>1287.1166666666668</v>
      </c>
      <c r="E73" s="37">
        <v>1272.3333333333335</v>
      </c>
      <c r="F73" s="37">
        <v>1250.4166666666667</v>
      </c>
      <c r="G73" s="37">
        <v>1235.6333333333334</v>
      </c>
      <c r="H73" s="37">
        <v>1309.0333333333335</v>
      </c>
      <c r="I73" s="37">
        <v>1323.8166666666668</v>
      </c>
      <c r="J73" s="37">
        <v>1345.7333333333336</v>
      </c>
      <c r="K73" s="28">
        <v>1301.9000000000001</v>
      </c>
      <c r="L73" s="28">
        <v>1265.2</v>
      </c>
      <c r="M73" s="28">
        <v>2.2732100000000002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1785.15</v>
      </c>
      <c r="D74" s="37">
        <v>1765.1833333333334</v>
      </c>
      <c r="E74" s="37">
        <v>1719.9666666666667</v>
      </c>
      <c r="F74" s="37">
        <v>1654.7833333333333</v>
      </c>
      <c r="G74" s="37">
        <v>1609.5666666666666</v>
      </c>
      <c r="H74" s="37">
        <v>1830.3666666666668</v>
      </c>
      <c r="I74" s="37">
        <v>1875.5833333333335</v>
      </c>
      <c r="J74" s="37">
        <v>1940.7666666666669</v>
      </c>
      <c r="K74" s="28">
        <v>1810.4</v>
      </c>
      <c r="L74" s="28">
        <v>1700</v>
      </c>
      <c r="M74" s="28">
        <v>24.920529999999999</v>
      </c>
      <c r="N74" s="1"/>
      <c r="O74" s="1"/>
    </row>
    <row r="75" spans="1:15" ht="12.75" customHeight="1">
      <c r="A75" s="53">
        <v>66</v>
      </c>
      <c r="B75" s="28" t="s">
        <v>251</v>
      </c>
      <c r="C75" s="28">
        <v>43.85</v>
      </c>
      <c r="D75" s="37">
        <v>44.066666666666663</v>
      </c>
      <c r="E75" s="37">
        <v>43.233333333333327</v>
      </c>
      <c r="F75" s="37">
        <v>42.616666666666667</v>
      </c>
      <c r="G75" s="37">
        <v>41.783333333333331</v>
      </c>
      <c r="H75" s="37">
        <v>44.683333333333323</v>
      </c>
      <c r="I75" s="37">
        <v>45.516666666666666</v>
      </c>
      <c r="J75" s="37">
        <v>46.133333333333319</v>
      </c>
      <c r="K75" s="28">
        <v>44.9</v>
      </c>
      <c r="L75" s="28">
        <v>43.45</v>
      </c>
      <c r="M75" s="28">
        <v>11.95787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3507.2</v>
      </c>
      <c r="D76" s="37">
        <v>3492.0666666666671</v>
      </c>
      <c r="E76" s="37">
        <v>3467.1333333333341</v>
      </c>
      <c r="F76" s="37">
        <v>3427.0666666666671</v>
      </c>
      <c r="G76" s="37">
        <v>3402.1333333333341</v>
      </c>
      <c r="H76" s="37">
        <v>3532.1333333333341</v>
      </c>
      <c r="I76" s="37">
        <v>3557.0666666666675</v>
      </c>
      <c r="J76" s="37">
        <v>3597.1333333333341</v>
      </c>
      <c r="K76" s="28">
        <v>3517</v>
      </c>
      <c r="L76" s="28">
        <v>3452</v>
      </c>
      <c r="M76" s="28">
        <v>6.0072400000000004</v>
      </c>
      <c r="N76" s="1"/>
      <c r="O76" s="1"/>
    </row>
    <row r="77" spans="1:15" ht="12.75" customHeight="1">
      <c r="A77" s="53">
        <v>68</v>
      </c>
      <c r="B77" s="28" t="s">
        <v>252</v>
      </c>
      <c r="C77" s="28">
        <v>3610.2</v>
      </c>
      <c r="D77" s="37">
        <v>3600.7333333333336</v>
      </c>
      <c r="E77" s="37">
        <v>3559.4666666666672</v>
      </c>
      <c r="F77" s="37">
        <v>3508.7333333333336</v>
      </c>
      <c r="G77" s="37">
        <v>3467.4666666666672</v>
      </c>
      <c r="H77" s="37">
        <v>3651.4666666666672</v>
      </c>
      <c r="I77" s="37">
        <v>3692.7333333333336</v>
      </c>
      <c r="J77" s="37">
        <v>3743.4666666666672</v>
      </c>
      <c r="K77" s="28">
        <v>3642</v>
      </c>
      <c r="L77" s="28">
        <v>3550</v>
      </c>
      <c r="M77" s="28">
        <v>1.4031499999999999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2130.5500000000002</v>
      </c>
      <c r="D78" s="37">
        <v>2125.4</v>
      </c>
      <c r="E78" s="37">
        <v>2085.8000000000002</v>
      </c>
      <c r="F78" s="37">
        <v>2041.0500000000002</v>
      </c>
      <c r="G78" s="37">
        <v>2001.4500000000003</v>
      </c>
      <c r="H78" s="37">
        <v>2170.15</v>
      </c>
      <c r="I78" s="37">
        <v>2209.7499999999995</v>
      </c>
      <c r="J78" s="37">
        <v>2254.5</v>
      </c>
      <c r="K78" s="28">
        <v>2165</v>
      </c>
      <c r="L78" s="28">
        <v>2080.65</v>
      </c>
      <c r="M78" s="28">
        <v>1.96092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4322.8999999999996</v>
      </c>
      <c r="D79" s="37">
        <v>4276</v>
      </c>
      <c r="E79" s="37">
        <v>4217</v>
      </c>
      <c r="F79" s="37">
        <v>4111.1000000000004</v>
      </c>
      <c r="G79" s="37">
        <v>4052.1000000000004</v>
      </c>
      <c r="H79" s="37">
        <v>4381.8999999999996</v>
      </c>
      <c r="I79" s="37">
        <v>4440.8999999999996</v>
      </c>
      <c r="J79" s="37">
        <v>4546.7999999999993</v>
      </c>
      <c r="K79" s="28">
        <v>4335</v>
      </c>
      <c r="L79" s="28">
        <v>4170.1000000000004</v>
      </c>
      <c r="M79" s="28">
        <v>7.4058599999999997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2716</v>
      </c>
      <c r="D80" s="37">
        <v>2687.15</v>
      </c>
      <c r="E80" s="37">
        <v>2649.8500000000004</v>
      </c>
      <c r="F80" s="37">
        <v>2583.7000000000003</v>
      </c>
      <c r="G80" s="37">
        <v>2546.4000000000005</v>
      </c>
      <c r="H80" s="37">
        <v>2753.3</v>
      </c>
      <c r="I80" s="37">
        <v>2790.6000000000004</v>
      </c>
      <c r="J80" s="37">
        <v>2856.75</v>
      </c>
      <c r="K80" s="28">
        <v>2724.45</v>
      </c>
      <c r="L80" s="28">
        <v>2621</v>
      </c>
      <c r="M80" s="28">
        <v>5.31562</v>
      </c>
      <c r="N80" s="1"/>
      <c r="O80" s="1"/>
    </row>
    <row r="81" spans="1:15" ht="12.75" customHeight="1">
      <c r="A81" s="53">
        <v>72</v>
      </c>
      <c r="B81" s="28" t="s">
        <v>253</v>
      </c>
      <c r="C81" s="28">
        <v>412.5</v>
      </c>
      <c r="D81" s="37">
        <v>411.15000000000003</v>
      </c>
      <c r="E81" s="37">
        <v>406.35000000000008</v>
      </c>
      <c r="F81" s="37">
        <v>400.20000000000005</v>
      </c>
      <c r="G81" s="37">
        <v>395.40000000000009</v>
      </c>
      <c r="H81" s="37">
        <v>417.30000000000007</v>
      </c>
      <c r="I81" s="37">
        <v>422.1</v>
      </c>
      <c r="J81" s="37">
        <v>428.25000000000006</v>
      </c>
      <c r="K81" s="28">
        <v>415.95</v>
      </c>
      <c r="L81" s="28">
        <v>405</v>
      </c>
      <c r="M81" s="28">
        <v>3.74559</v>
      </c>
      <c r="N81" s="1"/>
      <c r="O81" s="1"/>
    </row>
    <row r="82" spans="1:15" ht="12.75" customHeight="1">
      <c r="A82" s="53">
        <v>73</v>
      </c>
      <c r="B82" s="28" t="s">
        <v>254</v>
      </c>
      <c r="C82" s="28">
        <v>1321.55</v>
      </c>
      <c r="D82" s="37">
        <v>1311.3500000000001</v>
      </c>
      <c r="E82" s="37">
        <v>1292.7000000000003</v>
      </c>
      <c r="F82" s="37">
        <v>1263.8500000000001</v>
      </c>
      <c r="G82" s="37">
        <v>1245.2000000000003</v>
      </c>
      <c r="H82" s="37">
        <v>1340.2000000000003</v>
      </c>
      <c r="I82" s="37">
        <v>1358.8500000000004</v>
      </c>
      <c r="J82" s="37">
        <v>1387.7000000000003</v>
      </c>
      <c r="K82" s="28">
        <v>1330</v>
      </c>
      <c r="L82" s="28">
        <v>1282.5</v>
      </c>
      <c r="M82" s="28">
        <v>1.35622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1577.2</v>
      </c>
      <c r="D83" s="37">
        <v>1579.6166666666668</v>
      </c>
      <c r="E83" s="37">
        <v>1562.5833333333335</v>
      </c>
      <c r="F83" s="37">
        <v>1547.9666666666667</v>
      </c>
      <c r="G83" s="37">
        <v>1530.9333333333334</v>
      </c>
      <c r="H83" s="37">
        <v>1594.2333333333336</v>
      </c>
      <c r="I83" s="37">
        <v>1611.2666666666669</v>
      </c>
      <c r="J83" s="37">
        <v>1625.8833333333337</v>
      </c>
      <c r="K83" s="28">
        <v>1596.65</v>
      </c>
      <c r="L83" s="28">
        <v>1565</v>
      </c>
      <c r="M83" s="28">
        <v>1.8680399999999999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147.85</v>
      </c>
      <c r="D84" s="37">
        <v>147.85</v>
      </c>
      <c r="E84" s="37">
        <v>147</v>
      </c>
      <c r="F84" s="37">
        <v>146.15</v>
      </c>
      <c r="G84" s="37">
        <v>145.30000000000001</v>
      </c>
      <c r="H84" s="37">
        <v>148.69999999999999</v>
      </c>
      <c r="I84" s="37">
        <v>149.54999999999995</v>
      </c>
      <c r="J84" s="37">
        <v>150.39999999999998</v>
      </c>
      <c r="K84" s="28">
        <v>148.69999999999999</v>
      </c>
      <c r="L84" s="28">
        <v>147</v>
      </c>
      <c r="M84" s="28">
        <v>6.9809299999999999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91.35</v>
      </c>
      <c r="D85" s="37">
        <v>91.066666666666663</v>
      </c>
      <c r="E85" s="37">
        <v>90.48333333333332</v>
      </c>
      <c r="F85" s="37">
        <v>89.61666666666666</v>
      </c>
      <c r="G85" s="37">
        <v>89.033333333333317</v>
      </c>
      <c r="H85" s="37">
        <v>91.933333333333323</v>
      </c>
      <c r="I85" s="37">
        <v>92.516666666666666</v>
      </c>
      <c r="J85" s="37">
        <v>93.383333333333326</v>
      </c>
      <c r="K85" s="28">
        <v>91.65</v>
      </c>
      <c r="L85" s="28">
        <v>90.2</v>
      </c>
      <c r="M85" s="28">
        <v>53.849690000000002</v>
      </c>
      <c r="N85" s="1"/>
      <c r="O85" s="1"/>
    </row>
    <row r="86" spans="1:15" ht="12.75" customHeight="1">
      <c r="A86" s="53">
        <v>77</v>
      </c>
      <c r="B86" s="28" t="s">
        <v>255</v>
      </c>
      <c r="C86" s="28">
        <v>245.3</v>
      </c>
      <c r="D86" s="37">
        <v>242.96666666666667</v>
      </c>
      <c r="E86" s="37">
        <v>239.93333333333334</v>
      </c>
      <c r="F86" s="37">
        <v>234.56666666666666</v>
      </c>
      <c r="G86" s="37">
        <v>231.53333333333333</v>
      </c>
      <c r="H86" s="37">
        <v>248.33333333333334</v>
      </c>
      <c r="I86" s="37">
        <v>251.3666666666667</v>
      </c>
      <c r="J86" s="37">
        <v>256.73333333333335</v>
      </c>
      <c r="K86" s="28">
        <v>246</v>
      </c>
      <c r="L86" s="28">
        <v>237.6</v>
      </c>
      <c r="M86" s="28">
        <v>4.3898200000000003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151.55000000000001</v>
      </c>
      <c r="D87" s="37">
        <v>152.6</v>
      </c>
      <c r="E87" s="37">
        <v>150</v>
      </c>
      <c r="F87" s="37">
        <v>148.45000000000002</v>
      </c>
      <c r="G87" s="37">
        <v>145.85000000000002</v>
      </c>
      <c r="H87" s="37">
        <v>154.14999999999998</v>
      </c>
      <c r="I87" s="37">
        <v>156.74999999999994</v>
      </c>
      <c r="J87" s="37">
        <v>158.29999999999995</v>
      </c>
      <c r="K87" s="28">
        <v>155.19999999999999</v>
      </c>
      <c r="L87" s="28">
        <v>151.05000000000001</v>
      </c>
      <c r="M87" s="28">
        <v>71.566599999999994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36.5</v>
      </c>
      <c r="D88" s="37">
        <v>36.366666666666667</v>
      </c>
      <c r="E88" s="37">
        <v>35.983333333333334</v>
      </c>
      <c r="F88" s="37">
        <v>35.466666666666669</v>
      </c>
      <c r="G88" s="37">
        <v>35.083333333333336</v>
      </c>
      <c r="H88" s="37">
        <v>36.883333333333333</v>
      </c>
      <c r="I88" s="37">
        <v>37.266666666666673</v>
      </c>
      <c r="J88" s="37">
        <v>37.783333333333331</v>
      </c>
      <c r="K88" s="28">
        <v>36.75</v>
      </c>
      <c r="L88" s="28">
        <v>35.85</v>
      </c>
      <c r="M88" s="28">
        <v>73.908690000000007</v>
      </c>
      <c r="N88" s="1"/>
      <c r="O88" s="1"/>
    </row>
    <row r="89" spans="1:15" ht="12.75" customHeight="1">
      <c r="A89" s="53">
        <v>80</v>
      </c>
      <c r="B89" s="28" t="s">
        <v>256</v>
      </c>
      <c r="C89" s="28">
        <v>2800.1</v>
      </c>
      <c r="D89" s="37">
        <v>2797.6999999999994</v>
      </c>
      <c r="E89" s="37">
        <v>2782.5999999999985</v>
      </c>
      <c r="F89" s="37">
        <v>2765.099999999999</v>
      </c>
      <c r="G89" s="37">
        <v>2749.9999999999982</v>
      </c>
      <c r="H89" s="37">
        <v>2815.1999999999989</v>
      </c>
      <c r="I89" s="37">
        <v>2830.3</v>
      </c>
      <c r="J89" s="37">
        <v>2847.7999999999993</v>
      </c>
      <c r="K89" s="28">
        <v>2812.8</v>
      </c>
      <c r="L89" s="28">
        <v>2780.2</v>
      </c>
      <c r="M89" s="28">
        <v>1.40686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395.6</v>
      </c>
      <c r="D90" s="37">
        <v>396.16666666666669</v>
      </c>
      <c r="E90" s="37">
        <v>390.43333333333339</v>
      </c>
      <c r="F90" s="37">
        <v>385.26666666666671</v>
      </c>
      <c r="G90" s="37">
        <v>379.53333333333342</v>
      </c>
      <c r="H90" s="37">
        <v>401.33333333333337</v>
      </c>
      <c r="I90" s="37">
        <v>407.06666666666661</v>
      </c>
      <c r="J90" s="37">
        <v>412.23333333333335</v>
      </c>
      <c r="K90" s="28">
        <v>401.9</v>
      </c>
      <c r="L90" s="28">
        <v>391</v>
      </c>
      <c r="M90" s="28">
        <v>10.769909999999999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762.95</v>
      </c>
      <c r="D91" s="37">
        <v>754.58333333333337</v>
      </c>
      <c r="E91" s="37">
        <v>744.16666666666674</v>
      </c>
      <c r="F91" s="37">
        <v>725.38333333333333</v>
      </c>
      <c r="G91" s="37">
        <v>714.9666666666667</v>
      </c>
      <c r="H91" s="37">
        <v>773.36666666666679</v>
      </c>
      <c r="I91" s="37">
        <v>783.78333333333353</v>
      </c>
      <c r="J91" s="37">
        <v>802.56666666666683</v>
      </c>
      <c r="K91" s="28">
        <v>765</v>
      </c>
      <c r="L91" s="28">
        <v>735.8</v>
      </c>
      <c r="M91" s="28">
        <v>10.1816</v>
      </c>
      <c r="N91" s="1"/>
      <c r="O91" s="1"/>
    </row>
    <row r="92" spans="1:15" ht="12.75" customHeight="1">
      <c r="A92" s="53">
        <v>83</v>
      </c>
      <c r="B92" s="28" t="s">
        <v>258</v>
      </c>
      <c r="C92" s="28">
        <v>472.75</v>
      </c>
      <c r="D92" s="37">
        <v>472.58333333333331</v>
      </c>
      <c r="E92" s="37">
        <v>463.16666666666663</v>
      </c>
      <c r="F92" s="37">
        <v>453.58333333333331</v>
      </c>
      <c r="G92" s="37">
        <v>444.16666666666663</v>
      </c>
      <c r="H92" s="37">
        <v>482.16666666666663</v>
      </c>
      <c r="I92" s="37">
        <v>491.58333333333326</v>
      </c>
      <c r="J92" s="37">
        <v>501.16666666666663</v>
      </c>
      <c r="K92" s="28">
        <v>482</v>
      </c>
      <c r="L92" s="28">
        <v>463</v>
      </c>
      <c r="M92" s="28">
        <v>1.0478799999999999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1371.6</v>
      </c>
      <c r="D93" s="37">
        <v>1352.05</v>
      </c>
      <c r="E93" s="37">
        <v>1328.1999999999998</v>
      </c>
      <c r="F93" s="37">
        <v>1284.8</v>
      </c>
      <c r="G93" s="37">
        <v>1260.9499999999998</v>
      </c>
      <c r="H93" s="37">
        <v>1395.4499999999998</v>
      </c>
      <c r="I93" s="37">
        <v>1419.2999999999997</v>
      </c>
      <c r="J93" s="37">
        <v>1462.6999999999998</v>
      </c>
      <c r="K93" s="28">
        <v>1375.9</v>
      </c>
      <c r="L93" s="28">
        <v>1308.6500000000001</v>
      </c>
      <c r="M93" s="28">
        <v>6.7318800000000003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1309.0999999999999</v>
      </c>
      <c r="D94" s="37">
        <v>1312.7</v>
      </c>
      <c r="E94" s="37">
        <v>1298.4000000000001</v>
      </c>
      <c r="F94" s="37">
        <v>1287.7</v>
      </c>
      <c r="G94" s="37">
        <v>1273.4000000000001</v>
      </c>
      <c r="H94" s="37">
        <v>1323.4</v>
      </c>
      <c r="I94" s="37">
        <v>1337.6999999999998</v>
      </c>
      <c r="J94" s="37">
        <v>1348.4</v>
      </c>
      <c r="K94" s="28">
        <v>1327</v>
      </c>
      <c r="L94" s="28">
        <v>1302</v>
      </c>
      <c r="M94" s="28">
        <v>13.55442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499.95</v>
      </c>
      <c r="D95" s="37">
        <v>494.25</v>
      </c>
      <c r="E95" s="37">
        <v>486.5</v>
      </c>
      <c r="F95" s="37">
        <v>473.05</v>
      </c>
      <c r="G95" s="37">
        <v>465.3</v>
      </c>
      <c r="H95" s="37">
        <v>507.7</v>
      </c>
      <c r="I95" s="37">
        <v>515.45000000000005</v>
      </c>
      <c r="J95" s="37">
        <v>528.9</v>
      </c>
      <c r="K95" s="28">
        <v>502</v>
      </c>
      <c r="L95" s="28">
        <v>480.8</v>
      </c>
      <c r="M95" s="28">
        <v>44.946399999999997</v>
      </c>
      <c r="N95" s="1"/>
      <c r="O95" s="1"/>
    </row>
    <row r="96" spans="1:15" ht="12.75" customHeight="1">
      <c r="A96" s="53">
        <v>87</v>
      </c>
      <c r="B96" s="28" t="s">
        <v>259</v>
      </c>
      <c r="C96" s="28">
        <v>240.8</v>
      </c>
      <c r="D96" s="37">
        <v>240.36666666666667</v>
      </c>
      <c r="E96" s="37">
        <v>238.18333333333334</v>
      </c>
      <c r="F96" s="37">
        <v>235.56666666666666</v>
      </c>
      <c r="G96" s="37">
        <v>233.38333333333333</v>
      </c>
      <c r="H96" s="37">
        <v>242.98333333333335</v>
      </c>
      <c r="I96" s="37">
        <v>245.16666666666669</v>
      </c>
      <c r="J96" s="37">
        <v>247.78333333333336</v>
      </c>
      <c r="K96" s="28">
        <v>242.55</v>
      </c>
      <c r="L96" s="28">
        <v>237.75</v>
      </c>
      <c r="M96" s="28">
        <v>4.9341600000000003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1028.6500000000001</v>
      </c>
      <c r="D97" s="37">
        <v>1024.0166666666667</v>
      </c>
      <c r="E97" s="37">
        <v>1016.3333333333333</v>
      </c>
      <c r="F97" s="37">
        <v>1004.0166666666667</v>
      </c>
      <c r="G97" s="37">
        <v>996.33333333333326</v>
      </c>
      <c r="H97" s="37">
        <v>1036.3333333333333</v>
      </c>
      <c r="I97" s="37">
        <v>1044.0166666666667</v>
      </c>
      <c r="J97" s="37">
        <v>1056.3333333333333</v>
      </c>
      <c r="K97" s="28">
        <v>1031.7</v>
      </c>
      <c r="L97" s="28">
        <v>1011.7</v>
      </c>
      <c r="M97" s="28">
        <v>16.540050000000001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1881.1</v>
      </c>
      <c r="D98" s="37">
        <v>1869.25</v>
      </c>
      <c r="E98" s="37">
        <v>1853.05</v>
      </c>
      <c r="F98" s="37">
        <v>1825</v>
      </c>
      <c r="G98" s="37">
        <v>1808.8</v>
      </c>
      <c r="H98" s="37">
        <v>1897.3</v>
      </c>
      <c r="I98" s="37">
        <v>1913.4999999999998</v>
      </c>
      <c r="J98" s="37">
        <v>1941.55</v>
      </c>
      <c r="K98" s="28">
        <v>1885.45</v>
      </c>
      <c r="L98" s="28">
        <v>1841.2</v>
      </c>
      <c r="M98" s="28">
        <v>5.7064300000000001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1377.7</v>
      </c>
      <c r="D99" s="37">
        <v>1372.3</v>
      </c>
      <c r="E99" s="37">
        <v>1362.55</v>
      </c>
      <c r="F99" s="37">
        <v>1347.4</v>
      </c>
      <c r="G99" s="37">
        <v>1337.65</v>
      </c>
      <c r="H99" s="37">
        <v>1387.4499999999998</v>
      </c>
      <c r="I99" s="37">
        <v>1397.1999999999998</v>
      </c>
      <c r="J99" s="37">
        <v>1412.3499999999997</v>
      </c>
      <c r="K99" s="28">
        <v>1382.05</v>
      </c>
      <c r="L99" s="28">
        <v>1357.15</v>
      </c>
      <c r="M99" s="28">
        <v>36.559080000000002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604.9</v>
      </c>
      <c r="D100" s="37">
        <v>601.26666666666665</v>
      </c>
      <c r="E100" s="37">
        <v>595.63333333333333</v>
      </c>
      <c r="F100" s="37">
        <v>586.36666666666667</v>
      </c>
      <c r="G100" s="37">
        <v>580.73333333333335</v>
      </c>
      <c r="H100" s="37">
        <v>610.5333333333333</v>
      </c>
      <c r="I100" s="37">
        <v>616.16666666666652</v>
      </c>
      <c r="J100" s="37">
        <v>625.43333333333328</v>
      </c>
      <c r="K100" s="28">
        <v>606.9</v>
      </c>
      <c r="L100" s="28">
        <v>592</v>
      </c>
      <c r="M100" s="28">
        <v>23.20898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1132.05</v>
      </c>
      <c r="D101" s="37">
        <v>1122.1000000000001</v>
      </c>
      <c r="E101" s="37">
        <v>1102.2500000000002</v>
      </c>
      <c r="F101" s="37">
        <v>1072.45</v>
      </c>
      <c r="G101" s="37">
        <v>1052.6000000000001</v>
      </c>
      <c r="H101" s="37">
        <v>1151.9000000000003</v>
      </c>
      <c r="I101" s="37">
        <v>1171.7500000000002</v>
      </c>
      <c r="J101" s="37">
        <v>1201.5500000000004</v>
      </c>
      <c r="K101" s="28">
        <v>1141.95</v>
      </c>
      <c r="L101" s="28">
        <v>1092.3</v>
      </c>
      <c r="M101" s="28">
        <v>18.701910000000002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2598.1</v>
      </c>
      <c r="D102" s="37">
        <v>2587.2166666666667</v>
      </c>
      <c r="E102" s="37">
        <v>2570.8833333333332</v>
      </c>
      <c r="F102" s="37">
        <v>2543.6666666666665</v>
      </c>
      <c r="G102" s="37">
        <v>2527.333333333333</v>
      </c>
      <c r="H102" s="37">
        <v>2614.4333333333334</v>
      </c>
      <c r="I102" s="37">
        <v>2630.7666666666664</v>
      </c>
      <c r="J102" s="37">
        <v>2657.9833333333336</v>
      </c>
      <c r="K102" s="28">
        <v>2603.5500000000002</v>
      </c>
      <c r="L102" s="28">
        <v>2560</v>
      </c>
      <c r="M102" s="28">
        <v>3.2750300000000001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399.75</v>
      </c>
      <c r="D103" s="37">
        <v>398.48333333333329</v>
      </c>
      <c r="E103" s="37">
        <v>394.66666666666657</v>
      </c>
      <c r="F103" s="37">
        <v>389.58333333333326</v>
      </c>
      <c r="G103" s="37">
        <v>385.76666666666654</v>
      </c>
      <c r="H103" s="37">
        <v>403.56666666666661</v>
      </c>
      <c r="I103" s="37">
        <v>407.38333333333333</v>
      </c>
      <c r="J103" s="37">
        <v>412.46666666666664</v>
      </c>
      <c r="K103" s="28">
        <v>402.3</v>
      </c>
      <c r="L103" s="28">
        <v>393.4</v>
      </c>
      <c r="M103" s="28">
        <v>87.988280000000003</v>
      </c>
      <c r="N103" s="1"/>
      <c r="O103" s="1"/>
    </row>
    <row r="104" spans="1:15" ht="12.75" customHeight="1">
      <c r="A104" s="53">
        <v>95</v>
      </c>
      <c r="B104" s="28" t="s">
        <v>260</v>
      </c>
      <c r="C104" s="28">
        <v>1874.1</v>
      </c>
      <c r="D104" s="37">
        <v>1858.1833333333334</v>
      </c>
      <c r="E104" s="37">
        <v>1836.3666666666668</v>
      </c>
      <c r="F104" s="37">
        <v>1798.6333333333334</v>
      </c>
      <c r="G104" s="37">
        <v>1776.8166666666668</v>
      </c>
      <c r="H104" s="37">
        <v>1895.9166666666667</v>
      </c>
      <c r="I104" s="37">
        <v>1917.7333333333333</v>
      </c>
      <c r="J104" s="37">
        <v>1955.4666666666667</v>
      </c>
      <c r="K104" s="28">
        <v>1880</v>
      </c>
      <c r="L104" s="28">
        <v>1820.45</v>
      </c>
      <c r="M104" s="28">
        <v>7.0456700000000003</v>
      </c>
      <c r="N104" s="1"/>
      <c r="O104" s="1"/>
    </row>
    <row r="105" spans="1:15" ht="12.75" customHeight="1">
      <c r="A105" s="53">
        <v>96</v>
      </c>
      <c r="B105" s="28" t="s">
        <v>388</v>
      </c>
      <c r="C105" s="28">
        <v>103</v>
      </c>
      <c r="D105" s="37">
        <v>103.13333333333333</v>
      </c>
      <c r="E105" s="37">
        <v>101.46666666666665</v>
      </c>
      <c r="F105" s="37">
        <v>99.933333333333323</v>
      </c>
      <c r="G105" s="37">
        <v>98.266666666666652</v>
      </c>
      <c r="H105" s="37">
        <v>104.66666666666666</v>
      </c>
      <c r="I105" s="37">
        <v>106.33333333333334</v>
      </c>
      <c r="J105" s="37">
        <v>107.86666666666666</v>
      </c>
      <c r="K105" s="28">
        <v>104.8</v>
      </c>
      <c r="L105" s="28">
        <v>101.6</v>
      </c>
      <c r="M105" s="28">
        <v>20.233830000000001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238.6</v>
      </c>
      <c r="D106" s="37">
        <v>237.83333333333334</v>
      </c>
      <c r="E106" s="37">
        <v>230.76666666666668</v>
      </c>
      <c r="F106" s="37">
        <v>222.93333333333334</v>
      </c>
      <c r="G106" s="37">
        <v>215.86666666666667</v>
      </c>
      <c r="H106" s="37">
        <v>245.66666666666669</v>
      </c>
      <c r="I106" s="37">
        <v>252.73333333333335</v>
      </c>
      <c r="J106" s="37">
        <v>260.56666666666672</v>
      </c>
      <c r="K106" s="28">
        <v>244.9</v>
      </c>
      <c r="L106" s="28">
        <v>230</v>
      </c>
      <c r="M106" s="28">
        <v>91.061710000000005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2197.6999999999998</v>
      </c>
      <c r="D107" s="37">
        <v>2192.2666666666664</v>
      </c>
      <c r="E107" s="37">
        <v>2176.1833333333329</v>
      </c>
      <c r="F107" s="37">
        <v>2154.6666666666665</v>
      </c>
      <c r="G107" s="37">
        <v>2138.583333333333</v>
      </c>
      <c r="H107" s="37">
        <v>2213.7833333333328</v>
      </c>
      <c r="I107" s="37">
        <v>2229.8666666666668</v>
      </c>
      <c r="J107" s="37">
        <v>2251.3833333333328</v>
      </c>
      <c r="K107" s="28">
        <v>2208.35</v>
      </c>
      <c r="L107" s="28">
        <v>2170.75</v>
      </c>
      <c r="M107" s="28">
        <v>14.978669999999999</v>
      </c>
      <c r="N107" s="1"/>
      <c r="O107" s="1"/>
    </row>
    <row r="108" spans="1:15" ht="12.75" customHeight="1">
      <c r="A108" s="53">
        <v>99</v>
      </c>
      <c r="B108" s="28" t="s">
        <v>261</v>
      </c>
      <c r="C108" s="28">
        <v>292.45</v>
      </c>
      <c r="D108" s="37">
        <v>294.63333333333338</v>
      </c>
      <c r="E108" s="37">
        <v>289.26666666666677</v>
      </c>
      <c r="F108" s="37">
        <v>286.08333333333337</v>
      </c>
      <c r="G108" s="37">
        <v>280.71666666666675</v>
      </c>
      <c r="H108" s="37">
        <v>297.81666666666678</v>
      </c>
      <c r="I108" s="37">
        <v>303.18333333333345</v>
      </c>
      <c r="J108" s="37">
        <v>306.36666666666679</v>
      </c>
      <c r="K108" s="28">
        <v>300</v>
      </c>
      <c r="L108" s="28">
        <v>291.45</v>
      </c>
      <c r="M108" s="28">
        <v>5.1498499999999998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2265.4499999999998</v>
      </c>
      <c r="D109" s="37">
        <v>2259.0666666666666</v>
      </c>
      <c r="E109" s="37">
        <v>2244.3833333333332</v>
      </c>
      <c r="F109" s="37">
        <v>2223.3166666666666</v>
      </c>
      <c r="G109" s="37">
        <v>2208.6333333333332</v>
      </c>
      <c r="H109" s="37">
        <v>2280.1333333333332</v>
      </c>
      <c r="I109" s="37">
        <v>2294.8166666666666</v>
      </c>
      <c r="J109" s="37">
        <v>2315.8833333333332</v>
      </c>
      <c r="K109" s="28">
        <v>2273.75</v>
      </c>
      <c r="L109" s="28">
        <v>2238</v>
      </c>
      <c r="M109" s="28">
        <v>20.533930000000002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732.75</v>
      </c>
      <c r="D110" s="37">
        <v>729.66666666666663</v>
      </c>
      <c r="E110" s="37">
        <v>725.23333333333323</v>
      </c>
      <c r="F110" s="37">
        <v>717.71666666666658</v>
      </c>
      <c r="G110" s="37">
        <v>713.28333333333319</v>
      </c>
      <c r="H110" s="37">
        <v>737.18333333333328</v>
      </c>
      <c r="I110" s="37">
        <v>741.61666666666667</v>
      </c>
      <c r="J110" s="37">
        <v>749.13333333333333</v>
      </c>
      <c r="K110" s="28">
        <v>734.1</v>
      </c>
      <c r="L110" s="28">
        <v>722.15</v>
      </c>
      <c r="M110" s="28">
        <v>74.443680000000001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1125.3</v>
      </c>
      <c r="D111" s="37">
        <v>1130.4666666666667</v>
      </c>
      <c r="E111" s="37">
        <v>1112.9333333333334</v>
      </c>
      <c r="F111" s="37">
        <v>1100.5666666666666</v>
      </c>
      <c r="G111" s="37">
        <v>1083.0333333333333</v>
      </c>
      <c r="H111" s="37">
        <v>1142.8333333333335</v>
      </c>
      <c r="I111" s="37">
        <v>1160.3666666666668</v>
      </c>
      <c r="J111" s="37">
        <v>1172.7333333333336</v>
      </c>
      <c r="K111" s="28">
        <v>1148</v>
      </c>
      <c r="L111" s="28">
        <v>1118.0999999999999</v>
      </c>
      <c r="M111" s="28">
        <v>22.882249999999999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563.29999999999995</v>
      </c>
      <c r="D112" s="37">
        <v>555.31666666666661</v>
      </c>
      <c r="E112" s="37">
        <v>545.73333333333323</v>
      </c>
      <c r="F112" s="37">
        <v>528.16666666666663</v>
      </c>
      <c r="G112" s="37">
        <v>518.58333333333326</v>
      </c>
      <c r="H112" s="37">
        <v>572.88333333333321</v>
      </c>
      <c r="I112" s="37">
        <v>582.4666666666667</v>
      </c>
      <c r="J112" s="37">
        <v>600.03333333333319</v>
      </c>
      <c r="K112" s="28">
        <v>564.9</v>
      </c>
      <c r="L112" s="28">
        <v>537.75</v>
      </c>
      <c r="M112" s="28">
        <v>12.401149999999999</v>
      </c>
      <c r="N112" s="1"/>
      <c r="O112" s="1"/>
    </row>
    <row r="113" spans="1:15" ht="12.75" customHeight="1">
      <c r="A113" s="53">
        <v>104</v>
      </c>
      <c r="B113" s="28" t="s">
        <v>262</v>
      </c>
      <c r="C113" s="28">
        <v>462.9</v>
      </c>
      <c r="D113" s="37">
        <v>462.18333333333334</v>
      </c>
      <c r="E113" s="37">
        <v>456.2166666666667</v>
      </c>
      <c r="F113" s="37">
        <v>449.53333333333336</v>
      </c>
      <c r="G113" s="37">
        <v>443.56666666666672</v>
      </c>
      <c r="H113" s="37">
        <v>468.86666666666667</v>
      </c>
      <c r="I113" s="37">
        <v>474.83333333333326</v>
      </c>
      <c r="J113" s="37">
        <v>481.51666666666665</v>
      </c>
      <c r="K113" s="28">
        <v>468.15</v>
      </c>
      <c r="L113" s="28">
        <v>455.5</v>
      </c>
      <c r="M113" s="28">
        <v>2.8615400000000002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34.35</v>
      </c>
      <c r="D114" s="37">
        <v>34.333333333333336</v>
      </c>
      <c r="E114" s="37">
        <v>34.116666666666674</v>
      </c>
      <c r="F114" s="37">
        <v>33.88333333333334</v>
      </c>
      <c r="G114" s="37">
        <v>33.666666666666679</v>
      </c>
      <c r="H114" s="37">
        <v>34.56666666666667</v>
      </c>
      <c r="I114" s="37">
        <v>34.783333333333324</v>
      </c>
      <c r="J114" s="37">
        <v>35.016666666666666</v>
      </c>
      <c r="K114" s="28">
        <v>34.549999999999997</v>
      </c>
      <c r="L114" s="28">
        <v>34.1</v>
      </c>
      <c r="M114" s="28">
        <v>156.07034999999999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270.85000000000002</v>
      </c>
      <c r="D115" s="37">
        <v>269.43333333333334</v>
      </c>
      <c r="E115" s="37">
        <v>267.16666666666669</v>
      </c>
      <c r="F115" s="37">
        <v>263.48333333333335</v>
      </c>
      <c r="G115" s="37">
        <v>261.2166666666667</v>
      </c>
      <c r="H115" s="37">
        <v>273.11666666666667</v>
      </c>
      <c r="I115" s="37">
        <v>275.38333333333333</v>
      </c>
      <c r="J115" s="37">
        <v>279.06666666666666</v>
      </c>
      <c r="K115" s="28">
        <v>271.7</v>
      </c>
      <c r="L115" s="28">
        <v>265.75</v>
      </c>
      <c r="M115" s="28">
        <v>98.601939999999999</v>
      </c>
      <c r="N115" s="1"/>
      <c r="O115" s="1"/>
    </row>
    <row r="116" spans="1:15" ht="12.75" customHeight="1">
      <c r="A116" s="53">
        <v>107</v>
      </c>
      <c r="B116" s="28" t="s">
        <v>263</v>
      </c>
      <c r="C116" s="28">
        <v>4355.3999999999996</v>
      </c>
      <c r="D116" s="37">
        <v>4344</v>
      </c>
      <c r="E116" s="37">
        <v>4289</v>
      </c>
      <c r="F116" s="37">
        <v>4222.6000000000004</v>
      </c>
      <c r="G116" s="37">
        <v>4167.6000000000004</v>
      </c>
      <c r="H116" s="37">
        <v>4410.3999999999996</v>
      </c>
      <c r="I116" s="37">
        <v>4465.3999999999996</v>
      </c>
      <c r="J116" s="37">
        <v>4531.7999999999993</v>
      </c>
      <c r="K116" s="28">
        <v>4399</v>
      </c>
      <c r="L116" s="28">
        <v>4277.6000000000004</v>
      </c>
      <c r="M116" s="28">
        <v>0.38450000000000001</v>
      </c>
      <c r="N116" s="1"/>
      <c r="O116" s="1"/>
    </row>
    <row r="117" spans="1:15" ht="12.75" customHeight="1">
      <c r="A117" s="53">
        <v>108</v>
      </c>
      <c r="B117" s="28" t="s">
        <v>403</v>
      </c>
      <c r="C117" s="28">
        <v>162.1</v>
      </c>
      <c r="D117" s="37">
        <v>162.11666666666665</v>
      </c>
      <c r="E117" s="37">
        <v>161.0333333333333</v>
      </c>
      <c r="F117" s="37">
        <v>159.96666666666667</v>
      </c>
      <c r="G117" s="37">
        <v>158.88333333333333</v>
      </c>
      <c r="H117" s="37">
        <v>163.18333333333328</v>
      </c>
      <c r="I117" s="37">
        <v>164.26666666666659</v>
      </c>
      <c r="J117" s="37">
        <v>165.33333333333326</v>
      </c>
      <c r="K117" s="28">
        <v>163.19999999999999</v>
      </c>
      <c r="L117" s="28">
        <v>161.05000000000001</v>
      </c>
      <c r="M117" s="28">
        <v>4.73895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223.2</v>
      </c>
      <c r="D118" s="37">
        <v>223.54999999999998</v>
      </c>
      <c r="E118" s="37">
        <v>219.59999999999997</v>
      </c>
      <c r="F118" s="37">
        <v>215.99999999999997</v>
      </c>
      <c r="G118" s="37">
        <v>212.04999999999995</v>
      </c>
      <c r="H118" s="37">
        <v>227.14999999999998</v>
      </c>
      <c r="I118" s="37">
        <v>231.09999999999997</v>
      </c>
      <c r="J118" s="37">
        <v>234.7</v>
      </c>
      <c r="K118" s="28">
        <v>227.5</v>
      </c>
      <c r="L118" s="28">
        <v>219.95</v>
      </c>
      <c r="M118" s="28">
        <v>52.955280000000002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118.3</v>
      </c>
      <c r="D119" s="37">
        <v>118.63333333333333</v>
      </c>
      <c r="E119" s="37">
        <v>116.56666666666665</v>
      </c>
      <c r="F119" s="37">
        <v>114.83333333333333</v>
      </c>
      <c r="G119" s="37">
        <v>112.76666666666665</v>
      </c>
      <c r="H119" s="37">
        <v>120.36666666666665</v>
      </c>
      <c r="I119" s="37">
        <v>122.43333333333331</v>
      </c>
      <c r="J119" s="37">
        <v>124.16666666666664</v>
      </c>
      <c r="K119" s="28">
        <v>120.7</v>
      </c>
      <c r="L119" s="28">
        <v>116.9</v>
      </c>
      <c r="M119" s="28">
        <v>214.08261999999999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649.5</v>
      </c>
      <c r="D120" s="37">
        <v>647.61666666666667</v>
      </c>
      <c r="E120" s="37">
        <v>643.33333333333337</v>
      </c>
      <c r="F120" s="37">
        <v>637.16666666666674</v>
      </c>
      <c r="G120" s="37">
        <v>632.88333333333344</v>
      </c>
      <c r="H120" s="37">
        <v>653.7833333333333</v>
      </c>
      <c r="I120" s="37">
        <v>658.06666666666661</v>
      </c>
      <c r="J120" s="37">
        <v>664.23333333333323</v>
      </c>
      <c r="K120" s="28">
        <v>651.9</v>
      </c>
      <c r="L120" s="28">
        <v>641.45000000000005</v>
      </c>
      <c r="M120" s="28">
        <v>11.493230000000001</v>
      </c>
      <c r="N120" s="1"/>
      <c r="O120" s="1"/>
    </row>
    <row r="121" spans="1:15" ht="12.75" customHeight="1">
      <c r="A121" s="53">
        <v>112</v>
      </c>
      <c r="B121" s="28" t="s">
        <v>825</v>
      </c>
      <c r="C121" s="28">
        <v>21.2</v>
      </c>
      <c r="D121" s="37">
        <v>21.2</v>
      </c>
      <c r="E121" s="37">
        <v>21.15</v>
      </c>
      <c r="F121" s="37">
        <v>21.099999999999998</v>
      </c>
      <c r="G121" s="37">
        <v>21.049999999999997</v>
      </c>
      <c r="H121" s="37">
        <v>21.25</v>
      </c>
      <c r="I121" s="37">
        <v>21.300000000000004</v>
      </c>
      <c r="J121" s="37">
        <v>21.35</v>
      </c>
      <c r="K121" s="28">
        <v>21.25</v>
      </c>
      <c r="L121" s="28">
        <v>21.15</v>
      </c>
      <c r="M121" s="28">
        <v>16.380009999999999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367.9</v>
      </c>
      <c r="D122" s="37">
        <v>362.13333333333338</v>
      </c>
      <c r="E122" s="37">
        <v>355.46666666666675</v>
      </c>
      <c r="F122" s="37">
        <v>343.03333333333336</v>
      </c>
      <c r="G122" s="37">
        <v>336.36666666666673</v>
      </c>
      <c r="H122" s="37">
        <v>374.56666666666678</v>
      </c>
      <c r="I122" s="37">
        <v>381.23333333333341</v>
      </c>
      <c r="J122" s="37">
        <v>393.6666666666668</v>
      </c>
      <c r="K122" s="28">
        <v>368.8</v>
      </c>
      <c r="L122" s="28">
        <v>349.7</v>
      </c>
      <c r="M122" s="28">
        <v>39.190519999999999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207.5</v>
      </c>
      <c r="D123" s="37">
        <v>205.83333333333334</v>
      </c>
      <c r="E123" s="37">
        <v>203.76666666666668</v>
      </c>
      <c r="F123" s="37">
        <v>200.03333333333333</v>
      </c>
      <c r="G123" s="37">
        <v>197.96666666666667</v>
      </c>
      <c r="H123" s="37">
        <v>209.56666666666669</v>
      </c>
      <c r="I123" s="37">
        <v>211.63333333333335</v>
      </c>
      <c r="J123" s="37">
        <v>215.3666666666667</v>
      </c>
      <c r="K123" s="28">
        <v>207.9</v>
      </c>
      <c r="L123" s="28">
        <v>202.1</v>
      </c>
      <c r="M123" s="28">
        <v>15.07766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920.3</v>
      </c>
      <c r="D124" s="37">
        <v>916.7166666666667</v>
      </c>
      <c r="E124" s="37">
        <v>909.93333333333339</v>
      </c>
      <c r="F124" s="37">
        <v>899.56666666666672</v>
      </c>
      <c r="G124" s="37">
        <v>892.78333333333342</v>
      </c>
      <c r="H124" s="37">
        <v>927.08333333333337</v>
      </c>
      <c r="I124" s="37">
        <v>933.86666666666667</v>
      </c>
      <c r="J124" s="37">
        <v>944.23333333333335</v>
      </c>
      <c r="K124" s="28">
        <v>923.5</v>
      </c>
      <c r="L124" s="28">
        <v>906.35</v>
      </c>
      <c r="M124" s="28">
        <v>10.31195</v>
      </c>
      <c r="N124" s="1"/>
      <c r="O124" s="1"/>
    </row>
    <row r="125" spans="1:15" ht="12.75" customHeight="1">
      <c r="A125" s="53">
        <v>116</v>
      </c>
      <c r="B125" s="28" t="s">
        <v>164</v>
      </c>
      <c r="C125" s="28">
        <v>3780.65</v>
      </c>
      <c r="D125" s="37">
        <v>3731.9333333333329</v>
      </c>
      <c r="E125" s="37">
        <v>3663.8666666666659</v>
      </c>
      <c r="F125" s="37">
        <v>3547.083333333333</v>
      </c>
      <c r="G125" s="37">
        <v>3479.016666666666</v>
      </c>
      <c r="H125" s="37">
        <v>3848.7166666666658</v>
      </c>
      <c r="I125" s="37">
        <v>3916.7833333333324</v>
      </c>
      <c r="J125" s="37">
        <v>4033.5666666666657</v>
      </c>
      <c r="K125" s="28">
        <v>3800</v>
      </c>
      <c r="L125" s="28">
        <v>3615.15</v>
      </c>
      <c r="M125" s="28">
        <v>4.4489799999999997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1515</v>
      </c>
      <c r="D126" s="37">
        <v>1504.4833333333333</v>
      </c>
      <c r="E126" s="37">
        <v>1492.0166666666667</v>
      </c>
      <c r="F126" s="37">
        <v>1469.0333333333333</v>
      </c>
      <c r="G126" s="37">
        <v>1456.5666666666666</v>
      </c>
      <c r="H126" s="37">
        <v>1527.4666666666667</v>
      </c>
      <c r="I126" s="37">
        <v>1539.9333333333334</v>
      </c>
      <c r="J126" s="37">
        <v>1562.9166666666667</v>
      </c>
      <c r="K126" s="28">
        <v>1516.95</v>
      </c>
      <c r="L126" s="28">
        <v>1481.5</v>
      </c>
      <c r="M126" s="28">
        <v>43.610610000000001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1793.55</v>
      </c>
      <c r="D127" s="37">
        <v>1788.3666666666668</v>
      </c>
      <c r="E127" s="37">
        <v>1768.7333333333336</v>
      </c>
      <c r="F127" s="37">
        <v>1743.9166666666667</v>
      </c>
      <c r="G127" s="37">
        <v>1724.2833333333335</v>
      </c>
      <c r="H127" s="37">
        <v>1813.1833333333336</v>
      </c>
      <c r="I127" s="37">
        <v>1832.8166666666668</v>
      </c>
      <c r="J127" s="37">
        <v>1857.6333333333337</v>
      </c>
      <c r="K127" s="28">
        <v>1808</v>
      </c>
      <c r="L127" s="28">
        <v>1763.55</v>
      </c>
      <c r="M127" s="28">
        <v>3.1599699999999999</v>
      </c>
      <c r="N127" s="1"/>
      <c r="O127" s="1"/>
    </row>
    <row r="128" spans="1:15" ht="12.75" customHeight="1">
      <c r="A128" s="53">
        <v>119</v>
      </c>
      <c r="B128" s="28" t="s">
        <v>264</v>
      </c>
      <c r="C128" s="28">
        <v>868.85</v>
      </c>
      <c r="D128" s="37">
        <v>868.01666666666677</v>
      </c>
      <c r="E128" s="37">
        <v>863.08333333333348</v>
      </c>
      <c r="F128" s="37">
        <v>857.31666666666672</v>
      </c>
      <c r="G128" s="37">
        <v>852.38333333333344</v>
      </c>
      <c r="H128" s="37">
        <v>873.78333333333353</v>
      </c>
      <c r="I128" s="37">
        <v>878.7166666666667</v>
      </c>
      <c r="J128" s="37">
        <v>884.48333333333358</v>
      </c>
      <c r="K128" s="28">
        <v>872.95</v>
      </c>
      <c r="L128" s="28">
        <v>862.25</v>
      </c>
      <c r="M128" s="28">
        <v>1.3020799999999999</v>
      </c>
      <c r="N128" s="1"/>
      <c r="O128" s="1"/>
    </row>
    <row r="129" spans="1:15" ht="12.75" customHeight="1">
      <c r="A129" s="53">
        <v>120</v>
      </c>
      <c r="B129" s="28" t="s">
        <v>265</v>
      </c>
      <c r="C129" s="28">
        <v>243.5</v>
      </c>
      <c r="D129" s="37">
        <v>245.33333333333334</v>
      </c>
      <c r="E129" s="37">
        <v>240.16666666666669</v>
      </c>
      <c r="F129" s="37">
        <v>236.83333333333334</v>
      </c>
      <c r="G129" s="37">
        <v>231.66666666666669</v>
      </c>
      <c r="H129" s="37">
        <v>248.66666666666669</v>
      </c>
      <c r="I129" s="37">
        <v>253.83333333333337</v>
      </c>
      <c r="J129" s="37">
        <v>257.16666666666669</v>
      </c>
      <c r="K129" s="28">
        <v>250.5</v>
      </c>
      <c r="L129" s="28">
        <v>242</v>
      </c>
      <c r="M129" s="28">
        <v>6.9554600000000004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572.20000000000005</v>
      </c>
      <c r="D130" s="37">
        <v>570.63333333333333</v>
      </c>
      <c r="E130" s="37">
        <v>565.56666666666661</v>
      </c>
      <c r="F130" s="37">
        <v>558.93333333333328</v>
      </c>
      <c r="G130" s="37">
        <v>553.86666666666656</v>
      </c>
      <c r="H130" s="37">
        <v>577.26666666666665</v>
      </c>
      <c r="I130" s="37">
        <v>582.33333333333348</v>
      </c>
      <c r="J130" s="37">
        <v>588.9666666666667</v>
      </c>
      <c r="K130" s="28">
        <v>575.70000000000005</v>
      </c>
      <c r="L130" s="28">
        <v>564</v>
      </c>
      <c r="M130" s="28">
        <v>39.225149999999999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369.55</v>
      </c>
      <c r="D131" s="37">
        <v>369.70000000000005</v>
      </c>
      <c r="E131" s="37">
        <v>365.05000000000007</v>
      </c>
      <c r="F131" s="37">
        <v>360.55</v>
      </c>
      <c r="G131" s="37">
        <v>355.90000000000003</v>
      </c>
      <c r="H131" s="37">
        <v>374.2000000000001</v>
      </c>
      <c r="I131" s="37">
        <v>378.85000000000008</v>
      </c>
      <c r="J131" s="37">
        <v>383.35000000000014</v>
      </c>
      <c r="K131" s="28">
        <v>374.35</v>
      </c>
      <c r="L131" s="28">
        <v>365.2</v>
      </c>
      <c r="M131" s="28">
        <v>40.956569999999999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524.85</v>
      </c>
      <c r="D132" s="37">
        <v>518.01666666666665</v>
      </c>
      <c r="E132" s="37">
        <v>509.0333333333333</v>
      </c>
      <c r="F132" s="37">
        <v>493.21666666666664</v>
      </c>
      <c r="G132" s="37">
        <v>484.23333333333329</v>
      </c>
      <c r="H132" s="37">
        <v>533.83333333333326</v>
      </c>
      <c r="I132" s="37">
        <v>542.81666666666661</v>
      </c>
      <c r="J132" s="37">
        <v>558.63333333333333</v>
      </c>
      <c r="K132" s="28">
        <v>527</v>
      </c>
      <c r="L132" s="28">
        <v>502.2</v>
      </c>
      <c r="M132" s="28">
        <v>25.5107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1865.2</v>
      </c>
      <c r="D133" s="37">
        <v>1855.25</v>
      </c>
      <c r="E133" s="37">
        <v>1837.65</v>
      </c>
      <c r="F133" s="37">
        <v>1810.1000000000001</v>
      </c>
      <c r="G133" s="37">
        <v>1792.5000000000002</v>
      </c>
      <c r="H133" s="37">
        <v>1882.8</v>
      </c>
      <c r="I133" s="37">
        <v>1900.3999999999999</v>
      </c>
      <c r="J133" s="37">
        <v>1927.9499999999998</v>
      </c>
      <c r="K133" s="28">
        <v>1872.85</v>
      </c>
      <c r="L133" s="28">
        <v>1827.7</v>
      </c>
      <c r="M133" s="28">
        <v>12.808680000000001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76.400000000000006</v>
      </c>
      <c r="D134" s="37">
        <v>76.366666666666674</v>
      </c>
      <c r="E134" s="37">
        <v>75.533333333333346</v>
      </c>
      <c r="F134" s="37">
        <v>74.666666666666671</v>
      </c>
      <c r="G134" s="37">
        <v>73.833333333333343</v>
      </c>
      <c r="H134" s="37">
        <v>77.233333333333348</v>
      </c>
      <c r="I134" s="37">
        <v>78.066666666666663</v>
      </c>
      <c r="J134" s="37">
        <v>78.933333333333351</v>
      </c>
      <c r="K134" s="28">
        <v>77.2</v>
      </c>
      <c r="L134" s="28">
        <v>75.5</v>
      </c>
      <c r="M134" s="28">
        <v>25.808260000000001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3514.9</v>
      </c>
      <c r="D135" s="37">
        <v>3476.4333333333329</v>
      </c>
      <c r="E135" s="37">
        <v>3427.8666666666659</v>
      </c>
      <c r="F135" s="37">
        <v>3340.833333333333</v>
      </c>
      <c r="G135" s="37">
        <v>3292.266666666666</v>
      </c>
      <c r="H135" s="37">
        <v>3563.4666666666658</v>
      </c>
      <c r="I135" s="37">
        <v>3612.0333333333324</v>
      </c>
      <c r="J135" s="37">
        <v>3699.0666666666657</v>
      </c>
      <c r="K135" s="28">
        <v>3525</v>
      </c>
      <c r="L135" s="28">
        <v>3389.4</v>
      </c>
      <c r="M135" s="28">
        <v>1.59257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341.05</v>
      </c>
      <c r="D136" s="37">
        <v>341.61666666666673</v>
      </c>
      <c r="E136" s="37">
        <v>337.63333333333344</v>
      </c>
      <c r="F136" s="37">
        <v>334.2166666666667</v>
      </c>
      <c r="G136" s="37">
        <v>330.23333333333341</v>
      </c>
      <c r="H136" s="37">
        <v>345.03333333333347</v>
      </c>
      <c r="I136" s="37">
        <v>349.01666666666671</v>
      </c>
      <c r="J136" s="37">
        <v>352.43333333333351</v>
      </c>
      <c r="K136" s="28">
        <v>345.6</v>
      </c>
      <c r="L136" s="28">
        <v>338.2</v>
      </c>
      <c r="M136" s="28">
        <v>32.010509999999996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4370.7</v>
      </c>
      <c r="D137" s="37">
        <v>4332.7666666666664</v>
      </c>
      <c r="E137" s="37">
        <v>4280.583333333333</v>
      </c>
      <c r="F137" s="37">
        <v>4190.4666666666662</v>
      </c>
      <c r="G137" s="37">
        <v>4138.2833333333328</v>
      </c>
      <c r="H137" s="37">
        <v>4422.8833333333332</v>
      </c>
      <c r="I137" s="37">
        <v>4475.0666666666675</v>
      </c>
      <c r="J137" s="37">
        <v>4565.1833333333334</v>
      </c>
      <c r="K137" s="28">
        <v>4384.95</v>
      </c>
      <c r="L137" s="28">
        <v>4242.6499999999996</v>
      </c>
      <c r="M137" s="28">
        <v>3.1861299999999999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1595.1</v>
      </c>
      <c r="D138" s="37">
        <v>1583.7666666666667</v>
      </c>
      <c r="E138" s="37">
        <v>1567.5333333333333</v>
      </c>
      <c r="F138" s="37">
        <v>1539.9666666666667</v>
      </c>
      <c r="G138" s="37">
        <v>1523.7333333333333</v>
      </c>
      <c r="H138" s="37">
        <v>1611.3333333333333</v>
      </c>
      <c r="I138" s="37">
        <v>1627.5666666666664</v>
      </c>
      <c r="J138" s="37">
        <v>1655.1333333333332</v>
      </c>
      <c r="K138" s="28">
        <v>1600</v>
      </c>
      <c r="L138" s="28">
        <v>1556.2</v>
      </c>
      <c r="M138" s="28">
        <v>13.611039999999999</v>
      </c>
      <c r="N138" s="1"/>
      <c r="O138" s="1"/>
    </row>
    <row r="139" spans="1:15" ht="12.75" customHeight="1">
      <c r="A139" s="53">
        <v>130</v>
      </c>
      <c r="B139" s="28" t="s">
        <v>266</v>
      </c>
      <c r="C139" s="28">
        <v>550.15</v>
      </c>
      <c r="D139" s="37">
        <v>549.65</v>
      </c>
      <c r="E139" s="37">
        <v>545.5</v>
      </c>
      <c r="F139" s="37">
        <v>540.85</v>
      </c>
      <c r="G139" s="37">
        <v>536.70000000000005</v>
      </c>
      <c r="H139" s="37">
        <v>554.29999999999995</v>
      </c>
      <c r="I139" s="37">
        <v>558.44999999999982</v>
      </c>
      <c r="J139" s="37">
        <v>563.09999999999991</v>
      </c>
      <c r="K139" s="28">
        <v>553.79999999999995</v>
      </c>
      <c r="L139" s="28">
        <v>545</v>
      </c>
      <c r="M139" s="28">
        <v>4.1829299999999998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618.4</v>
      </c>
      <c r="D140" s="37">
        <v>618.44999999999993</v>
      </c>
      <c r="E140" s="37">
        <v>608.94999999999982</v>
      </c>
      <c r="F140" s="37">
        <v>599.49999999999989</v>
      </c>
      <c r="G140" s="37">
        <v>589.99999999999977</v>
      </c>
      <c r="H140" s="37">
        <v>627.89999999999986</v>
      </c>
      <c r="I140" s="37">
        <v>637.40000000000009</v>
      </c>
      <c r="J140" s="37">
        <v>646.84999999999991</v>
      </c>
      <c r="K140" s="28">
        <v>627.95000000000005</v>
      </c>
      <c r="L140" s="28">
        <v>609</v>
      </c>
      <c r="M140" s="28">
        <v>9.5511999999999997</v>
      </c>
      <c r="N140" s="1"/>
      <c r="O140" s="1"/>
    </row>
    <row r="141" spans="1:15" ht="12.75" customHeight="1">
      <c r="A141" s="53">
        <v>132</v>
      </c>
      <c r="B141" s="28" t="s">
        <v>160</v>
      </c>
      <c r="C141" s="28">
        <v>70425.75</v>
      </c>
      <c r="D141" s="37">
        <v>70375.25</v>
      </c>
      <c r="E141" s="37">
        <v>70050.5</v>
      </c>
      <c r="F141" s="37">
        <v>69675.25</v>
      </c>
      <c r="G141" s="37">
        <v>69350.5</v>
      </c>
      <c r="H141" s="37">
        <v>70750.5</v>
      </c>
      <c r="I141" s="37">
        <v>71075.25</v>
      </c>
      <c r="J141" s="37">
        <v>71450.5</v>
      </c>
      <c r="K141" s="28">
        <v>70700</v>
      </c>
      <c r="L141" s="28">
        <v>70000</v>
      </c>
      <c r="M141" s="28">
        <v>5.2760000000000001E-2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771.45</v>
      </c>
      <c r="D142" s="37">
        <v>770.76666666666677</v>
      </c>
      <c r="E142" s="37">
        <v>759.73333333333358</v>
      </c>
      <c r="F142" s="37">
        <v>748.01666666666677</v>
      </c>
      <c r="G142" s="37">
        <v>736.98333333333358</v>
      </c>
      <c r="H142" s="37">
        <v>782.48333333333358</v>
      </c>
      <c r="I142" s="37">
        <v>793.51666666666665</v>
      </c>
      <c r="J142" s="37">
        <v>805.23333333333358</v>
      </c>
      <c r="K142" s="28">
        <v>781.8</v>
      </c>
      <c r="L142" s="28">
        <v>759.05</v>
      </c>
      <c r="M142" s="28">
        <v>7.0520399999999999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187.05</v>
      </c>
      <c r="D143" s="37">
        <v>186.15</v>
      </c>
      <c r="E143" s="37">
        <v>184.8</v>
      </c>
      <c r="F143" s="37">
        <v>182.55</v>
      </c>
      <c r="G143" s="37">
        <v>181.20000000000002</v>
      </c>
      <c r="H143" s="37">
        <v>188.4</v>
      </c>
      <c r="I143" s="37">
        <v>189.74999999999997</v>
      </c>
      <c r="J143" s="37">
        <v>192</v>
      </c>
      <c r="K143" s="28">
        <v>187.5</v>
      </c>
      <c r="L143" s="28">
        <v>183.9</v>
      </c>
      <c r="M143" s="28">
        <v>19.59151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1045.0999999999999</v>
      </c>
      <c r="D144" s="37">
        <v>1042.1333333333332</v>
      </c>
      <c r="E144" s="37">
        <v>1034.9666666666665</v>
      </c>
      <c r="F144" s="37">
        <v>1024.8333333333333</v>
      </c>
      <c r="G144" s="37">
        <v>1017.6666666666665</v>
      </c>
      <c r="H144" s="37">
        <v>1052.2666666666664</v>
      </c>
      <c r="I144" s="37">
        <v>1059.4333333333334</v>
      </c>
      <c r="J144" s="37">
        <v>1069.5666666666664</v>
      </c>
      <c r="K144" s="28">
        <v>1049.3</v>
      </c>
      <c r="L144" s="28">
        <v>1032</v>
      </c>
      <c r="M144" s="28">
        <v>27.577059999999999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94.9</v>
      </c>
      <c r="D145" s="37">
        <v>94.733333333333334</v>
      </c>
      <c r="E145" s="37">
        <v>94.166666666666671</v>
      </c>
      <c r="F145" s="37">
        <v>93.433333333333337</v>
      </c>
      <c r="G145" s="37">
        <v>92.866666666666674</v>
      </c>
      <c r="H145" s="37">
        <v>95.466666666666669</v>
      </c>
      <c r="I145" s="37">
        <v>96.033333333333331</v>
      </c>
      <c r="J145" s="37">
        <v>96.766666666666666</v>
      </c>
      <c r="K145" s="28">
        <v>95.3</v>
      </c>
      <c r="L145" s="28">
        <v>94</v>
      </c>
      <c r="M145" s="28">
        <v>16.567730000000001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496.65</v>
      </c>
      <c r="D146" s="37">
        <v>492.55</v>
      </c>
      <c r="E146" s="37">
        <v>487.20000000000005</v>
      </c>
      <c r="F146" s="37">
        <v>477.75000000000006</v>
      </c>
      <c r="G146" s="37">
        <v>472.40000000000009</v>
      </c>
      <c r="H146" s="37">
        <v>502</v>
      </c>
      <c r="I146" s="37">
        <v>507.35</v>
      </c>
      <c r="J146" s="37">
        <v>516.79999999999995</v>
      </c>
      <c r="K146" s="28">
        <v>497.9</v>
      </c>
      <c r="L146" s="28">
        <v>483.1</v>
      </c>
      <c r="M146" s="28">
        <v>17.654309999999999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7929.85</v>
      </c>
      <c r="D147" s="37">
        <v>7923.3166666666666</v>
      </c>
      <c r="E147" s="37">
        <v>7836.6333333333332</v>
      </c>
      <c r="F147" s="37">
        <v>7743.416666666667</v>
      </c>
      <c r="G147" s="37">
        <v>7656.7333333333336</v>
      </c>
      <c r="H147" s="37">
        <v>8016.5333333333328</v>
      </c>
      <c r="I147" s="37">
        <v>8103.2166666666653</v>
      </c>
      <c r="J147" s="37">
        <v>8196.4333333333325</v>
      </c>
      <c r="K147" s="28">
        <v>8010</v>
      </c>
      <c r="L147" s="28">
        <v>7830.1</v>
      </c>
      <c r="M147" s="28">
        <v>6.8793699999999998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829.55</v>
      </c>
      <c r="D148" s="37">
        <v>825.18333333333339</v>
      </c>
      <c r="E148" s="37">
        <v>819.36666666666679</v>
      </c>
      <c r="F148" s="37">
        <v>809.18333333333339</v>
      </c>
      <c r="G148" s="37">
        <v>803.36666666666679</v>
      </c>
      <c r="H148" s="37">
        <v>835.36666666666679</v>
      </c>
      <c r="I148" s="37">
        <v>841.18333333333339</v>
      </c>
      <c r="J148" s="37">
        <v>851.36666666666679</v>
      </c>
      <c r="K148" s="28">
        <v>831</v>
      </c>
      <c r="L148" s="28">
        <v>815</v>
      </c>
      <c r="M148" s="28">
        <v>1.76963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3114.6</v>
      </c>
      <c r="D149" s="37">
        <v>3082.1833333333329</v>
      </c>
      <c r="E149" s="37">
        <v>3039.4166666666661</v>
      </c>
      <c r="F149" s="37">
        <v>2964.2333333333331</v>
      </c>
      <c r="G149" s="37">
        <v>2921.4666666666662</v>
      </c>
      <c r="H149" s="37">
        <v>3157.3666666666659</v>
      </c>
      <c r="I149" s="37">
        <v>3200.1333333333332</v>
      </c>
      <c r="J149" s="37">
        <v>3275.3166666666657</v>
      </c>
      <c r="K149" s="28">
        <v>3124.95</v>
      </c>
      <c r="L149" s="28">
        <v>3007</v>
      </c>
      <c r="M149" s="28">
        <v>2.7754500000000002</v>
      </c>
      <c r="N149" s="1"/>
      <c r="O149" s="1"/>
    </row>
    <row r="150" spans="1:15" ht="12.75" customHeight="1">
      <c r="A150" s="53">
        <v>141</v>
      </c>
      <c r="B150" s="28" t="s">
        <v>159</v>
      </c>
      <c r="C150" s="28">
        <v>2592.85</v>
      </c>
      <c r="D150" s="37">
        <v>2563.9</v>
      </c>
      <c r="E150" s="37">
        <v>2510.9500000000003</v>
      </c>
      <c r="F150" s="37">
        <v>2429.0500000000002</v>
      </c>
      <c r="G150" s="37">
        <v>2376.1000000000004</v>
      </c>
      <c r="H150" s="37">
        <v>2645.8</v>
      </c>
      <c r="I150" s="37">
        <v>2698.75</v>
      </c>
      <c r="J150" s="37">
        <v>2780.65</v>
      </c>
      <c r="K150" s="28">
        <v>2616.85</v>
      </c>
      <c r="L150" s="28">
        <v>2482</v>
      </c>
      <c r="M150" s="28">
        <v>7.5754400000000004</v>
      </c>
      <c r="N150" s="1"/>
      <c r="O150" s="1"/>
    </row>
    <row r="151" spans="1:15" ht="12.75" customHeight="1">
      <c r="A151" s="53">
        <v>142</v>
      </c>
      <c r="B151" s="28" t="s">
        <v>161</v>
      </c>
      <c r="C151" s="28">
        <v>1073.3499999999999</v>
      </c>
      <c r="D151" s="37">
        <v>1073.1666666666667</v>
      </c>
      <c r="E151" s="37">
        <v>1065.2333333333336</v>
      </c>
      <c r="F151" s="37">
        <v>1057.1166666666668</v>
      </c>
      <c r="G151" s="37">
        <v>1049.1833333333336</v>
      </c>
      <c r="H151" s="37">
        <v>1081.2833333333335</v>
      </c>
      <c r="I151" s="37">
        <v>1089.2166666666665</v>
      </c>
      <c r="J151" s="37">
        <v>1097.3333333333335</v>
      </c>
      <c r="K151" s="28">
        <v>1081.0999999999999</v>
      </c>
      <c r="L151" s="28">
        <v>1065.05</v>
      </c>
      <c r="M151" s="28">
        <v>2.6194700000000002</v>
      </c>
      <c r="N151" s="1"/>
      <c r="O151" s="1"/>
    </row>
    <row r="152" spans="1:15" ht="12.75" customHeight="1">
      <c r="A152" s="53">
        <v>143</v>
      </c>
      <c r="B152" s="28" t="s">
        <v>267</v>
      </c>
      <c r="C152" s="28">
        <v>689.55</v>
      </c>
      <c r="D152" s="37">
        <v>688.06666666666661</v>
      </c>
      <c r="E152" s="37">
        <v>681.68333333333317</v>
      </c>
      <c r="F152" s="37">
        <v>673.81666666666661</v>
      </c>
      <c r="G152" s="37">
        <v>667.43333333333317</v>
      </c>
      <c r="H152" s="37">
        <v>695.93333333333317</v>
      </c>
      <c r="I152" s="37">
        <v>702.31666666666661</v>
      </c>
      <c r="J152" s="37">
        <v>710.18333333333317</v>
      </c>
      <c r="K152" s="28">
        <v>694.45</v>
      </c>
      <c r="L152" s="28">
        <v>680.2</v>
      </c>
      <c r="M152" s="28">
        <v>0.94496000000000002</v>
      </c>
      <c r="N152" s="1"/>
      <c r="O152" s="1"/>
    </row>
    <row r="153" spans="1:15" ht="12.75" customHeight="1">
      <c r="A153" s="53">
        <v>144</v>
      </c>
      <c r="B153" s="28" t="s">
        <v>167</v>
      </c>
      <c r="C153" s="28">
        <v>122</v>
      </c>
      <c r="D153" s="37">
        <v>122.2</v>
      </c>
      <c r="E153" s="37">
        <v>120.55000000000001</v>
      </c>
      <c r="F153" s="37">
        <v>119.10000000000001</v>
      </c>
      <c r="G153" s="37">
        <v>117.45000000000002</v>
      </c>
      <c r="H153" s="37">
        <v>123.65</v>
      </c>
      <c r="I153" s="37">
        <v>125.30000000000001</v>
      </c>
      <c r="J153" s="37">
        <v>126.75</v>
      </c>
      <c r="K153" s="28">
        <v>123.85</v>
      </c>
      <c r="L153" s="28">
        <v>120.75</v>
      </c>
      <c r="M153" s="28">
        <v>69.146469999999994</v>
      </c>
      <c r="N153" s="1"/>
      <c r="O153" s="1"/>
    </row>
    <row r="154" spans="1:15" ht="12.75" customHeight="1">
      <c r="A154" s="53">
        <v>145</v>
      </c>
      <c r="B154" s="28" t="s">
        <v>169</v>
      </c>
      <c r="C154" s="28">
        <v>155.15</v>
      </c>
      <c r="D154" s="37">
        <v>155.94999999999999</v>
      </c>
      <c r="E154" s="37">
        <v>153.89999999999998</v>
      </c>
      <c r="F154" s="37">
        <v>152.64999999999998</v>
      </c>
      <c r="G154" s="37">
        <v>150.59999999999997</v>
      </c>
      <c r="H154" s="37">
        <v>157.19999999999999</v>
      </c>
      <c r="I154" s="37">
        <v>159.25</v>
      </c>
      <c r="J154" s="37">
        <v>160.5</v>
      </c>
      <c r="K154" s="28">
        <v>158</v>
      </c>
      <c r="L154" s="28">
        <v>154.69999999999999</v>
      </c>
      <c r="M154" s="28">
        <v>138.21409</v>
      </c>
      <c r="N154" s="1"/>
      <c r="O154" s="1"/>
    </row>
    <row r="155" spans="1:15" ht="12.75" customHeight="1">
      <c r="A155" s="53">
        <v>146</v>
      </c>
      <c r="B155" s="28" t="s">
        <v>163</v>
      </c>
      <c r="C155" s="28">
        <v>92.3</v>
      </c>
      <c r="D155" s="37">
        <v>92.75</v>
      </c>
      <c r="E155" s="37">
        <v>91.05</v>
      </c>
      <c r="F155" s="37">
        <v>89.8</v>
      </c>
      <c r="G155" s="37">
        <v>88.1</v>
      </c>
      <c r="H155" s="37">
        <v>94</v>
      </c>
      <c r="I155" s="37">
        <v>95.699999999999989</v>
      </c>
      <c r="J155" s="37">
        <v>96.95</v>
      </c>
      <c r="K155" s="28">
        <v>94.45</v>
      </c>
      <c r="L155" s="28">
        <v>91.5</v>
      </c>
      <c r="M155" s="28">
        <v>93.152869999999993</v>
      </c>
      <c r="N155" s="1"/>
      <c r="O155" s="1"/>
    </row>
    <row r="156" spans="1:15" ht="12.75" customHeight="1">
      <c r="A156" s="53">
        <v>147</v>
      </c>
      <c r="B156" s="28" t="s">
        <v>165</v>
      </c>
      <c r="C156" s="28">
        <v>3661.7</v>
      </c>
      <c r="D156" s="37">
        <v>3648.0333333333333</v>
      </c>
      <c r="E156" s="37">
        <v>3604.8166666666666</v>
      </c>
      <c r="F156" s="37">
        <v>3547.9333333333334</v>
      </c>
      <c r="G156" s="37">
        <v>3504.7166666666667</v>
      </c>
      <c r="H156" s="37">
        <v>3704.9166666666665</v>
      </c>
      <c r="I156" s="37">
        <v>3748.1333333333328</v>
      </c>
      <c r="J156" s="37">
        <v>3805.0166666666664</v>
      </c>
      <c r="K156" s="28">
        <v>3691.25</v>
      </c>
      <c r="L156" s="28">
        <v>3591.15</v>
      </c>
      <c r="M156" s="28">
        <v>1.3066800000000001</v>
      </c>
      <c r="N156" s="1"/>
      <c r="O156" s="1"/>
    </row>
    <row r="157" spans="1:15" ht="12.75" customHeight="1">
      <c r="A157" s="53">
        <v>148</v>
      </c>
      <c r="B157" s="28" t="s">
        <v>166</v>
      </c>
      <c r="C157" s="28">
        <v>16768.150000000001</v>
      </c>
      <c r="D157" s="37">
        <v>16692.716666666671</v>
      </c>
      <c r="E157" s="37">
        <v>16560.483333333341</v>
      </c>
      <c r="F157" s="37">
        <v>16352.816666666669</v>
      </c>
      <c r="G157" s="37">
        <v>16220.583333333339</v>
      </c>
      <c r="H157" s="37">
        <v>16900.383333333342</v>
      </c>
      <c r="I157" s="37">
        <v>17032.616666666672</v>
      </c>
      <c r="J157" s="37">
        <v>17240.283333333344</v>
      </c>
      <c r="K157" s="28">
        <v>16824.95</v>
      </c>
      <c r="L157" s="28">
        <v>16485.05</v>
      </c>
      <c r="M157" s="28">
        <v>0.28748000000000001</v>
      </c>
      <c r="N157" s="1"/>
      <c r="O157" s="1"/>
    </row>
    <row r="158" spans="1:15" ht="12.75" customHeight="1">
      <c r="A158" s="53">
        <v>149</v>
      </c>
      <c r="B158" s="28" t="s">
        <v>162</v>
      </c>
      <c r="C158" s="28">
        <v>284</v>
      </c>
      <c r="D158" s="37">
        <v>282.65000000000003</v>
      </c>
      <c r="E158" s="37">
        <v>280.30000000000007</v>
      </c>
      <c r="F158" s="37">
        <v>276.60000000000002</v>
      </c>
      <c r="G158" s="37">
        <v>274.25000000000006</v>
      </c>
      <c r="H158" s="37">
        <v>286.35000000000008</v>
      </c>
      <c r="I158" s="37">
        <v>288.7000000000001</v>
      </c>
      <c r="J158" s="37">
        <v>292.40000000000009</v>
      </c>
      <c r="K158" s="28">
        <v>285</v>
      </c>
      <c r="L158" s="28">
        <v>278.95</v>
      </c>
      <c r="M158" s="28">
        <v>1.99874</v>
      </c>
      <c r="N158" s="1"/>
      <c r="O158" s="1"/>
    </row>
    <row r="159" spans="1:15" ht="12.75" customHeight="1">
      <c r="A159" s="53">
        <v>150</v>
      </c>
      <c r="B159" s="28" t="s">
        <v>268</v>
      </c>
      <c r="C159" s="28">
        <v>794.85</v>
      </c>
      <c r="D159" s="37">
        <v>789.11666666666667</v>
      </c>
      <c r="E159" s="37">
        <v>778.23333333333335</v>
      </c>
      <c r="F159" s="37">
        <v>761.61666666666667</v>
      </c>
      <c r="G159" s="37">
        <v>750.73333333333335</v>
      </c>
      <c r="H159" s="37">
        <v>805.73333333333335</v>
      </c>
      <c r="I159" s="37">
        <v>816.61666666666679</v>
      </c>
      <c r="J159" s="37">
        <v>833.23333333333335</v>
      </c>
      <c r="K159" s="28">
        <v>800</v>
      </c>
      <c r="L159" s="28">
        <v>772.5</v>
      </c>
      <c r="M159" s="28">
        <v>8.2309199999999993</v>
      </c>
      <c r="N159" s="1"/>
      <c r="O159" s="1"/>
    </row>
    <row r="160" spans="1:15" ht="12.75" customHeight="1">
      <c r="A160" s="53">
        <v>151</v>
      </c>
      <c r="B160" s="28" t="s">
        <v>170</v>
      </c>
      <c r="C160" s="28">
        <v>165.55</v>
      </c>
      <c r="D160" s="37">
        <v>165.79999999999998</v>
      </c>
      <c r="E160" s="37">
        <v>164.24999999999997</v>
      </c>
      <c r="F160" s="37">
        <v>162.94999999999999</v>
      </c>
      <c r="G160" s="37">
        <v>161.39999999999998</v>
      </c>
      <c r="H160" s="37">
        <v>167.09999999999997</v>
      </c>
      <c r="I160" s="37">
        <v>168.64999999999998</v>
      </c>
      <c r="J160" s="37">
        <v>169.94999999999996</v>
      </c>
      <c r="K160" s="28">
        <v>167.35</v>
      </c>
      <c r="L160" s="28">
        <v>164.5</v>
      </c>
      <c r="M160" s="28">
        <v>311.22996000000001</v>
      </c>
      <c r="N160" s="1"/>
      <c r="O160" s="1"/>
    </row>
    <row r="161" spans="1:15" ht="12.75" customHeight="1">
      <c r="A161" s="53">
        <v>152</v>
      </c>
      <c r="B161" s="28" t="s">
        <v>269</v>
      </c>
      <c r="C161" s="28">
        <v>297.3</v>
      </c>
      <c r="D161" s="37">
        <v>295.11666666666662</v>
      </c>
      <c r="E161" s="37">
        <v>284.23333333333323</v>
      </c>
      <c r="F161" s="37">
        <v>271.16666666666663</v>
      </c>
      <c r="G161" s="37">
        <v>260.28333333333325</v>
      </c>
      <c r="H161" s="37">
        <v>308.18333333333322</v>
      </c>
      <c r="I161" s="37">
        <v>319.06666666666655</v>
      </c>
      <c r="J161" s="37">
        <v>332.13333333333321</v>
      </c>
      <c r="K161" s="28">
        <v>306</v>
      </c>
      <c r="L161" s="28">
        <v>282.05</v>
      </c>
      <c r="M161" s="28">
        <v>288.35734000000002</v>
      </c>
      <c r="N161" s="1"/>
      <c r="O161" s="1"/>
    </row>
    <row r="162" spans="1:15" ht="12.75" customHeight="1">
      <c r="A162" s="53">
        <v>153</v>
      </c>
      <c r="B162" s="28" t="s">
        <v>177</v>
      </c>
      <c r="C162" s="28">
        <v>2590.8000000000002</v>
      </c>
      <c r="D162" s="37">
        <v>2589.4166666666665</v>
      </c>
      <c r="E162" s="37">
        <v>2561.8833333333332</v>
      </c>
      <c r="F162" s="37">
        <v>2532.9666666666667</v>
      </c>
      <c r="G162" s="37">
        <v>2505.4333333333334</v>
      </c>
      <c r="H162" s="37">
        <v>2618.333333333333</v>
      </c>
      <c r="I162" s="37">
        <v>2645.8666666666668</v>
      </c>
      <c r="J162" s="37">
        <v>2674.7833333333328</v>
      </c>
      <c r="K162" s="28">
        <v>2616.9499999999998</v>
      </c>
      <c r="L162" s="28">
        <v>2560.5</v>
      </c>
      <c r="M162" s="28">
        <v>1.72434</v>
      </c>
      <c r="N162" s="1"/>
      <c r="O162" s="1"/>
    </row>
    <row r="163" spans="1:15" ht="12.75" customHeight="1">
      <c r="A163" s="53">
        <v>154</v>
      </c>
      <c r="B163" s="28" t="s">
        <v>171</v>
      </c>
      <c r="C163" s="28">
        <v>41512.9</v>
      </c>
      <c r="D163" s="37">
        <v>41335.5</v>
      </c>
      <c r="E163" s="37">
        <v>41096.35</v>
      </c>
      <c r="F163" s="37">
        <v>40679.799999999996</v>
      </c>
      <c r="G163" s="37">
        <v>40440.649999999994</v>
      </c>
      <c r="H163" s="37">
        <v>41752.050000000003</v>
      </c>
      <c r="I163" s="37">
        <v>41991.199999999997</v>
      </c>
      <c r="J163" s="37">
        <v>42407.750000000007</v>
      </c>
      <c r="K163" s="28">
        <v>41574.65</v>
      </c>
      <c r="L163" s="28">
        <v>40918.949999999997</v>
      </c>
      <c r="M163" s="28">
        <v>8.6180000000000007E-2</v>
      </c>
      <c r="N163" s="1"/>
      <c r="O163" s="1"/>
    </row>
    <row r="164" spans="1:15" ht="12.75" customHeight="1">
      <c r="A164" s="53">
        <v>155</v>
      </c>
      <c r="B164" s="28" t="s">
        <v>173</v>
      </c>
      <c r="C164" s="28">
        <v>224.6</v>
      </c>
      <c r="D164" s="37">
        <v>225.70000000000002</v>
      </c>
      <c r="E164" s="37">
        <v>222.75000000000003</v>
      </c>
      <c r="F164" s="37">
        <v>220.9</v>
      </c>
      <c r="G164" s="37">
        <v>217.95000000000002</v>
      </c>
      <c r="H164" s="37">
        <v>227.55000000000004</v>
      </c>
      <c r="I164" s="37">
        <v>230.50000000000003</v>
      </c>
      <c r="J164" s="37">
        <v>232.35000000000005</v>
      </c>
      <c r="K164" s="28">
        <v>228.65</v>
      </c>
      <c r="L164" s="28">
        <v>223.85</v>
      </c>
      <c r="M164" s="28">
        <v>15.351229999999999</v>
      </c>
      <c r="N164" s="1"/>
      <c r="O164" s="1"/>
    </row>
    <row r="165" spans="1:15" ht="12.75" customHeight="1">
      <c r="A165" s="53">
        <v>156</v>
      </c>
      <c r="B165" s="28" t="s">
        <v>175</v>
      </c>
      <c r="C165" s="28">
        <v>4160.2</v>
      </c>
      <c r="D165" s="37">
        <v>4164.5333333333338</v>
      </c>
      <c r="E165" s="37">
        <v>4089.0666666666675</v>
      </c>
      <c r="F165" s="37">
        <v>4017.9333333333338</v>
      </c>
      <c r="G165" s="37">
        <v>3942.4666666666676</v>
      </c>
      <c r="H165" s="37">
        <v>4235.6666666666679</v>
      </c>
      <c r="I165" s="37">
        <v>4311.1333333333332</v>
      </c>
      <c r="J165" s="37">
        <v>4382.2666666666673</v>
      </c>
      <c r="K165" s="28">
        <v>4240</v>
      </c>
      <c r="L165" s="28">
        <v>4093.4</v>
      </c>
      <c r="M165" s="28">
        <v>0.23496</v>
      </c>
      <c r="N165" s="1"/>
      <c r="O165" s="1"/>
    </row>
    <row r="166" spans="1:15" ht="12.75" customHeight="1">
      <c r="A166" s="53">
        <v>157</v>
      </c>
      <c r="B166" s="28" t="s">
        <v>176</v>
      </c>
      <c r="C166" s="28">
        <v>2096.5500000000002</v>
      </c>
      <c r="D166" s="37">
        <v>2088.8333333333335</v>
      </c>
      <c r="E166" s="37">
        <v>2070.9666666666672</v>
      </c>
      <c r="F166" s="37">
        <v>2045.3833333333337</v>
      </c>
      <c r="G166" s="37">
        <v>2027.5166666666673</v>
      </c>
      <c r="H166" s="37">
        <v>2114.416666666667</v>
      </c>
      <c r="I166" s="37">
        <v>2132.2833333333328</v>
      </c>
      <c r="J166" s="37">
        <v>2157.8666666666668</v>
      </c>
      <c r="K166" s="28">
        <v>2106.6999999999998</v>
      </c>
      <c r="L166" s="28">
        <v>2063.25</v>
      </c>
      <c r="M166" s="28">
        <v>5.5981100000000001</v>
      </c>
      <c r="N166" s="1"/>
      <c r="O166" s="1"/>
    </row>
    <row r="167" spans="1:15" ht="12.75" customHeight="1">
      <c r="A167" s="53">
        <v>158</v>
      </c>
      <c r="B167" s="28" t="s">
        <v>172</v>
      </c>
      <c r="C167" s="28">
        <v>1733.25</v>
      </c>
      <c r="D167" s="37">
        <v>1739.2666666666667</v>
      </c>
      <c r="E167" s="37">
        <v>1715.5333333333333</v>
      </c>
      <c r="F167" s="37">
        <v>1697.8166666666666</v>
      </c>
      <c r="G167" s="37">
        <v>1674.0833333333333</v>
      </c>
      <c r="H167" s="37">
        <v>1756.9833333333333</v>
      </c>
      <c r="I167" s="37">
        <v>1780.7166666666665</v>
      </c>
      <c r="J167" s="37">
        <v>1798.4333333333334</v>
      </c>
      <c r="K167" s="28">
        <v>1763</v>
      </c>
      <c r="L167" s="28">
        <v>1721.55</v>
      </c>
      <c r="M167" s="28">
        <v>4.4290500000000002</v>
      </c>
      <c r="N167" s="1"/>
      <c r="O167" s="1"/>
    </row>
    <row r="168" spans="1:15" ht="12.75" customHeight="1">
      <c r="A168" s="53">
        <v>159</v>
      </c>
      <c r="B168" s="28" t="s">
        <v>270</v>
      </c>
      <c r="C168" s="28">
        <v>2320.1</v>
      </c>
      <c r="D168" s="37">
        <v>2306.7333333333336</v>
      </c>
      <c r="E168" s="37">
        <v>2278.4666666666672</v>
      </c>
      <c r="F168" s="37">
        <v>2236.8333333333335</v>
      </c>
      <c r="G168" s="37">
        <v>2208.5666666666671</v>
      </c>
      <c r="H168" s="37">
        <v>2348.3666666666672</v>
      </c>
      <c r="I168" s="37">
        <v>2376.6333333333337</v>
      </c>
      <c r="J168" s="37">
        <v>2418.2666666666673</v>
      </c>
      <c r="K168" s="28">
        <v>2335</v>
      </c>
      <c r="L168" s="28">
        <v>2265.1</v>
      </c>
      <c r="M168" s="28">
        <v>2.4095399999999998</v>
      </c>
      <c r="N168" s="1"/>
      <c r="O168" s="1"/>
    </row>
    <row r="169" spans="1:15" ht="12.75" customHeight="1">
      <c r="A169" s="53">
        <v>160</v>
      </c>
      <c r="B169" s="28" t="s">
        <v>174</v>
      </c>
      <c r="C169" s="28">
        <v>108.55</v>
      </c>
      <c r="D169" s="37">
        <v>108.88333333333333</v>
      </c>
      <c r="E169" s="37">
        <v>107.96666666666665</v>
      </c>
      <c r="F169" s="37">
        <v>107.38333333333333</v>
      </c>
      <c r="G169" s="37">
        <v>106.46666666666665</v>
      </c>
      <c r="H169" s="37">
        <v>109.46666666666665</v>
      </c>
      <c r="I169" s="37">
        <v>110.38333333333334</v>
      </c>
      <c r="J169" s="37">
        <v>110.96666666666665</v>
      </c>
      <c r="K169" s="28">
        <v>109.8</v>
      </c>
      <c r="L169" s="28">
        <v>108.3</v>
      </c>
      <c r="M169" s="28">
        <v>23.74671</v>
      </c>
      <c r="N169" s="1"/>
      <c r="O169" s="1"/>
    </row>
    <row r="170" spans="1:15" ht="12.75" customHeight="1">
      <c r="A170" s="53">
        <v>161</v>
      </c>
      <c r="B170" s="28" t="s">
        <v>179</v>
      </c>
      <c r="C170" s="28">
        <v>224.85</v>
      </c>
      <c r="D170" s="37">
        <v>223.85</v>
      </c>
      <c r="E170" s="37">
        <v>222</v>
      </c>
      <c r="F170" s="37">
        <v>219.15</v>
      </c>
      <c r="G170" s="37">
        <v>217.3</v>
      </c>
      <c r="H170" s="37">
        <v>226.7</v>
      </c>
      <c r="I170" s="37">
        <v>228.54999999999995</v>
      </c>
      <c r="J170" s="37">
        <v>231.39999999999998</v>
      </c>
      <c r="K170" s="28">
        <v>225.7</v>
      </c>
      <c r="L170" s="28">
        <v>221</v>
      </c>
      <c r="M170" s="28">
        <v>71.010310000000004</v>
      </c>
      <c r="N170" s="1"/>
      <c r="O170" s="1"/>
    </row>
    <row r="171" spans="1:15" ht="12.75" customHeight="1">
      <c r="A171" s="53">
        <v>162</v>
      </c>
      <c r="B171" s="28" t="s">
        <v>271</v>
      </c>
      <c r="C171" s="28">
        <v>420.55</v>
      </c>
      <c r="D171" s="37">
        <v>419.31666666666666</v>
      </c>
      <c r="E171" s="37">
        <v>416.23333333333335</v>
      </c>
      <c r="F171" s="37">
        <v>411.91666666666669</v>
      </c>
      <c r="G171" s="37">
        <v>408.83333333333337</v>
      </c>
      <c r="H171" s="37">
        <v>423.63333333333333</v>
      </c>
      <c r="I171" s="37">
        <v>426.7166666666667</v>
      </c>
      <c r="J171" s="37">
        <v>431.0333333333333</v>
      </c>
      <c r="K171" s="28">
        <v>422.4</v>
      </c>
      <c r="L171" s="28">
        <v>415</v>
      </c>
      <c r="M171" s="28">
        <v>2.3946800000000001</v>
      </c>
      <c r="N171" s="1"/>
      <c r="O171" s="1"/>
    </row>
    <row r="172" spans="1:15" ht="12.75" customHeight="1">
      <c r="A172" s="53">
        <v>163</v>
      </c>
      <c r="B172" s="28" t="s">
        <v>272</v>
      </c>
      <c r="C172" s="28">
        <v>13662.15</v>
      </c>
      <c r="D172" s="37">
        <v>13704.450000000003</v>
      </c>
      <c r="E172" s="37">
        <v>13560.900000000005</v>
      </c>
      <c r="F172" s="37">
        <v>13459.650000000003</v>
      </c>
      <c r="G172" s="37">
        <v>13316.100000000006</v>
      </c>
      <c r="H172" s="37">
        <v>13805.700000000004</v>
      </c>
      <c r="I172" s="37">
        <v>13949.250000000004</v>
      </c>
      <c r="J172" s="37">
        <v>14050.500000000004</v>
      </c>
      <c r="K172" s="28">
        <v>13848</v>
      </c>
      <c r="L172" s="28">
        <v>13603.2</v>
      </c>
      <c r="M172" s="28">
        <v>1.191E-2</v>
      </c>
      <c r="N172" s="1"/>
      <c r="O172" s="1"/>
    </row>
    <row r="173" spans="1:15" ht="12.75" customHeight="1">
      <c r="A173" s="53">
        <v>164</v>
      </c>
      <c r="B173" s="28" t="s">
        <v>178</v>
      </c>
      <c r="C173" s="28">
        <v>31.1</v>
      </c>
      <c r="D173" s="37">
        <v>31.066666666666666</v>
      </c>
      <c r="E173" s="37">
        <v>30.833333333333332</v>
      </c>
      <c r="F173" s="37">
        <v>30.566666666666666</v>
      </c>
      <c r="G173" s="37">
        <v>30.333333333333332</v>
      </c>
      <c r="H173" s="37">
        <v>31.333333333333332</v>
      </c>
      <c r="I173" s="37">
        <v>31.566666666666666</v>
      </c>
      <c r="J173" s="37">
        <v>31.833333333333332</v>
      </c>
      <c r="K173" s="28">
        <v>31.3</v>
      </c>
      <c r="L173" s="28">
        <v>30.8</v>
      </c>
      <c r="M173" s="28">
        <v>159.00908999999999</v>
      </c>
      <c r="N173" s="1"/>
      <c r="O173" s="1"/>
    </row>
    <row r="174" spans="1:15" ht="12.75" customHeight="1">
      <c r="A174" s="53">
        <v>165</v>
      </c>
      <c r="B174" s="28" t="s">
        <v>183</v>
      </c>
      <c r="C174" s="28">
        <v>113.9</v>
      </c>
      <c r="D174" s="37">
        <v>112.85000000000001</v>
      </c>
      <c r="E174" s="37">
        <v>111.25000000000001</v>
      </c>
      <c r="F174" s="37">
        <v>108.60000000000001</v>
      </c>
      <c r="G174" s="37">
        <v>107.00000000000001</v>
      </c>
      <c r="H174" s="37">
        <v>115.50000000000001</v>
      </c>
      <c r="I174" s="37">
        <v>117.10000000000001</v>
      </c>
      <c r="J174" s="37">
        <v>119.75000000000001</v>
      </c>
      <c r="K174" s="28">
        <v>114.45</v>
      </c>
      <c r="L174" s="28">
        <v>110.2</v>
      </c>
      <c r="M174" s="28">
        <v>113.21203</v>
      </c>
      <c r="N174" s="1"/>
      <c r="O174" s="1"/>
    </row>
    <row r="175" spans="1:15" ht="12.75" customHeight="1">
      <c r="A175" s="53">
        <v>166</v>
      </c>
      <c r="B175" s="28" t="s">
        <v>184</v>
      </c>
      <c r="C175" s="28">
        <v>118</v>
      </c>
      <c r="D175" s="37">
        <v>118.06666666666666</v>
      </c>
      <c r="E175" s="37">
        <v>117.48333333333332</v>
      </c>
      <c r="F175" s="37">
        <v>116.96666666666665</v>
      </c>
      <c r="G175" s="37">
        <v>116.38333333333331</v>
      </c>
      <c r="H175" s="37">
        <v>118.58333333333333</v>
      </c>
      <c r="I175" s="37">
        <v>119.16666666666667</v>
      </c>
      <c r="J175" s="37">
        <v>119.68333333333334</v>
      </c>
      <c r="K175" s="28">
        <v>118.65</v>
      </c>
      <c r="L175" s="28">
        <v>117.55</v>
      </c>
      <c r="M175" s="28">
        <v>15.049759999999999</v>
      </c>
      <c r="N175" s="1"/>
      <c r="O175" s="1"/>
    </row>
    <row r="176" spans="1:15" ht="12.75" customHeight="1">
      <c r="A176" s="53">
        <v>167</v>
      </c>
      <c r="B176" s="28" t="s">
        <v>185</v>
      </c>
      <c r="C176" s="28">
        <v>2798.75</v>
      </c>
      <c r="D176" s="37">
        <v>2770.5833333333335</v>
      </c>
      <c r="E176" s="37">
        <v>2738.166666666667</v>
      </c>
      <c r="F176" s="37">
        <v>2677.5833333333335</v>
      </c>
      <c r="G176" s="37">
        <v>2645.166666666667</v>
      </c>
      <c r="H176" s="37">
        <v>2831.166666666667</v>
      </c>
      <c r="I176" s="37">
        <v>2863.5833333333339</v>
      </c>
      <c r="J176" s="37">
        <v>2924.166666666667</v>
      </c>
      <c r="K176" s="28">
        <v>2803</v>
      </c>
      <c r="L176" s="28">
        <v>2710</v>
      </c>
      <c r="M176" s="28">
        <v>79.739350000000002</v>
      </c>
      <c r="N176" s="1"/>
      <c r="O176" s="1"/>
    </row>
    <row r="177" spans="1:15" ht="12.75" customHeight="1">
      <c r="A177" s="53">
        <v>168</v>
      </c>
      <c r="B177" s="28" t="s">
        <v>273</v>
      </c>
      <c r="C177" s="28">
        <v>771</v>
      </c>
      <c r="D177" s="37">
        <v>772.93333333333339</v>
      </c>
      <c r="E177" s="37">
        <v>762.86666666666679</v>
      </c>
      <c r="F177" s="37">
        <v>754.73333333333335</v>
      </c>
      <c r="G177" s="37">
        <v>744.66666666666674</v>
      </c>
      <c r="H177" s="37">
        <v>781.06666666666683</v>
      </c>
      <c r="I177" s="37">
        <v>791.13333333333344</v>
      </c>
      <c r="J177" s="37">
        <v>799.26666666666688</v>
      </c>
      <c r="K177" s="28">
        <v>783</v>
      </c>
      <c r="L177" s="28">
        <v>764.8</v>
      </c>
      <c r="M177" s="28">
        <v>8.6552799999999994</v>
      </c>
      <c r="N177" s="1"/>
      <c r="O177" s="1"/>
    </row>
    <row r="178" spans="1:15" ht="12.75" customHeight="1">
      <c r="A178" s="53">
        <v>169</v>
      </c>
      <c r="B178" s="28" t="s">
        <v>187</v>
      </c>
      <c r="C178" s="28">
        <v>1163.7</v>
      </c>
      <c r="D178" s="37">
        <v>1153.8333333333333</v>
      </c>
      <c r="E178" s="37">
        <v>1140.4166666666665</v>
      </c>
      <c r="F178" s="37">
        <v>1117.1333333333332</v>
      </c>
      <c r="G178" s="37">
        <v>1103.7166666666665</v>
      </c>
      <c r="H178" s="37">
        <v>1177.1166666666666</v>
      </c>
      <c r="I178" s="37">
        <v>1190.5333333333331</v>
      </c>
      <c r="J178" s="37">
        <v>1213.8166666666666</v>
      </c>
      <c r="K178" s="28">
        <v>1167.25</v>
      </c>
      <c r="L178" s="28">
        <v>1130.55</v>
      </c>
      <c r="M178" s="28">
        <v>11.420450000000001</v>
      </c>
      <c r="N178" s="1"/>
      <c r="O178" s="1"/>
    </row>
    <row r="179" spans="1:15" ht="12.75" customHeight="1">
      <c r="A179" s="53">
        <v>170</v>
      </c>
      <c r="B179" s="28" t="s">
        <v>191</v>
      </c>
      <c r="C179" s="28">
        <v>2298.5</v>
      </c>
      <c r="D179" s="37">
        <v>2268.8166666666671</v>
      </c>
      <c r="E179" s="37">
        <v>2231.3333333333339</v>
      </c>
      <c r="F179" s="37">
        <v>2164.166666666667</v>
      </c>
      <c r="G179" s="37">
        <v>2126.6833333333338</v>
      </c>
      <c r="H179" s="37">
        <v>2335.983333333334</v>
      </c>
      <c r="I179" s="37">
        <v>2373.4666666666667</v>
      </c>
      <c r="J179" s="37">
        <v>2440.6333333333341</v>
      </c>
      <c r="K179" s="28">
        <v>2306.3000000000002</v>
      </c>
      <c r="L179" s="28">
        <v>2201.65</v>
      </c>
      <c r="M179" s="28">
        <v>7.9062099999999997</v>
      </c>
      <c r="N179" s="1"/>
      <c r="O179" s="1"/>
    </row>
    <row r="180" spans="1:15" ht="12.75" customHeight="1">
      <c r="A180" s="53">
        <v>171</v>
      </c>
      <c r="B180" s="28" t="s">
        <v>274</v>
      </c>
      <c r="C180" s="28">
        <v>6711.1</v>
      </c>
      <c r="D180" s="37">
        <v>6694.0666666666666</v>
      </c>
      <c r="E180" s="37">
        <v>6620.1333333333332</v>
      </c>
      <c r="F180" s="37">
        <v>6529.166666666667</v>
      </c>
      <c r="G180" s="37">
        <v>6455.2333333333336</v>
      </c>
      <c r="H180" s="37">
        <v>6785.0333333333328</v>
      </c>
      <c r="I180" s="37">
        <v>6858.9666666666653</v>
      </c>
      <c r="J180" s="37">
        <v>6949.9333333333325</v>
      </c>
      <c r="K180" s="28">
        <v>6768</v>
      </c>
      <c r="L180" s="28">
        <v>6603.1</v>
      </c>
      <c r="M180" s="28">
        <v>0.10924</v>
      </c>
      <c r="N180" s="1"/>
      <c r="O180" s="1"/>
    </row>
    <row r="181" spans="1:15" ht="12.75" customHeight="1">
      <c r="A181" s="53">
        <v>172</v>
      </c>
      <c r="B181" s="28" t="s">
        <v>189</v>
      </c>
      <c r="C181" s="28">
        <v>19198</v>
      </c>
      <c r="D181" s="37">
        <v>19284.3</v>
      </c>
      <c r="E181" s="37">
        <v>18993.75</v>
      </c>
      <c r="F181" s="37">
        <v>18789.5</v>
      </c>
      <c r="G181" s="37">
        <v>18498.95</v>
      </c>
      <c r="H181" s="37">
        <v>19488.55</v>
      </c>
      <c r="I181" s="37">
        <v>19779.099999999995</v>
      </c>
      <c r="J181" s="37">
        <v>19983.349999999999</v>
      </c>
      <c r="K181" s="28">
        <v>19574.849999999999</v>
      </c>
      <c r="L181" s="28">
        <v>19080.05</v>
      </c>
      <c r="M181" s="28">
        <v>0.60726999999999998</v>
      </c>
      <c r="N181" s="1"/>
      <c r="O181" s="1"/>
    </row>
    <row r="182" spans="1:15" ht="12.75" customHeight="1">
      <c r="A182" s="53">
        <v>173</v>
      </c>
      <c r="B182" s="28" t="s">
        <v>192</v>
      </c>
      <c r="C182" s="28">
        <v>1167.8</v>
      </c>
      <c r="D182" s="37">
        <v>1165.1499999999999</v>
      </c>
      <c r="E182" s="37">
        <v>1157.6499999999996</v>
      </c>
      <c r="F182" s="37">
        <v>1147.4999999999998</v>
      </c>
      <c r="G182" s="37">
        <v>1139.9999999999995</v>
      </c>
      <c r="H182" s="37">
        <v>1175.2999999999997</v>
      </c>
      <c r="I182" s="37">
        <v>1182.8000000000002</v>
      </c>
      <c r="J182" s="37">
        <v>1192.9499999999998</v>
      </c>
      <c r="K182" s="28">
        <v>1172.6500000000001</v>
      </c>
      <c r="L182" s="28">
        <v>1155</v>
      </c>
      <c r="M182" s="28">
        <v>8.9532900000000009</v>
      </c>
      <c r="N182" s="1"/>
      <c r="O182" s="1"/>
    </row>
    <row r="183" spans="1:15" ht="12.75" customHeight="1">
      <c r="A183" s="53">
        <v>174</v>
      </c>
      <c r="B183" s="28" t="s">
        <v>190</v>
      </c>
      <c r="C183" s="28">
        <v>2368.75</v>
      </c>
      <c r="D183" s="37">
        <v>2361.2333333333331</v>
      </c>
      <c r="E183" s="37">
        <v>2347.5666666666662</v>
      </c>
      <c r="F183" s="37">
        <v>2326.3833333333332</v>
      </c>
      <c r="G183" s="37">
        <v>2312.7166666666662</v>
      </c>
      <c r="H183" s="37">
        <v>2382.4166666666661</v>
      </c>
      <c r="I183" s="37">
        <v>2396.083333333333</v>
      </c>
      <c r="J183" s="37">
        <v>2417.266666666666</v>
      </c>
      <c r="K183" s="28">
        <v>2374.9</v>
      </c>
      <c r="L183" s="28">
        <v>2340.0500000000002</v>
      </c>
      <c r="M183" s="28">
        <v>1.13662</v>
      </c>
      <c r="N183" s="1"/>
      <c r="O183" s="1"/>
    </row>
    <row r="184" spans="1:15" ht="12.75" customHeight="1">
      <c r="A184" s="53">
        <v>175</v>
      </c>
      <c r="B184" s="28" t="s">
        <v>188</v>
      </c>
      <c r="C184" s="28">
        <v>466.95</v>
      </c>
      <c r="D184" s="37">
        <v>466.76666666666665</v>
      </c>
      <c r="E184" s="37">
        <v>462.63333333333333</v>
      </c>
      <c r="F184" s="37">
        <v>458.31666666666666</v>
      </c>
      <c r="G184" s="37">
        <v>454.18333333333334</v>
      </c>
      <c r="H184" s="37">
        <v>471.08333333333331</v>
      </c>
      <c r="I184" s="37">
        <v>475.21666666666664</v>
      </c>
      <c r="J184" s="37">
        <v>479.5333333333333</v>
      </c>
      <c r="K184" s="28">
        <v>470.9</v>
      </c>
      <c r="L184" s="28">
        <v>462.45</v>
      </c>
      <c r="M184" s="28">
        <v>126.35601</v>
      </c>
      <c r="N184" s="1"/>
      <c r="O184" s="1"/>
    </row>
    <row r="185" spans="1:15" ht="12.75" customHeight="1">
      <c r="A185" s="53">
        <v>176</v>
      </c>
      <c r="B185" s="28" t="s">
        <v>186</v>
      </c>
      <c r="C185" s="28">
        <v>75.05</v>
      </c>
      <c r="D185" s="37">
        <v>75.033333333333331</v>
      </c>
      <c r="E185" s="37">
        <v>74.166666666666657</v>
      </c>
      <c r="F185" s="37">
        <v>73.283333333333331</v>
      </c>
      <c r="G185" s="37">
        <v>72.416666666666657</v>
      </c>
      <c r="H185" s="37">
        <v>75.916666666666657</v>
      </c>
      <c r="I185" s="37">
        <v>76.783333333333331</v>
      </c>
      <c r="J185" s="37">
        <v>77.666666666666657</v>
      </c>
      <c r="K185" s="28">
        <v>75.900000000000006</v>
      </c>
      <c r="L185" s="28">
        <v>74.150000000000006</v>
      </c>
      <c r="M185" s="28">
        <v>210.14708999999999</v>
      </c>
      <c r="N185" s="1"/>
      <c r="O185" s="1"/>
    </row>
    <row r="186" spans="1:15" ht="12.75" customHeight="1">
      <c r="A186" s="53">
        <v>177</v>
      </c>
      <c r="B186" s="28" t="s">
        <v>193</v>
      </c>
      <c r="C186" s="28">
        <v>858.85</v>
      </c>
      <c r="D186" s="37">
        <v>852.13333333333333</v>
      </c>
      <c r="E186" s="37">
        <v>842.16666666666663</v>
      </c>
      <c r="F186" s="37">
        <v>825.48333333333335</v>
      </c>
      <c r="G186" s="37">
        <v>815.51666666666665</v>
      </c>
      <c r="H186" s="37">
        <v>868.81666666666661</v>
      </c>
      <c r="I186" s="37">
        <v>878.7833333333333</v>
      </c>
      <c r="J186" s="37">
        <v>895.46666666666658</v>
      </c>
      <c r="K186" s="28">
        <v>862.1</v>
      </c>
      <c r="L186" s="28">
        <v>835.45</v>
      </c>
      <c r="M186" s="28">
        <v>22.977150000000002</v>
      </c>
      <c r="N186" s="1"/>
      <c r="O186" s="1"/>
    </row>
    <row r="187" spans="1:15" ht="12.75" customHeight="1">
      <c r="A187" s="53">
        <v>178</v>
      </c>
      <c r="B187" s="28" t="s">
        <v>194</v>
      </c>
      <c r="C187" s="28">
        <v>439.75</v>
      </c>
      <c r="D187" s="37">
        <v>436.26666666666665</v>
      </c>
      <c r="E187" s="37">
        <v>428.63333333333333</v>
      </c>
      <c r="F187" s="37">
        <v>417.51666666666665</v>
      </c>
      <c r="G187" s="37">
        <v>409.88333333333333</v>
      </c>
      <c r="H187" s="37">
        <v>447.38333333333333</v>
      </c>
      <c r="I187" s="37">
        <v>455.01666666666665</v>
      </c>
      <c r="J187" s="37">
        <v>466.13333333333333</v>
      </c>
      <c r="K187" s="28">
        <v>443.9</v>
      </c>
      <c r="L187" s="28">
        <v>425.15</v>
      </c>
      <c r="M187" s="28">
        <v>4.3745700000000003</v>
      </c>
      <c r="N187" s="1"/>
      <c r="O187" s="1"/>
    </row>
    <row r="188" spans="1:15" ht="12.75" customHeight="1">
      <c r="A188" s="53">
        <v>179</v>
      </c>
      <c r="B188" s="28" t="s">
        <v>275</v>
      </c>
      <c r="C188" s="28">
        <v>535.70000000000005</v>
      </c>
      <c r="D188" s="37">
        <v>532.23333333333335</v>
      </c>
      <c r="E188" s="37">
        <v>525.4666666666667</v>
      </c>
      <c r="F188" s="37">
        <v>515.23333333333335</v>
      </c>
      <c r="G188" s="37">
        <v>508.4666666666667</v>
      </c>
      <c r="H188" s="37">
        <v>542.4666666666667</v>
      </c>
      <c r="I188" s="37">
        <v>549.23333333333335</v>
      </c>
      <c r="J188" s="37">
        <v>559.4666666666667</v>
      </c>
      <c r="K188" s="28">
        <v>539</v>
      </c>
      <c r="L188" s="28">
        <v>522</v>
      </c>
      <c r="M188" s="28">
        <v>4.6755599999999999</v>
      </c>
      <c r="N188" s="1"/>
      <c r="O188" s="1"/>
    </row>
    <row r="189" spans="1:15" ht="12.75" customHeight="1">
      <c r="A189" s="53">
        <v>180</v>
      </c>
      <c r="B189" s="28" t="s">
        <v>206</v>
      </c>
      <c r="C189" s="28">
        <v>764.2</v>
      </c>
      <c r="D189" s="37">
        <v>758.80000000000007</v>
      </c>
      <c r="E189" s="37">
        <v>751.60000000000014</v>
      </c>
      <c r="F189" s="37">
        <v>739.00000000000011</v>
      </c>
      <c r="G189" s="37">
        <v>731.80000000000018</v>
      </c>
      <c r="H189" s="37">
        <v>771.40000000000009</v>
      </c>
      <c r="I189" s="37">
        <v>778.60000000000014</v>
      </c>
      <c r="J189" s="37">
        <v>791.2</v>
      </c>
      <c r="K189" s="28">
        <v>766</v>
      </c>
      <c r="L189" s="28">
        <v>746.2</v>
      </c>
      <c r="M189" s="28">
        <v>22.069379999999999</v>
      </c>
      <c r="N189" s="1"/>
      <c r="O189" s="1"/>
    </row>
    <row r="190" spans="1:15" ht="12.75" customHeight="1">
      <c r="A190" s="53">
        <v>181</v>
      </c>
      <c r="B190" s="28" t="s">
        <v>195</v>
      </c>
      <c r="C190" s="28">
        <v>941.65</v>
      </c>
      <c r="D190" s="37">
        <v>937.5</v>
      </c>
      <c r="E190" s="37">
        <v>931.3</v>
      </c>
      <c r="F190" s="37">
        <v>920.94999999999993</v>
      </c>
      <c r="G190" s="37">
        <v>914.74999999999989</v>
      </c>
      <c r="H190" s="37">
        <v>947.85</v>
      </c>
      <c r="I190" s="37">
        <v>954.05000000000007</v>
      </c>
      <c r="J190" s="37">
        <v>964.40000000000009</v>
      </c>
      <c r="K190" s="28">
        <v>943.7</v>
      </c>
      <c r="L190" s="28">
        <v>927.15</v>
      </c>
      <c r="M190" s="28">
        <v>5.5290299999999997</v>
      </c>
      <c r="N190" s="1"/>
      <c r="O190" s="1"/>
    </row>
    <row r="191" spans="1:15" ht="12.75" customHeight="1">
      <c r="A191" s="53">
        <v>182</v>
      </c>
      <c r="B191" s="28" t="s">
        <v>530</v>
      </c>
      <c r="C191" s="28">
        <v>958.35</v>
      </c>
      <c r="D191" s="37">
        <v>944.95000000000016</v>
      </c>
      <c r="E191" s="37">
        <v>925.70000000000027</v>
      </c>
      <c r="F191" s="37">
        <v>893.05000000000007</v>
      </c>
      <c r="G191" s="37">
        <v>873.80000000000018</v>
      </c>
      <c r="H191" s="37">
        <v>977.60000000000036</v>
      </c>
      <c r="I191" s="37">
        <v>996.85000000000014</v>
      </c>
      <c r="J191" s="37">
        <v>1029.5000000000005</v>
      </c>
      <c r="K191" s="28">
        <v>964.2</v>
      </c>
      <c r="L191" s="28">
        <v>912.3</v>
      </c>
      <c r="M191" s="28">
        <v>7.27623</v>
      </c>
      <c r="N191" s="1"/>
      <c r="O191" s="1"/>
    </row>
    <row r="192" spans="1:15" ht="12.75" customHeight="1">
      <c r="A192" s="53">
        <v>183</v>
      </c>
      <c r="B192" s="28" t="s">
        <v>200</v>
      </c>
      <c r="C192" s="28">
        <v>3427.1</v>
      </c>
      <c r="D192" s="37">
        <v>3405.7333333333336</v>
      </c>
      <c r="E192" s="37">
        <v>3374.4666666666672</v>
      </c>
      <c r="F192" s="37">
        <v>3321.8333333333335</v>
      </c>
      <c r="G192" s="37">
        <v>3290.5666666666671</v>
      </c>
      <c r="H192" s="37">
        <v>3458.3666666666672</v>
      </c>
      <c r="I192" s="37">
        <v>3489.6333333333337</v>
      </c>
      <c r="J192" s="37">
        <v>3542.2666666666673</v>
      </c>
      <c r="K192" s="28">
        <v>3437</v>
      </c>
      <c r="L192" s="28">
        <v>3353.1</v>
      </c>
      <c r="M192" s="28">
        <v>12.791969999999999</v>
      </c>
      <c r="N192" s="1"/>
      <c r="O192" s="1"/>
    </row>
    <row r="193" spans="1:15" ht="12.75" customHeight="1">
      <c r="A193" s="53">
        <v>184</v>
      </c>
      <c r="B193" s="28" t="s">
        <v>196</v>
      </c>
      <c r="C193" s="28">
        <v>754.4</v>
      </c>
      <c r="D193" s="37">
        <v>751.96666666666658</v>
      </c>
      <c r="E193" s="37">
        <v>744.73333333333312</v>
      </c>
      <c r="F193" s="37">
        <v>735.06666666666649</v>
      </c>
      <c r="G193" s="37">
        <v>727.83333333333303</v>
      </c>
      <c r="H193" s="37">
        <v>761.63333333333321</v>
      </c>
      <c r="I193" s="37">
        <v>768.86666666666656</v>
      </c>
      <c r="J193" s="37">
        <v>778.5333333333333</v>
      </c>
      <c r="K193" s="28">
        <v>759.2</v>
      </c>
      <c r="L193" s="28">
        <v>742.3</v>
      </c>
      <c r="M193" s="28">
        <v>8.8267199999999999</v>
      </c>
      <c r="N193" s="1"/>
      <c r="O193" s="1"/>
    </row>
    <row r="194" spans="1:15" ht="12.75" customHeight="1">
      <c r="A194" s="53">
        <v>185</v>
      </c>
      <c r="B194" s="28" t="s">
        <v>276</v>
      </c>
      <c r="C194" s="28">
        <v>8693.6</v>
      </c>
      <c r="D194" s="37">
        <v>8664.5333333333328</v>
      </c>
      <c r="E194" s="37">
        <v>8589.0666666666657</v>
      </c>
      <c r="F194" s="37">
        <v>8484.5333333333328</v>
      </c>
      <c r="G194" s="37">
        <v>8409.0666666666657</v>
      </c>
      <c r="H194" s="37">
        <v>8769.0666666666657</v>
      </c>
      <c r="I194" s="37">
        <v>8844.5333333333328</v>
      </c>
      <c r="J194" s="37">
        <v>8949.0666666666657</v>
      </c>
      <c r="K194" s="28">
        <v>8740</v>
      </c>
      <c r="L194" s="28">
        <v>8560</v>
      </c>
      <c r="M194" s="28">
        <v>3.3986999999999998</v>
      </c>
      <c r="N194" s="1"/>
      <c r="O194" s="1"/>
    </row>
    <row r="195" spans="1:15" ht="12.75" customHeight="1">
      <c r="A195" s="53">
        <v>186</v>
      </c>
      <c r="B195" s="28" t="s">
        <v>197</v>
      </c>
      <c r="C195" s="28">
        <v>428.5</v>
      </c>
      <c r="D195" s="37">
        <v>430.08333333333331</v>
      </c>
      <c r="E195" s="37">
        <v>424.51666666666665</v>
      </c>
      <c r="F195" s="37">
        <v>420.53333333333336</v>
      </c>
      <c r="G195" s="37">
        <v>414.9666666666667</v>
      </c>
      <c r="H195" s="37">
        <v>434.06666666666661</v>
      </c>
      <c r="I195" s="37">
        <v>439.63333333333333</v>
      </c>
      <c r="J195" s="37">
        <v>443.61666666666656</v>
      </c>
      <c r="K195" s="28">
        <v>435.65</v>
      </c>
      <c r="L195" s="28">
        <v>426.1</v>
      </c>
      <c r="M195" s="28">
        <v>130.43367000000001</v>
      </c>
      <c r="N195" s="1"/>
      <c r="O195" s="1"/>
    </row>
    <row r="196" spans="1:15" ht="12.75" customHeight="1">
      <c r="A196" s="53">
        <v>187</v>
      </c>
      <c r="B196" s="28" t="s">
        <v>198</v>
      </c>
      <c r="C196" s="28">
        <v>233.05</v>
      </c>
      <c r="D196" s="37">
        <v>233.04999999999998</v>
      </c>
      <c r="E196" s="37">
        <v>231.39999999999998</v>
      </c>
      <c r="F196" s="37">
        <v>229.75</v>
      </c>
      <c r="G196" s="37">
        <v>228.1</v>
      </c>
      <c r="H196" s="37">
        <v>234.69999999999996</v>
      </c>
      <c r="I196" s="37">
        <v>236.35</v>
      </c>
      <c r="J196" s="37">
        <v>237.99999999999994</v>
      </c>
      <c r="K196" s="28">
        <v>234.7</v>
      </c>
      <c r="L196" s="28">
        <v>231.4</v>
      </c>
      <c r="M196" s="28">
        <v>102.41164000000001</v>
      </c>
      <c r="N196" s="1"/>
      <c r="O196" s="1"/>
    </row>
    <row r="197" spans="1:15" ht="12.75" customHeight="1">
      <c r="A197" s="53">
        <v>188</v>
      </c>
      <c r="B197" s="28" t="s">
        <v>199</v>
      </c>
      <c r="C197" s="28">
        <v>1044.8499999999999</v>
      </c>
      <c r="D197" s="37">
        <v>1057.7666666666667</v>
      </c>
      <c r="E197" s="37">
        <v>1028.2833333333333</v>
      </c>
      <c r="F197" s="37">
        <v>1011.7166666666667</v>
      </c>
      <c r="G197" s="37">
        <v>982.23333333333335</v>
      </c>
      <c r="H197" s="37">
        <v>1074.3333333333333</v>
      </c>
      <c r="I197" s="37">
        <v>1103.8166666666664</v>
      </c>
      <c r="J197" s="37">
        <v>1120.3833333333332</v>
      </c>
      <c r="K197" s="28">
        <v>1087.25</v>
      </c>
      <c r="L197" s="28">
        <v>1041.2</v>
      </c>
      <c r="M197" s="28">
        <v>98.547809999999998</v>
      </c>
      <c r="N197" s="1"/>
      <c r="O197" s="1"/>
    </row>
    <row r="198" spans="1:15" ht="12.75" customHeight="1">
      <c r="A198" s="53">
        <v>189</v>
      </c>
      <c r="B198" s="28" t="s">
        <v>201</v>
      </c>
      <c r="C198" s="28">
        <v>1138.5999999999999</v>
      </c>
      <c r="D198" s="37">
        <v>1130.7333333333333</v>
      </c>
      <c r="E198" s="37">
        <v>1119.5166666666667</v>
      </c>
      <c r="F198" s="37">
        <v>1100.4333333333334</v>
      </c>
      <c r="G198" s="37">
        <v>1089.2166666666667</v>
      </c>
      <c r="H198" s="37">
        <v>1149.8166666666666</v>
      </c>
      <c r="I198" s="37">
        <v>1161.0333333333333</v>
      </c>
      <c r="J198" s="37">
        <v>1180.1166666666666</v>
      </c>
      <c r="K198" s="28">
        <v>1141.95</v>
      </c>
      <c r="L198" s="28">
        <v>1111.6500000000001</v>
      </c>
      <c r="M198" s="28">
        <v>13.235390000000001</v>
      </c>
      <c r="N198" s="1"/>
      <c r="O198" s="1"/>
    </row>
    <row r="199" spans="1:15" ht="12.75" customHeight="1">
      <c r="A199" s="53">
        <v>190</v>
      </c>
      <c r="B199" s="28" t="s">
        <v>182</v>
      </c>
      <c r="C199" s="28">
        <v>616</v>
      </c>
      <c r="D199" s="37">
        <v>613.73333333333335</v>
      </c>
      <c r="E199" s="37">
        <v>610.31666666666672</v>
      </c>
      <c r="F199" s="37">
        <v>604.63333333333333</v>
      </c>
      <c r="G199" s="37">
        <v>601.2166666666667</v>
      </c>
      <c r="H199" s="37">
        <v>619.41666666666674</v>
      </c>
      <c r="I199" s="37">
        <v>622.83333333333326</v>
      </c>
      <c r="J199" s="37">
        <v>628.51666666666677</v>
      </c>
      <c r="K199" s="28">
        <v>617.15</v>
      </c>
      <c r="L199" s="28">
        <v>608.04999999999995</v>
      </c>
      <c r="M199" s="28">
        <v>2.9174199999999999</v>
      </c>
      <c r="N199" s="1"/>
      <c r="O199" s="1"/>
    </row>
    <row r="200" spans="1:15" ht="12.75" customHeight="1">
      <c r="A200" s="53">
        <v>191</v>
      </c>
      <c r="B200" s="28" t="s">
        <v>202</v>
      </c>
      <c r="C200" s="28">
        <v>2139.6999999999998</v>
      </c>
      <c r="D200" s="37">
        <v>2132.2333333333331</v>
      </c>
      <c r="E200" s="37">
        <v>2110.4666666666662</v>
      </c>
      <c r="F200" s="37">
        <v>2081.2333333333331</v>
      </c>
      <c r="G200" s="37">
        <v>2059.4666666666662</v>
      </c>
      <c r="H200" s="37">
        <v>2161.4666666666662</v>
      </c>
      <c r="I200" s="37">
        <v>2183.2333333333336</v>
      </c>
      <c r="J200" s="37">
        <v>2212.4666666666662</v>
      </c>
      <c r="K200" s="28">
        <v>2154</v>
      </c>
      <c r="L200" s="28">
        <v>2103</v>
      </c>
      <c r="M200" s="28">
        <v>10.357710000000001</v>
      </c>
      <c r="N200" s="1"/>
      <c r="O200" s="1"/>
    </row>
    <row r="201" spans="1:15" ht="12.75" customHeight="1">
      <c r="A201" s="53">
        <v>192</v>
      </c>
      <c r="B201" s="28" t="s">
        <v>203</v>
      </c>
      <c r="C201" s="28">
        <v>2889.1</v>
      </c>
      <c r="D201" s="37">
        <v>2863.2000000000003</v>
      </c>
      <c r="E201" s="37">
        <v>2828.6500000000005</v>
      </c>
      <c r="F201" s="37">
        <v>2768.2000000000003</v>
      </c>
      <c r="G201" s="37">
        <v>2733.6500000000005</v>
      </c>
      <c r="H201" s="37">
        <v>2923.6500000000005</v>
      </c>
      <c r="I201" s="37">
        <v>2958.2000000000007</v>
      </c>
      <c r="J201" s="37">
        <v>3018.6500000000005</v>
      </c>
      <c r="K201" s="28">
        <v>2897.75</v>
      </c>
      <c r="L201" s="28">
        <v>2802.75</v>
      </c>
      <c r="M201" s="28">
        <v>1.25644</v>
      </c>
      <c r="N201" s="1"/>
      <c r="O201" s="1"/>
    </row>
    <row r="202" spans="1:15" ht="12.75" customHeight="1">
      <c r="A202" s="53">
        <v>193</v>
      </c>
      <c r="B202" s="28" t="s">
        <v>204</v>
      </c>
      <c r="C202" s="28">
        <v>457.35</v>
      </c>
      <c r="D202" s="37">
        <v>455.23333333333335</v>
      </c>
      <c r="E202" s="37">
        <v>450.7166666666667</v>
      </c>
      <c r="F202" s="37">
        <v>444.08333333333337</v>
      </c>
      <c r="G202" s="37">
        <v>439.56666666666672</v>
      </c>
      <c r="H202" s="37">
        <v>461.86666666666667</v>
      </c>
      <c r="I202" s="37">
        <v>466.38333333333333</v>
      </c>
      <c r="J202" s="37">
        <v>473.01666666666665</v>
      </c>
      <c r="K202" s="28">
        <v>459.75</v>
      </c>
      <c r="L202" s="28">
        <v>448.6</v>
      </c>
      <c r="M202" s="28">
        <v>2.07483</v>
      </c>
      <c r="N202" s="1"/>
      <c r="O202" s="1"/>
    </row>
    <row r="203" spans="1:15" ht="12.75" customHeight="1">
      <c r="A203" s="53">
        <v>194</v>
      </c>
      <c r="B203" s="28" t="s">
        <v>205</v>
      </c>
      <c r="C203" s="28">
        <v>1084.25</v>
      </c>
      <c r="D203" s="37">
        <v>1079.7</v>
      </c>
      <c r="E203" s="37">
        <v>1067.6500000000001</v>
      </c>
      <c r="F203" s="37">
        <v>1051.05</v>
      </c>
      <c r="G203" s="37">
        <v>1039</v>
      </c>
      <c r="H203" s="37">
        <v>1096.3000000000002</v>
      </c>
      <c r="I203" s="37">
        <v>1108.3499999999999</v>
      </c>
      <c r="J203" s="37">
        <v>1124.9500000000003</v>
      </c>
      <c r="K203" s="28">
        <v>1091.75</v>
      </c>
      <c r="L203" s="28">
        <v>1063.0999999999999</v>
      </c>
      <c r="M203" s="28">
        <v>5.5758000000000001</v>
      </c>
      <c r="N203" s="1"/>
      <c r="O203" s="1"/>
    </row>
    <row r="204" spans="1:15" ht="12.75" customHeight="1">
      <c r="A204" s="53">
        <v>195</v>
      </c>
      <c r="B204" s="28" t="s">
        <v>209</v>
      </c>
      <c r="C204" s="28">
        <v>747.3</v>
      </c>
      <c r="D204" s="37">
        <v>741.66666666666663</v>
      </c>
      <c r="E204" s="37">
        <v>732.33333333333326</v>
      </c>
      <c r="F204" s="37">
        <v>717.36666666666667</v>
      </c>
      <c r="G204" s="37">
        <v>708.0333333333333</v>
      </c>
      <c r="H204" s="37">
        <v>756.63333333333321</v>
      </c>
      <c r="I204" s="37">
        <v>765.96666666666647</v>
      </c>
      <c r="J204" s="37">
        <v>780.93333333333317</v>
      </c>
      <c r="K204" s="28">
        <v>751</v>
      </c>
      <c r="L204" s="28">
        <v>726.7</v>
      </c>
      <c r="M204" s="28">
        <v>23.125240000000002</v>
      </c>
      <c r="N204" s="1"/>
      <c r="O204" s="1"/>
    </row>
    <row r="205" spans="1:15" ht="12.75" customHeight="1">
      <c r="A205" s="53">
        <v>196</v>
      </c>
      <c r="B205" s="28" t="s">
        <v>208</v>
      </c>
      <c r="C205" s="28">
        <v>5481.9</v>
      </c>
      <c r="D205" s="37">
        <v>5487.3</v>
      </c>
      <c r="E205" s="37">
        <v>5439.6</v>
      </c>
      <c r="F205" s="37">
        <v>5397.3</v>
      </c>
      <c r="G205" s="37">
        <v>5349.6</v>
      </c>
      <c r="H205" s="37">
        <v>5529.6</v>
      </c>
      <c r="I205" s="37">
        <v>5577.2999999999993</v>
      </c>
      <c r="J205" s="37">
        <v>5619.6</v>
      </c>
      <c r="K205" s="28">
        <v>5535</v>
      </c>
      <c r="L205" s="28">
        <v>5445</v>
      </c>
      <c r="M205" s="28">
        <v>3.7531400000000001</v>
      </c>
      <c r="N205" s="1"/>
      <c r="O205" s="1"/>
    </row>
    <row r="206" spans="1:15" ht="12.75" customHeight="1">
      <c r="A206" s="53">
        <v>197</v>
      </c>
      <c r="B206" s="28" t="s">
        <v>277</v>
      </c>
      <c r="C206" s="28">
        <v>37.950000000000003</v>
      </c>
      <c r="D206" s="37">
        <v>37.85</v>
      </c>
      <c r="E206" s="37">
        <v>37.6</v>
      </c>
      <c r="F206" s="37">
        <v>37.25</v>
      </c>
      <c r="G206" s="37">
        <v>37</v>
      </c>
      <c r="H206" s="37">
        <v>38.200000000000003</v>
      </c>
      <c r="I206" s="37">
        <v>38.450000000000003</v>
      </c>
      <c r="J206" s="37">
        <v>38.800000000000004</v>
      </c>
      <c r="K206" s="28">
        <v>38.1</v>
      </c>
      <c r="L206" s="28">
        <v>37.5</v>
      </c>
      <c r="M206" s="28">
        <v>48.257260000000002</v>
      </c>
      <c r="N206" s="1"/>
      <c r="O206" s="1"/>
    </row>
    <row r="207" spans="1:15" ht="12.75" customHeight="1">
      <c r="A207" s="53">
        <v>198</v>
      </c>
      <c r="B207" s="28" t="s">
        <v>207</v>
      </c>
      <c r="C207" s="28">
        <v>1499.1</v>
      </c>
      <c r="D207" s="37">
        <v>1495.2833333333335</v>
      </c>
      <c r="E207" s="37">
        <v>1480.616666666667</v>
      </c>
      <c r="F207" s="37">
        <v>1462.1333333333334</v>
      </c>
      <c r="G207" s="37">
        <v>1447.4666666666669</v>
      </c>
      <c r="H207" s="37">
        <v>1513.7666666666671</v>
      </c>
      <c r="I207" s="37">
        <v>1528.4333333333336</v>
      </c>
      <c r="J207" s="37">
        <v>1546.9166666666672</v>
      </c>
      <c r="K207" s="28">
        <v>1509.95</v>
      </c>
      <c r="L207" s="28">
        <v>1476.8</v>
      </c>
      <c r="M207" s="28">
        <v>4.3233699999999997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786.1</v>
      </c>
      <c r="D208" s="37">
        <v>783.83333333333337</v>
      </c>
      <c r="E208" s="37">
        <v>774.26666666666677</v>
      </c>
      <c r="F208" s="37">
        <v>762.43333333333339</v>
      </c>
      <c r="G208" s="37">
        <v>752.86666666666679</v>
      </c>
      <c r="H208" s="37">
        <v>795.66666666666674</v>
      </c>
      <c r="I208" s="37">
        <v>805.23333333333335</v>
      </c>
      <c r="J208" s="37">
        <v>817.06666666666672</v>
      </c>
      <c r="K208" s="28">
        <v>793.4</v>
      </c>
      <c r="L208" s="28">
        <v>772</v>
      </c>
      <c r="M208" s="28">
        <v>16.346039999999999</v>
      </c>
      <c r="N208" s="1"/>
      <c r="O208" s="1"/>
    </row>
    <row r="209" spans="1:15" ht="12.75" customHeight="1">
      <c r="A209" s="53">
        <v>200</v>
      </c>
      <c r="B209" s="28" t="s">
        <v>279</v>
      </c>
      <c r="C209" s="28">
        <v>740</v>
      </c>
      <c r="D209" s="37">
        <v>739.38333333333333</v>
      </c>
      <c r="E209" s="37">
        <v>734.31666666666661</v>
      </c>
      <c r="F209" s="37">
        <v>728.63333333333333</v>
      </c>
      <c r="G209" s="37">
        <v>723.56666666666661</v>
      </c>
      <c r="H209" s="37">
        <v>745.06666666666661</v>
      </c>
      <c r="I209" s="37">
        <v>750.13333333333344</v>
      </c>
      <c r="J209" s="37">
        <v>755.81666666666661</v>
      </c>
      <c r="K209" s="28">
        <v>744.45</v>
      </c>
      <c r="L209" s="28">
        <v>733.7</v>
      </c>
      <c r="M209" s="28">
        <v>6.0986900000000004</v>
      </c>
      <c r="N209" s="1"/>
      <c r="O209" s="1"/>
    </row>
    <row r="210" spans="1:15" ht="12.75" customHeight="1">
      <c r="A210" s="53">
        <v>201</v>
      </c>
      <c r="B210" s="28" t="s">
        <v>210</v>
      </c>
      <c r="C210" s="28">
        <v>302.89999999999998</v>
      </c>
      <c r="D210" s="37">
        <v>306.08333333333331</v>
      </c>
      <c r="E210" s="37">
        <v>296.16666666666663</v>
      </c>
      <c r="F210" s="37">
        <v>289.43333333333334</v>
      </c>
      <c r="G210" s="37">
        <v>279.51666666666665</v>
      </c>
      <c r="H210" s="37">
        <v>312.81666666666661</v>
      </c>
      <c r="I210" s="37">
        <v>322.73333333333323</v>
      </c>
      <c r="J210" s="37">
        <v>329.46666666666658</v>
      </c>
      <c r="K210" s="28">
        <v>316</v>
      </c>
      <c r="L210" s="28">
        <v>299.35000000000002</v>
      </c>
      <c r="M210" s="28">
        <v>117.47620000000001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9.1999999999999993</v>
      </c>
      <c r="D211" s="37">
        <v>9.2166666666666668</v>
      </c>
      <c r="E211" s="37">
        <v>9.0833333333333339</v>
      </c>
      <c r="F211" s="37">
        <v>8.9666666666666668</v>
      </c>
      <c r="G211" s="37">
        <v>8.8333333333333339</v>
      </c>
      <c r="H211" s="37">
        <v>9.3333333333333339</v>
      </c>
      <c r="I211" s="37">
        <v>9.4666666666666668</v>
      </c>
      <c r="J211" s="37">
        <v>9.5833333333333339</v>
      </c>
      <c r="K211" s="28">
        <v>9.35</v>
      </c>
      <c r="L211" s="28">
        <v>9.1</v>
      </c>
      <c r="M211" s="28">
        <v>654.74270000000001</v>
      </c>
      <c r="N211" s="1"/>
      <c r="O211" s="1"/>
    </row>
    <row r="212" spans="1:15" ht="12.75" customHeight="1">
      <c r="A212" s="53">
        <v>203</v>
      </c>
      <c r="B212" s="28" t="s">
        <v>211</v>
      </c>
      <c r="C212" s="28">
        <v>999.6</v>
      </c>
      <c r="D212" s="37">
        <v>987.75</v>
      </c>
      <c r="E212" s="37">
        <v>970.7</v>
      </c>
      <c r="F212" s="37">
        <v>941.80000000000007</v>
      </c>
      <c r="G212" s="37">
        <v>924.75000000000011</v>
      </c>
      <c r="H212" s="37">
        <v>1016.65</v>
      </c>
      <c r="I212" s="37">
        <v>1033.6999999999998</v>
      </c>
      <c r="J212" s="37">
        <v>1062.5999999999999</v>
      </c>
      <c r="K212" s="28">
        <v>1004.8</v>
      </c>
      <c r="L212" s="28">
        <v>958.85</v>
      </c>
      <c r="M212" s="28">
        <v>8.6637400000000007</v>
      </c>
      <c r="N212" s="1"/>
      <c r="O212" s="1"/>
    </row>
    <row r="213" spans="1:15" ht="12.75" customHeight="1">
      <c r="A213" s="53">
        <v>204</v>
      </c>
      <c r="B213" s="28" t="s">
        <v>280</v>
      </c>
      <c r="C213" s="28">
        <v>1578.15</v>
      </c>
      <c r="D213" s="37">
        <v>1578.8666666666668</v>
      </c>
      <c r="E213" s="37">
        <v>1551.2833333333335</v>
      </c>
      <c r="F213" s="37">
        <v>1524.4166666666667</v>
      </c>
      <c r="G213" s="37">
        <v>1496.8333333333335</v>
      </c>
      <c r="H213" s="37">
        <v>1605.7333333333336</v>
      </c>
      <c r="I213" s="37">
        <v>1633.3166666666666</v>
      </c>
      <c r="J213" s="37">
        <v>1660.1833333333336</v>
      </c>
      <c r="K213" s="28">
        <v>1606.45</v>
      </c>
      <c r="L213" s="28">
        <v>1552</v>
      </c>
      <c r="M213" s="28">
        <v>1.8173999999999999</v>
      </c>
      <c r="N213" s="1"/>
      <c r="O213" s="1"/>
    </row>
    <row r="214" spans="1:15" ht="12.75" customHeight="1">
      <c r="A214" s="53">
        <v>205</v>
      </c>
      <c r="B214" s="28" t="s">
        <v>212</v>
      </c>
      <c r="C214" s="37">
        <v>475.05</v>
      </c>
      <c r="D214" s="37">
        <v>471.81666666666666</v>
      </c>
      <c r="E214" s="37">
        <v>467.48333333333335</v>
      </c>
      <c r="F214" s="37">
        <v>459.91666666666669</v>
      </c>
      <c r="G214" s="37">
        <v>455.58333333333337</v>
      </c>
      <c r="H214" s="37">
        <v>479.38333333333333</v>
      </c>
      <c r="I214" s="37">
        <v>483.7166666666667</v>
      </c>
      <c r="J214" s="37">
        <v>491.2833333333333</v>
      </c>
      <c r="K214" s="37">
        <v>476.15</v>
      </c>
      <c r="L214" s="37">
        <v>464.25</v>
      </c>
      <c r="M214" s="37">
        <v>37.011189999999999</v>
      </c>
      <c r="N214" s="1"/>
      <c r="O214" s="1"/>
    </row>
    <row r="215" spans="1:15" ht="12.75" customHeight="1">
      <c r="A215" s="53">
        <v>206</v>
      </c>
      <c r="B215" s="28" t="s">
        <v>281</v>
      </c>
      <c r="C215" s="37">
        <v>13.2</v>
      </c>
      <c r="D215" s="37">
        <v>13.166666666666666</v>
      </c>
      <c r="E215" s="37">
        <v>13.083333333333332</v>
      </c>
      <c r="F215" s="37">
        <v>12.966666666666667</v>
      </c>
      <c r="G215" s="37">
        <v>12.883333333333333</v>
      </c>
      <c r="H215" s="37">
        <v>13.283333333333331</v>
      </c>
      <c r="I215" s="37">
        <v>13.366666666666664</v>
      </c>
      <c r="J215" s="37">
        <v>13.483333333333331</v>
      </c>
      <c r="K215" s="37">
        <v>13.25</v>
      </c>
      <c r="L215" s="37">
        <v>13.05</v>
      </c>
      <c r="M215" s="37">
        <v>312.64918999999998</v>
      </c>
      <c r="N215" s="1"/>
      <c r="O215" s="1"/>
    </row>
    <row r="216" spans="1:15" ht="12.75" customHeight="1">
      <c r="A216" s="53">
        <v>207</v>
      </c>
      <c r="B216" s="28" t="s">
        <v>213</v>
      </c>
      <c r="C216" s="37">
        <v>240.2</v>
      </c>
      <c r="D216" s="37">
        <v>239.18333333333331</v>
      </c>
      <c r="E216" s="37">
        <v>237.21666666666661</v>
      </c>
      <c r="F216" s="37">
        <v>234.23333333333329</v>
      </c>
      <c r="G216" s="37">
        <v>232.26666666666659</v>
      </c>
      <c r="H216" s="37">
        <v>242.16666666666663</v>
      </c>
      <c r="I216" s="37">
        <v>244.13333333333333</v>
      </c>
      <c r="J216" s="37">
        <v>247.11666666666665</v>
      </c>
      <c r="K216" s="37">
        <v>241.15</v>
      </c>
      <c r="L216" s="37">
        <v>236.2</v>
      </c>
      <c r="M216" s="37">
        <v>46.584130000000002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C23" sqref="C22:C2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1"/>
      <c r="B1" s="46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44722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4" t="s">
        <v>16</v>
      </c>
      <c r="B9" s="456" t="s">
        <v>18</v>
      </c>
      <c r="C9" s="460" t="s">
        <v>20</v>
      </c>
      <c r="D9" s="460" t="s">
        <v>21</v>
      </c>
      <c r="E9" s="451" t="s">
        <v>22</v>
      </c>
      <c r="F9" s="452"/>
      <c r="G9" s="453"/>
      <c r="H9" s="451" t="s">
        <v>23</v>
      </c>
      <c r="I9" s="452"/>
      <c r="J9" s="453"/>
      <c r="K9" s="23"/>
      <c r="L9" s="24"/>
      <c r="M9" s="50"/>
      <c r="N9" s="1"/>
      <c r="O9" s="1"/>
    </row>
    <row r="10" spans="1:15" ht="42.75" customHeight="1">
      <c r="A10" s="458"/>
      <c r="B10" s="459"/>
      <c r="C10" s="459"/>
      <c r="D10" s="45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10" t="s">
        <v>287</v>
      </c>
      <c r="C11" s="301">
        <v>20672.5</v>
      </c>
      <c r="D11" s="302">
        <v>20747.833333333332</v>
      </c>
      <c r="E11" s="302">
        <v>20535.666666666664</v>
      </c>
      <c r="F11" s="302">
        <v>20398.833333333332</v>
      </c>
      <c r="G11" s="302">
        <v>20186.666666666664</v>
      </c>
      <c r="H11" s="302">
        <v>20884.666666666664</v>
      </c>
      <c r="I11" s="302">
        <v>21096.833333333328</v>
      </c>
      <c r="J11" s="302">
        <v>21233.666666666664</v>
      </c>
      <c r="K11" s="301">
        <v>20960</v>
      </c>
      <c r="L11" s="301">
        <v>20611</v>
      </c>
      <c r="M11" s="301">
        <v>1.1769999999999999E-2</v>
      </c>
      <c r="N11" s="1"/>
      <c r="O11" s="1"/>
    </row>
    <row r="12" spans="1:15" ht="12" customHeight="1">
      <c r="A12" s="30">
        <v>2</v>
      </c>
      <c r="B12" s="311" t="s">
        <v>292</v>
      </c>
      <c r="C12" s="301">
        <v>430.05</v>
      </c>
      <c r="D12" s="302">
        <v>430.40000000000003</v>
      </c>
      <c r="E12" s="302">
        <v>426.25000000000006</v>
      </c>
      <c r="F12" s="302">
        <v>422.45000000000005</v>
      </c>
      <c r="G12" s="302">
        <v>418.30000000000007</v>
      </c>
      <c r="H12" s="302">
        <v>434.20000000000005</v>
      </c>
      <c r="I12" s="302">
        <v>438.35</v>
      </c>
      <c r="J12" s="302">
        <v>442.15000000000003</v>
      </c>
      <c r="K12" s="301">
        <v>434.55</v>
      </c>
      <c r="L12" s="301">
        <v>426.6</v>
      </c>
      <c r="M12" s="301">
        <v>0.253</v>
      </c>
      <c r="N12" s="1"/>
      <c r="O12" s="1"/>
    </row>
    <row r="13" spans="1:15" ht="12" customHeight="1">
      <c r="A13" s="30">
        <v>3</v>
      </c>
      <c r="B13" s="311" t="s">
        <v>39</v>
      </c>
      <c r="C13" s="301">
        <v>709.85</v>
      </c>
      <c r="D13" s="302">
        <v>704.13333333333321</v>
      </c>
      <c r="E13" s="302">
        <v>696.26666666666642</v>
      </c>
      <c r="F13" s="302">
        <v>682.68333333333317</v>
      </c>
      <c r="G13" s="302">
        <v>674.81666666666638</v>
      </c>
      <c r="H13" s="302">
        <v>717.71666666666647</v>
      </c>
      <c r="I13" s="302">
        <v>725.58333333333326</v>
      </c>
      <c r="J13" s="302">
        <v>739.16666666666652</v>
      </c>
      <c r="K13" s="301">
        <v>712</v>
      </c>
      <c r="L13" s="301">
        <v>690.55</v>
      </c>
      <c r="M13" s="301">
        <v>13.526450000000001</v>
      </c>
      <c r="N13" s="1"/>
      <c r="O13" s="1"/>
    </row>
    <row r="14" spans="1:15" ht="12" customHeight="1">
      <c r="A14" s="30">
        <v>4</v>
      </c>
      <c r="B14" s="311" t="s">
        <v>293</v>
      </c>
      <c r="C14" s="301">
        <v>2052.75</v>
      </c>
      <c r="D14" s="302">
        <v>2045.9166666666667</v>
      </c>
      <c r="E14" s="302">
        <v>2016.8333333333335</v>
      </c>
      <c r="F14" s="302">
        <v>1980.9166666666667</v>
      </c>
      <c r="G14" s="302">
        <v>1951.8333333333335</v>
      </c>
      <c r="H14" s="302">
        <v>2081.8333333333335</v>
      </c>
      <c r="I14" s="302">
        <v>2110.916666666667</v>
      </c>
      <c r="J14" s="302">
        <v>2146.8333333333335</v>
      </c>
      <c r="K14" s="301">
        <v>2075</v>
      </c>
      <c r="L14" s="301">
        <v>2010</v>
      </c>
      <c r="M14" s="301">
        <v>0.73534999999999995</v>
      </c>
      <c r="N14" s="1"/>
      <c r="O14" s="1"/>
    </row>
    <row r="15" spans="1:15" ht="12" customHeight="1">
      <c r="A15" s="30">
        <v>5</v>
      </c>
      <c r="B15" s="311" t="s">
        <v>288</v>
      </c>
      <c r="C15" s="301">
        <v>2352.4</v>
      </c>
      <c r="D15" s="302">
        <v>2332.7000000000003</v>
      </c>
      <c r="E15" s="302">
        <v>2309.5000000000005</v>
      </c>
      <c r="F15" s="302">
        <v>2266.6000000000004</v>
      </c>
      <c r="G15" s="302">
        <v>2243.4000000000005</v>
      </c>
      <c r="H15" s="302">
        <v>2375.6000000000004</v>
      </c>
      <c r="I15" s="302">
        <v>2398.8000000000002</v>
      </c>
      <c r="J15" s="302">
        <v>2441.7000000000003</v>
      </c>
      <c r="K15" s="301">
        <v>2355.9</v>
      </c>
      <c r="L15" s="301">
        <v>2289.8000000000002</v>
      </c>
      <c r="M15" s="301">
        <v>1.0190999999999999</v>
      </c>
      <c r="N15" s="1"/>
      <c r="O15" s="1"/>
    </row>
    <row r="16" spans="1:15" ht="12" customHeight="1">
      <c r="A16" s="30">
        <v>6</v>
      </c>
      <c r="B16" s="311" t="s">
        <v>237</v>
      </c>
      <c r="C16" s="301">
        <v>18057.349999999999</v>
      </c>
      <c r="D16" s="302">
        <v>17950.783333333333</v>
      </c>
      <c r="E16" s="302">
        <v>17706.566666666666</v>
      </c>
      <c r="F16" s="302">
        <v>17355.783333333333</v>
      </c>
      <c r="G16" s="302">
        <v>17111.566666666666</v>
      </c>
      <c r="H16" s="302">
        <v>18301.566666666666</v>
      </c>
      <c r="I16" s="302">
        <v>18545.783333333333</v>
      </c>
      <c r="J16" s="302">
        <v>18896.566666666666</v>
      </c>
      <c r="K16" s="301">
        <v>18195</v>
      </c>
      <c r="L16" s="301">
        <v>17600</v>
      </c>
      <c r="M16" s="301">
        <v>0.15711</v>
      </c>
      <c r="N16" s="1"/>
      <c r="O16" s="1"/>
    </row>
    <row r="17" spans="1:15" ht="12" customHeight="1">
      <c r="A17" s="30">
        <v>7</v>
      </c>
      <c r="B17" s="311" t="s">
        <v>241</v>
      </c>
      <c r="C17" s="301">
        <v>102.5</v>
      </c>
      <c r="D17" s="302">
        <v>102.25</v>
      </c>
      <c r="E17" s="302">
        <v>101.8</v>
      </c>
      <c r="F17" s="302">
        <v>101.1</v>
      </c>
      <c r="G17" s="302">
        <v>100.64999999999999</v>
      </c>
      <c r="H17" s="302">
        <v>102.95</v>
      </c>
      <c r="I17" s="302">
        <v>103.39999999999999</v>
      </c>
      <c r="J17" s="302">
        <v>104.10000000000001</v>
      </c>
      <c r="K17" s="301">
        <v>102.7</v>
      </c>
      <c r="L17" s="301">
        <v>101.55</v>
      </c>
      <c r="M17" s="301">
        <v>10.275600000000001</v>
      </c>
      <c r="N17" s="1"/>
      <c r="O17" s="1"/>
    </row>
    <row r="18" spans="1:15" ht="12" customHeight="1">
      <c r="A18" s="30">
        <v>8</v>
      </c>
      <c r="B18" s="311" t="s">
        <v>41</v>
      </c>
      <c r="C18" s="301">
        <v>259</v>
      </c>
      <c r="D18" s="302">
        <v>258.36666666666667</v>
      </c>
      <c r="E18" s="302">
        <v>255.23333333333335</v>
      </c>
      <c r="F18" s="302">
        <v>251.46666666666667</v>
      </c>
      <c r="G18" s="302">
        <v>248.33333333333334</v>
      </c>
      <c r="H18" s="302">
        <v>262.13333333333333</v>
      </c>
      <c r="I18" s="302">
        <v>265.26666666666665</v>
      </c>
      <c r="J18" s="302">
        <v>269.03333333333336</v>
      </c>
      <c r="K18" s="301">
        <v>261.5</v>
      </c>
      <c r="L18" s="301">
        <v>254.6</v>
      </c>
      <c r="M18" s="301">
        <v>12.734120000000001</v>
      </c>
      <c r="N18" s="1"/>
      <c r="O18" s="1"/>
    </row>
    <row r="19" spans="1:15" ht="12" customHeight="1">
      <c r="A19" s="30">
        <v>9</v>
      </c>
      <c r="B19" s="311" t="s">
        <v>43</v>
      </c>
      <c r="C19" s="301">
        <v>2138.1</v>
      </c>
      <c r="D19" s="302">
        <v>2136.9333333333334</v>
      </c>
      <c r="E19" s="302">
        <v>2123.8666666666668</v>
      </c>
      <c r="F19" s="302">
        <v>2109.6333333333332</v>
      </c>
      <c r="G19" s="302">
        <v>2096.5666666666666</v>
      </c>
      <c r="H19" s="302">
        <v>2151.166666666667</v>
      </c>
      <c r="I19" s="302">
        <v>2164.2333333333336</v>
      </c>
      <c r="J19" s="302">
        <v>2178.4666666666672</v>
      </c>
      <c r="K19" s="301">
        <v>2150</v>
      </c>
      <c r="L19" s="301">
        <v>2122.6999999999998</v>
      </c>
      <c r="M19" s="301">
        <v>3.3516599999999999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2219.1999999999998</v>
      </c>
      <c r="D20" s="302">
        <v>2199.4</v>
      </c>
      <c r="E20" s="302">
        <v>2174.8000000000002</v>
      </c>
      <c r="F20" s="302">
        <v>2130.4</v>
      </c>
      <c r="G20" s="302">
        <v>2105.8000000000002</v>
      </c>
      <c r="H20" s="302">
        <v>2243.8000000000002</v>
      </c>
      <c r="I20" s="302">
        <v>2268.3999999999996</v>
      </c>
      <c r="J20" s="302">
        <v>2312.8000000000002</v>
      </c>
      <c r="K20" s="301">
        <v>2224</v>
      </c>
      <c r="L20" s="301">
        <v>2155</v>
      </c>
      <c r="M20" s="301">
        <v>14.40385</v>
      </c>
      <c r="N20" s="1"/>
      <c r="O20" s="1"/>
    </row>
    <row r="21" spans="1:15" ht="12" customHeight="1">
      <c r="A21" s="30">
        <v>11</v>
      </c>
      <c r="B21" s="311" t="s">
        <v>238</v>
      </c>
      <c r="C21" s="301">
        <v>1812.65</v>
      </c>
      <c r="D21" s="302">
        <v>1813.3166666666666</v>
      </c>
      <c r="E21" s="302">
        <v>1789.6333333333332</v>
      </c>
      <c r="F21" s="302">
        <v>1766.6166666666666</v>
      </c>
      <c r="G21" s="302">
        <v>1742.9333333333332</v>
      </c>
      <c r="H21" s="302">
        <v>1836.3333333333333</v>
      </c>
      <c r="I21" s="302">
        <v>1860.0166666666667</v>
      </c>
      <c r="J21" s="302">
        <v>1883.0333333333333</v>
      </c>
      <c r="K21" s="301">
        <v>1837</v>
      </c>
      <c r="L21" s="301">
        <v>1790.3</v>
      </c>
      <c r="M21" s="301">
        <v>14.264469999999999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735.5</v>
      </c>
      <c r="D22" s="302">
        <v>731.86666666666667</v>
      </c>
      <c r="E22" s="302">
        <v>726.73333333333335</v>
      </c>
      <c r="F22" s="302">
        <v>717.9666666666667</v>
      </c>
      <c r="G22" s="302">
        <v>712.83333333333337</v>
      </c>
      <c r="H22" s="302">
        <v>740.63333333333333</v>
      </c>
      <c r="I22" s="302">
        <v>745.76666666666677</v>
      </c>
      <c r="J22" s="302">
        <v>754.5333333333333</v>
      </c>
      <c r="K22" s="301">
        <v>737</v>
      </c>
      <c r="L22" s="301">
        <v>723.1</v>
      </c>
      <c r="M22" s="301">
        <v>26.04731</v>
      </c>
      <c r="N22" s="1"/>
      <c r="O22" s="1"/>
    </row>
    <row r="23" spans="1:15" ht="12.75" customHeight="1">
      <c r="A23" s="30">
        <v>13</v>
      </c>
      <c r="B23" s="311" t="s">
        <v>240</v>
      </c>
      <c r="C23" s="301">
        <v>2116.5</v>
      </c>
      <c r="D23" s="302">
        <v>2098.8333333333335</v>
      </c>
      <c r="E23" s="302">
        <v>2067.666666666667</v>
      </c>
      <c r="F23" s="302">
        <v>2018.8333333333335</v>
      </c>
      <c r="G23" s="302">
        <v>1987.666666666667</v>
      </c>
      <c r="H23" s="302">
        <v>2147.666666666667</v>
      </c>
      <c r="I23" s="302">
        <v>2178.8333333333339</v>
      </c>
      <c r="J23" s="302">
        <v>2227.666666666667</v>
      </c>
      <c r="K23" s="301">
        <v>2130</v>
      </c>
      <c r="L23" s="301">
        <v>2050</v>
      </c>
      <c r="M23" s="301">
        <v>4.8104300000000002</v>
      </c>
      <c r="N23" s="1"/>
      <c r="O23" s="1"/>
    </row>
    <row r="24" spans="1:15" ht="12.75" customHeight="1">
      <c r="A24" s="30">
        <v>14</v>
      </c>
      <c r="B24" s="311" t="s">
        <v>294</v>
      </c>
      <c r="C24" s="301">
        <v>301.55</v>
      </c>
      <c r="D24" s="302">
        <v>300.78333333333336</v>
      </c>
      <c r="E24" s="302">
        <v>294.76666666666671</v>
      </c>
      <c r="F24" s="302">
        <v>287.98333333333335</v>
      </c>
      <c r="G24" s="302">
        <v>281.9666666666667</v>
      </c>
      <c r="H24" s="302">
        <v>307.56666666666672</v>
      </c>
      <c r="I24" s="302">
        <v>313.58333333333337</v>
      </c>
      <c r="J24" s="302">
        <v>320.36666666666673</v>
      </c>
      <c r="K24" s="301">
        <v>306.8</v>
      </c>
      <c r="L24" s="301">
        <v>294</v>
      </c>
      <c r="M24" s="301">
        <v>2.10989</v>
      </c>
      <c r="N24" s="1"/>
      <c r="O24" s="1"/>
    </row>
    <row r="25" spans="1:15" ht="12.75" customHeight="1">
      <c r="A25" s="30">
        <v>15</v>
      </c>
      <c r="B25" s="311" t="s">
        <v>295</v>
      </c>
      <c r="C25" s="301">
        <v>222.35</v>
      </c>
      <c r="D25" s="302">
        <v>220.6</v>
      </c>
      <c r="E25" s="302">
        <v>216.25</v>
      </c>
      <c r="F25" s="302">
        <v>210.15</v>
      </c>
      <c r="G25" s="302">
        <v>205.8</v>
      </c>
      <c r="H25" s="302">
        <v>226.7</v>
      </c>
      <c r="I25" s="302">
        <v>231.04999999999995</v>
      </c>
      <c r="J25" s="302">
        <v>237.14999999999998</v>
      </c>
      <c r="K25" s="301">
        <v>224.95</v>
      </c>
      <c r="L25" s="301">
        <v>214.5</v>
      </c>
      <c r="M25" s="301">
        <v>12.540850000000001</v>
      </c>
      <c r="N25" s="1"/>
      <c r="O25" s="1"/>
    </row>
    <row r="26" spans="1:15" ht="12.75" customHeight="1">
      <c r="A26" s="30">
        <v>16</v>
      </c>
      <c r="B26" s="311" t="s">
        <v>296</v>
      </c>
      <c r="C26" s="301">
        <v>1014.75</v>
      </c>
      <c r="D26" s="302">
        <v>1005.5666666666666</v>
      </c>
      <c r="E26" s="302">
        <v>991.18333333333317</v>
      </c>
      <c r="F26" s="302">
        <v>967.61666666666656</v>
      </c>
      <c r="G26" s="302">
        <v>953.23333333333312</v>
      </c>
      <c r="H26" s="302">
        <v>1029.1333333333332</v>
      </c>
      <c r="I26" s="302">
        <v>1043.5166666666667</v>
      </c>
      <c r="J26" s="302">
        <v>1067.0833333333333</v>
      </c>
      <c r="K26" s="301">
        <v>1019.95</v>
      </c>
      <c r="L26" s="301">
        <v>982</v>
      </c>
      <c r="M26" s="301">
        <v>4.2949000000000002</v>
      </c>
      <c r="N26" s="1"/>
      <c r="O26" s="1"/>
    </row>
    <row r="27" spans="1:15" ht="12.75" customHeight="1">
      <c r="A27" s="30">
        <v>17</v>
      </c>
      <c r="B27" s="311" t="s">
        <v>290</v>
      </c>
      <c r="C27" s="301">
        <v>2133.4499999999998</v>
      </c>
      <c r="D27" s="302">
        <v>2151.6833333333329</v>
      </c>
      <c r="E27" s="302">
        <v>2100.3666666666659</v>
      </c>
      <c r="F27" s="302">
        <v>2067.2833333333328</v>
      </c>
      <c r="G27" s="302">
        <v>2015.9666666666658</v>
      </c>
      <c r="H27" s="302">
        <v>2184.766666666666</v>
      </c>
      <c r="I27" s="302">
        <v>2236.0833333333326</v>
      </c>
      <c r="J27" s="302">
        <v>2269.1666666666661</v>
      </c>
      <c r="K27" s="301">
        <v>2203</v>
      </c>
      <c r="L27" s="301">
        <v>2118.6</v>
      </c>
      <c r="M27" s="301">
        <v>0.24179</v>
      </c>
      <c r="N27" s="1"/>
      <c r="O27" s="1"/>
    </row>
    <row r="28" spans="1:15" ht="12.75" customHeight="1">
      <c r="A28" s="30">
        <v>18</v>
      </c>
      <c r="B28" s="311" t="s">
        <v>242</v>
      </c>
      <c r="C28" s="301">
        <v>1772.65</v>
      </c>
      <c r="D28" s="302">
        <v>1757.8999999999999</v>
      </c>
      <c r="E28" s="302">
        <v>1739.7999999999997</v>
      </c>
      <c r="F28" s="302">
        <v>1706.9499999999998</v>
      </c>
      <c r="G28" s="302">
        <v>1688.8499999999997</v>
      </c>
      <c r="H28" s="302">
        <v>1790.7499999999998</v>
      </c>
      <c r="I28" s="302">
        <v>1808.8499999999997</v>
      </c>
      <c r="J28" s="302">
        <v>1841.6999999999998</v>
      </c>
      <c r="K28" s="301">
        <v>1776</v>
      </c>
      <c r="L28" s="301">
        <v>1725.05</v>
      </c>
      <c r="M28" s="301">
        <v>0.58398000000000005</v>
      </c>
      <c r="N28" s="1"/>
      <c r="O28" s="1"/>
    </row>
    <row r="29" spans="1:15" ht="12.75" customHeight="1">
      <c r="A29" s="30">
        <v>19</v>
      </c>
      <c r="B29" s="311" t="s">
        <v>297</v>
      </c>
      <c r="C29" s="301">
        <v>68.2</v>
      </c>
      <c r="D29" s="302">
        <v>68.399999999999991</v>
      </c>
      <c r="E29" s="302">
        <v>67.799999999999983</v>
      </c>
      <c r="F29" s="302">
        <v>67.399999999999991</v>
      </c>
      <c r="G29" s="302">
        <v>66.799999999999983</v>
      </c>
      <c r="H29" s="302">
        <v>68.799999999999983</v>
      </c>
      <c r="I29" s="302">
        <v>69.399999999999977</v>
      </c>
      <c r="J29" s="302">
        <v>69.799999999999983</v>
      </c>
      <c r="K29" s="301">
        <v>69</v>
      </c>
      <c r="L29" s="301">
        <v>68</v>
      </c>
      <c r="M29" s="301">
        <v>0.52273000000000003</v>
      </c>
      <c r="N29" s="1"/>
      <c r="O29" s="1"/>
    </row>
    <row r="30" spans="1:15" ht="12.75" customHeight="1">
      <c r="A30" s="30">
        <v>20</v>
      </c>
      <c r="B30" s="311" t="s">
        <v>48</v>
      </c>
      <c r="C30" s="301">
        <v>3139.8</v>
      </c>
      <c r="D30" s="302">
        <v>3144.25</v>
      </c>
      <c r="E30" s="302">
        <v>3113.55</v>
      </c>
      <c r="F30" s="302">
        <v>3087.3</v>
      </c>
      <c r="G30" s="302">
        <v>3056.6000000000004</v>
      </c>
      <c r="H30" s="302">
        <v>3170.5</v>
      </c>
      <c r="I30" s="302">
        <v>3201.2</v>
      </c>
      <c r="J30" s="302">
        <v>3227.45</v>
      </c>
      <c r="K30" s="301">
        <v>3174.95</v>
      </c>
      <c r="L30" s="301">
        <v>3118</v>
      </c>
      <c r="M30" s="301">
        <v>1.02966</v>
      </c>
      <c r="N30" s="1"/>
      <c r="O30" s="1"/>
    </row>
    <row r="31" spans="1:15" ht="12.75" customHeight="1">
      <c r="A31" s="30">
        <v>21</v>
      </c>
      <c r="B31" s="311" t="s">
        <v>298</v>
      </c>
      <c r="C31" s="301">
        <v>2687.7</v>
      </c>
      <c r="D31" s="302">
        <v>2669.9166666666665</v>
      </c>
      <c r="E31" s="302">
        <v>2632.4333333333329</v>
      </c>
      <c r="F31" s="302">
        <v>2577.1666666666665</v>
      </c>
      <c r="G31" s="302">
        <v>2539.6833333333329</v>
      </c>
      <c r="H31" s="302">
        <v>2725.1833333333329</v>
      </c>
      <c r="I31" s="302">
        <v>2762.6666666666665</v>
      </c>
      <c r="J31" s="302">
        <v>2817.9333333333329</v>
      </c>
      <c r="K31" s="301">
        <v>2707.4</v>
      </c>
      <c r="L31" s="301">
        <v>2614.65</v>
      </c>
      <c r="M31" s="301">
        <v>0.48010999999999998</v>
      </c>
      <c r="N31" s="1"/>
      <c r="O31" s="1"/>
    </row>
    <row r="32" spans="1:15" ht="12.75" customHeight="1">
      <c r="A32" s="30">
        <v>22</v>
      </c>
      <c r="B32" s="311" t="s">
        <v>299</v>
      </c>
      <c r="C32" s="301">
        <v>22.5</v>
      </c>
      <c r="D32" s="302">
        <v>22.416666666666668</v>
      </c>
      <c r="E32" s="302">
        <v>22.183333333333337</v>
      </c>
      <c r="F32" s="302">
        <v>21.866666666666671</v>
      </c>
      <c r="G32" s="302">
        <v>21.63333333333334</v>
      </c>
      <c r="H32" s="302">
        <v>22.733333333333334</v>
      </c>
      <c r="I32" s="302">
        <v>22.966666666666661</v>
      </c>
      <c r="J32" s="302">
        <v>23.283333333333331</v>
      </c>
      <c r="K32" s="301">
        <v>22.65</v>
      </c>
      <c r="L32" s="301">
        <v>22.1</v>
      </c>
      <c r="M32" s="301">
        <v>13.252560000000001</v>
      </c>
      <c r="N32" s="1"/>
      <c r="O32" s="1"/>
    </row>
    <row r="33" spans="1:15" ht="12.75" customHeight="1">
      <c r="A33" s="30">
        <v>23</v>
      </c>
      <c r="B33" s="311" t="s">
        <v>50</v>
      </c>
      <c r="C33" s="301">
        <v>497.9</v>
      </c>
      <c r="D33" s="302">
        <v>496.66666666666669</v>
      </c>
      <c r="E33" s="302">
        <v>494.33333333333337</v>
      </c>
      <c r="F33" s="302">
        <v>490.76666666666671</v>
      </c>
      <c r="G33" s="302">
        <v>488.43333333333339</v>
      </c>
      <c r="H33" s="302">
        <v>500.23333333333335</v>
      </c>
      <c r="I33" s="302">
        <v>502.56666666666672</v>
      </c>
      <c r="J33" s="302">
        <v>506.13333333333333</v>
      </c>
      <c r="K33" s="301">
        <v>499</v>
      </c>
      <c r="L33" s="301">
        <v>493.1</v>
      </c>
      <c r="M33" s="301">
        <v>1.3888100000000001</v>
      </c>
      <c r="N33" s="1"/>
      <c r="O33" s="1"/>
    </row>
    <row r="34" spans="1:15" ht="12.75" customHeight="1">
      <c r="A34" s="30">
        <v>24</v>
      </c>
      <c r="B34" s="311" t="s">
        <v>300</v>
      </c>
      <c r="C34" s="301">
        <v>2326.25</v>
      </c>
      <c r="D34" s="302">
        <v>2278.75</v>
      </c>
      <c r="E34" s="302">
        <v>2202.5</v>
      </c>
      <c r="F34" s="302">
        <v>2078.75</v>
      </c>
      <c r="G34" s="302">
        <v>2002.5</v>
      </c>
      <c r="H34" s="302">
        <v>2402.5</v>
      </c>
      <c r="I34" s="302">
        <v>2478.75</v>
      </c>
      <c r="J34" s="302">
        <v>2602.5</v>
      </c>
      <c r="K34" s="301">
        <v>2355</v>
      </c>
      <c r="L34" s="301">
        <v>2155</v>
      </c>
      <c r="M34" s="301">
        <v>5.53</v>
      </c>
      <c r="N34" s="1"/>
      <c r="O34" s="1"/>
    </row>
    <row r="35" spans="1:15" ht="12.75" customHeight="1">
      <c r="A35" s="30">
        <v>25</v>
      </c>
      <c r="B35" s="311" t="s">
        <v>51</v>
      </c>
      <c r="C35" s="301">
        <v>365.3</v>
      </c>
      <c r="D35" s="302">
        <v>365.43333333333334</v>
      </c>
      <c r="E35" s="302">
        <v>362.36666666666667</v>
      </c>
      <c r="F35" s="302">
        <v>359.43333333333334</v>
      </c>
      <c r="G35" s="302">
        <v>356.36666666666667</v>
      </c>
      <c r="H35" s="302">
        <v>368.36666666666667</v>
      </c>
      <c r="I35" s="302">
        <v>371.43333333333339</v>
      </c>
      <c r="J35" s="302">
        <v>374.36666666666667</v>
      </c>
      <c r="K35" s="301">
        <v>368.5</v>
      </c>
      <c r="L35" s="301">
        <v>362.5</v>
      </c>
      <c r="M35" s="301">
        <v>52.384500000000003</v>
      </c>
      <c r="N35" s="1"/>
      <c r="O35" s="1"/>
    </row>
    <row r="36" spans="1:15" ht="12.75" customHeight="1">
      <c r="A36" s="30">
        <v>26</v>
      </c>
      <c r="B36" s="311" t="s">
        <v>847</v>
      </c>
      <c r="C36" s="301">
        <v>1479.55</v>
      </c>
      <c r="D36" s="302">
        <v>1480.75</v>
      </c>
      <c r="E36" s="302">
        <v>1457.5</v>
      </c>
      <c r="F36" s="302">
        <v>1435.45</v>
      </c>
      <c r="G36" s="302">
        <v>1412.2</v>
      </c>
      <c r="H36" s="302">
        <v>1502.8</v>
      </c>
      <c r="I36" s="302">
        <v>1526.05</v>
      </c>
      <c r="J36" s="302">
        <v>1548.1</v>
      </c>
      <c r="K36" s="301">
        <v>1504</v>
      </c>
      <c r="L36" s="301">
        <v>1458.7</v>
      </c>
      <c r="M36" s="301">
        <v>5.0080200000000001</v>
      </c>
      <c r="N36" s="1"/>
      <c r="O36" s="1"/>
    </row>
    <row r="37" spans="1:15" ht="12.75" customHeight="1">
      <c r="A37" s="30">
        <v>27</v>
      </c>
      <c r="B37" s="311" t="s">
        <v>809</v>
      </c>
      <c r="C37" s="301">
        <v>639.15</v>
      </c>
      <c r="D37" s="302">
        <v>639.33333333333337</v>
      </c>
      <c r="E37" s="302">
        <v>635.16666666666674</v>
      </c>
      <c r="F37" s="302">
        <v>631.18333333333339</v>
      </c>
      <c r="G37" s="302">
        <v>627.01666666666677</v>
      </c>
      <c r="H37" s="302">
        <v>643.31666666666672</v>
      </c>
      <c r="I37" s="302">
        <v>647.48333333333346</v>
      </c>
      <c r="J37" s="302">
        <v>651.4666666666667</v>
      </c>
      <c r="K37" s="301">
        <v>643.5</v>
      </c>
      <c r="L37" s="301">
        <v>635.35</v>
      </c>
      <c r="M37" s="301">
        <v>0.42065000000000002</v>
      </c>
      <c r="N37" s="1"/>
      <c r="O37" s="1"/>
    </row>
    <row r="38" spans="1:15" ht="12.75" customHeight="1">
      <c r="A38" s="30">
        <v>28</v>
      </c>
      <c r="B38" s="311" t="s">
        <v>291</v>
      </c>
      <c r="C38" s="301">
        <v>964.65</v>
      </c>
      <c r="D38" s="302">
        <v>960.85</v>
      </c>
      <c r="E38" s="302">
        <v>951.7</v>
      </c>
      <c r="F38" s="302">
        <v>938.75</v>
      </c>
      <c r="G38" s="302">
        <v>929.6</v>
      </c>
      <c r="H38" s="302">
        <v>973.80000000000007</v>
      </c>
      <c r="I38" s="302">
        <v>982.94999999999993</v>
      </c>
      <c r="J38" s="302">
        <v>995.90000000000009</v>
      </c>
      <c r="K38" s="301">
        <v>970</v>
      </c>
      <c r="L38" s="301">
        <v>947.9</v>
      </c>
      <c r="M38" s="301">
        <v>3.13089</v>
      </c>
      <c r="N38" s="1"/>
      <c r="O38" s="1"/>
    </row>
    <row r="39" spans="1:15" ht="12.75" customHeight="1">
      <c r="A39" s="30">
        <v>29</v>
      </c>
      <c r="B39" s="311" t="s">
        <v>52</v>
      </c>
      <c r="C39" s="301">
        <v>732.2</v>
      </c>
      <c r="D39" s="302">
        <v>735.83333333333337</v>
      </c>
      <c r="E39" s="302">
        <v>722.66666666666674</v>
      </c>
      <c r="F39" s="302">
        <v>713.13333333333333</v>
      </c>
      <c r="G39" s="302">
        <v>699.9666666666667</v>
      </c>
      <c r="H39" s="302">
        <v>745.36666666666679</v>
      </c>
      <c r="I39" s="302">
        <v>758.53333333333353</v>
      </c>
      <c r="J39" s="302">
        <v>768.06666666666683</v>
      </c>
      <c r="K39" s="301">
        <v>749</v>
      </c>
      <c r="L39" s="301">
        <v>726.3</v>
      </c>
      <c r="M39" s="301">
        <v>2.01986</v>
      </c>
      <c r="N39" s="1"/>
      <c r="O39" s="1"/>
    </row>
    <row r="40" spans="1:15" ht="12.75" customHeight="1">
      <c r="A40" s="30">
        <v>30</v>
      </c>
      <c r="B40" s="311" t="s">
        <v>53</v>
      </c>
      <c r="C40" s="301">
        <v>3670.05</v>
      </c>
      <c r="D40" s="302">
        <v>3637.2333333333336</v>
      </c>
      <c r="E40" s="302">
        <v>3593.8166666666671</v>
      </c>
      <c r="F40" s="302">
        <v>3517.5833333333335</v>
      </c>
      <c r="G40" s="302">
        <v>3474.166666666667</v>
      </c>
      <c r="H40" s="302">
        <v>3713.4666666666672</v>
      </c>
      <c r="I40" s="302">
        <v>3756.8833333333332</v>
      </c>
      <c r="J40" s="302">
        <v>3833.1166666666672</v>
      </c>
      <c r="K40" s="301">
        <v>3680.65</v>
      </c>
      <c r="L40" s="301">
        <v>3561</v>
      </c>
      <c r="M40" s="301">
        <v>4.8367100000000001</v>
      </c>
      <c r="N40" s="1"/>
      <c r="O40" s="1"/>
    </row>
    <row r="41" spans="1:15" ht="12.75" customHeight="1">
      <c r="A41" s="30">
        <v>31</v>
      </c>
      <c r="B41" s="311" t="s">
        <v>54</v>
      </c>
      <c r="C41" s="301">
        <v>208.55</v>
      </c>
      <c r="D41" s="302">
        <v>208.91666666666666</v>
      </c>
      <c r="E41" s="302">
        <v>205.88333333333333</v>
      </c>
      <c r="F41" s="302">
        <v>203.21666666666667</v>
      </c>
      <c r="G41" s="302">
        <v>200.18333333333334</v>
      </c>
      <c r="H41" s="302">
        <v>211.58333333333331</v>
      </c>
      <c r="I41" s="302">
        <v>214.61666666666667</v>
      </c>
      <c r="J41" s="302">
        <v>217.2833333333333</v>
      </c>
      <c r="K41" s="301">
        <v>211.95</v>
      </c>
      <c r="L41" s="301">
        <v>206.25</v>
      </c>
      <c r="M41" s="301">
        <v>18.97437</v>
      </c>
      <c r="N41" s="1"/>
      <c r="O41" s="1"/>
    </row>
    <row r="42" spans="1:15" ht="12.75" customHeight="1">
      <c r="A42" s="30">
        <v>32</v>
      </c>
      <c r="B42" s="311" t="s">
        <v>301</v>
      </c>
      <c r="C42" s="301">
        <v>453.15</v>
      </c>
      <c r="D42" s="302">
        <v>452.66666666666669</v>
      </c>
      <c r="E42" s="302">
        <v>449.43333333333339</v>
      </c>
      <c r="F42" s="302">
        <v>445.7166666666667</v>
      </c>
      <c r="G42" s="302">
        <v>442.48333333333341</v>
      </c>
      <c r="H42" s="302">
        <v>456.38333333333338</v>
      </c>
      <c r="I42" s="302">
        <v>459.61666666666662</v>
      </c>
      <c r="J42" s="302">
        <v>463.33333333333337</v>
      </c>
      <c r="K42" s="301">
        <v>455.9</v>
      </c>
      <c r="L42" s="301">
        <v>448.95</v>
      </c>
      <c r="M42" s="301">
        <v>0.46555999999999997</v>
      </c>
      <c r="N42" s="1"/>
      <c r="O42" s="1"/>
    </row>
    <row r="43" spans="1:15" ht="12.75" customHeight="1">
      <c r="A43" s="30">
        <v>33</v>
      </c>
      <c r="B43" s="311" t="s">
        <v>302</v>
      </c>
      <c r="C43" s="301">
        <v>82.75</v>
      </c>
      <c r="D43" s="302">
        <v>83.066666666666663</v>
      </c>
      <c r="E43" s="302">
        <v>81.883333333333326</v>
      </c>
      <c r="F43" s="302">
        <v>81.016666666666666</v>
      </c>
      <c r="G43" s="302">
        <v>79.833333333333329</v>
      </c>
      <c r="H43" s="302">
        <v>83.933333333333323</v>
      </c>
      <c r="I43" s="302">
        <v>85.11666666666666</v>
      </c>
      <c r="J43" s="302">
        <v>85.98333333333332</v>
      </c>
      <c r="K43" s="301">
        <v>84.25</v>
      </c>
      <c r="L43" s="301">
        <v>82.2</v>
      </c>
      <c r="M43" s="301">
        <v>5.0993199999999996</v>
      </c>
      <c r="N43" s="1"/>
      <c r="O43" s="1"/>
    </row>
    <row r="44" spans="1:15" ht="12.75" customHeight="1">
      <c r="A44" s="30">
        <v>34</v>
      </c>
      <c r="B44" s="311" t="s">
        <v>55</v>
      </c>
      <c r="C44" s="301">
        <v>137.9</v>
      </c>
      <c r="D44" s="302">
        <v>137.70000000000002</v>
      </c>
      <c r="E44" s="302">
        <v>136.80000000000004</v>
      </c>
      <c r="F44" s="302">
        <v>135.70000000000002</v>
      </c>
      <c r="G44" s="302">
        <v>134.80000000000004</v>
      </c>
      <c r="H44" s="302">
        <v>138.80000000000004</v>
      </c>
      <c r="I44" s="302">
        <v>139.70000000000002</v>
      </c>
      <c r="J44" s="302">
        <v>140.80000000000004</v>
      </c>
      <c r="K44" s="301">
        <v>138.6</v>
      </c>
      <c r="L44" s="301">
        <v>136.6</v>
      </c>
      <c r="M44" s="301">
        <v>64.977969999999999</v>
      </c>
      <c r="N44" s="1"/>
      <c r="O44" s="1"/>
    </row>
    <row r="45" spans="1:15" ht="12.75" customHeight="1">
      <c r="A45" s="30">
        <v>35</v>
      </c>
      <c r="B45" s="311" t="s">
        <v>57</v>
      </c>
      <c r="C45" s="301">
        <v>2686.8</v>
      </c>
      <c r="D45" s="302">
        <v>2672.7166666666667</v>
      </c>
      <c r="E45" s="302">
        <v>2647.8333333333335</v>
      </c>
      <c r="F45" s="302">
        <v>2608.8666666666668</v>
      </c>
      <c r="G45" s="302">
        <v>2583.9833333333336</v>
      </c>
      <c r="H45" s="302">
        <v>2711.6833333333334</v>
      </c>
      <c r="I45" s="302">
        <v>2736.5666666666666</v>
      </c>
      <c r="J45" s="302">
        <v>2775.5333333333333</v>
      </c>
      <c r="K45" s="301">
        <v>2697.6</v>
      </c>
      <c r="L45" s="301">
        <v>2633.75</v>
      </c>
      <c r="M45" s="301">
        <v>18.575009999999999</v>
      </c>
      <c r="N45" s="1"/>
      <c r="O45" s="1"/>
    </row>
    <row r="46" spans="1:15" ht="12.75" customHeight="1">
      <c r="A46" s="30">
        <v>36</v>
      </c>
      <c r="B46" s="311" t="s">
        <v>303</v>
      </c>
      <c r="C46" s="301">
        <v>195.15</v>
      </c>
      <c r="D46" s="302">
        <v>194.93333333333331</v>
      </c>
      <c r="E46" s="302">
        <v>192.11666666666662</v>
      </c>
      <c r="F46" s="302">
        <v>189.08333333333331</v>
      </c>
      <c r="G46" s="302">
        <v>186.26666666666662</v>
      </c>
      <c r="H46" s="302">
        <v>197.96666666666661</v>
      </c>
      <c r="I46" s="302">
        <v>200.78333333333327</v>
      </c>
      <c r="J46" s="302">
        <v>203.81666666666661</v>
      </c>
      <c r="K46" s="301">
        <v>197.75</v>
      </c>
      <c r="L46" s="301">
        <v>191.9</v>
      </c>
      <c r="M46" s="301">
        <v>5.5624700000000002</v>
      </c>
      <c r="N46" s="1"/>
      <c r="O46" s="1"/>
    </row>
    <row r="47" spans="1:15" ht="12.75" customHeight="1">
      <c r="A47" s="30">
        <v>37</v>
      </c>
      <c r="B47" s="311" t="s">
        <v>305</v>
      </c>
      <c r="C47" s="301">
        <v>1680.7</v>
      </c>
      <c r="D47" s="302">
        <v>1671.9666666666665</v>
      </c>
      <c r="E47" s="302">
        <v>1645.9333333333329</v>
      </c>
      <c r="F47" s="302">
        <v>1611.1666666666665</v>
      </c>
      <c r="G47" s="302">
        <v>1585.133333333333</v>
      </c>
      <c r="H47" s="302">
        <v>1706.7333333333329</v>
      </c>
      <c r="I47" s="302">
        <v>1732.7666666666662</v>
      </c>
      <c r="J47" s="302">
        <v>1767.5333333333328</v>
      </c>
      <c r="K47" s="301">
        <v>1698</v>
      </c>
      <c r="L47" s="301">
        <v>1637.2</v>
      </c>
      <c r="M47" s="301">
        <v>2.1054400000000002</v>
      </c>
      <c r="N47" s="1"/>
      <c r="O47" s="1"/>
    </row>
    <row r="48" spans="1:15" ht="12.75" customHeight="1">
      <c r="A48" s="30">
        <v>38</v>
      </c>
      <c r="B48" s="311" t="s">
        <v>304</v>
      </c>
      <c r="C48" s="301">
        <v>2979.4</v>
      </c>
      <c r="D48" s="302">
        <v>2964.9166666666665</v>
      </c>
      <c r="E48" s="302">
        <v>2931.9333333333329</v>
      </c>
      <c r="F48" s="302">
        <v>2884.4666666666662</v>
      </c>
      <c r="G48" s="302">
        <v>2851.4833333333327</v>
      </c>
      <c r="H48" s="302">
        <v>3012.3833333333332</v>
      </c>
      <c r="I48" s="302">
        <v>3045.3666666666668</v>
      </c>
      <c r="J48" s="302">
        <v>3092.8333333333335</v>
      </c>
      <c r="K48" s="301">
        <v>2997.9</v>
      </c>
      <c r="L48" s="301">
        <v>2917.45</v>
      </c>
      <c r="M48" s="301">
        <v>0.13819999999999999</v>
      </c>
      <c r="N48" s="1"/>
      <c r="O48" s="1"/>
    </row>
    <row r="49" spans="1:15" ht="12.75" customHeight="1">
      <c r="A49" s="30">
        <v>39</v>
      </c>
      <c r="B49" s="311" t="s">
        <v>239</v>
      </c>
      <c r="C49" s="301">
        <v>2498.0500000000002</v>
      </c>
      <c r="D49" s="302">
        <v>2474.7833333333333</v>
      </c>
      <c r="E49" s="302">
        <v>2434.5666666666666</v>
      </c>
      <c r="F49" s="302">
        <v>2371.0833333333335</v>
      </c>
      <c r="G49" s="302">
        <v>2330.8666666666668</v>
      </c>
      <c r="H49" s="302">
        <v>2538.2666666666664</v>
      </c>
      <c r="I49" s="302">
        <v>2578.4833333333327</v>
      </c>
      <c r="J49" s="302">
        <v>2641.9666666666662</v>
      </c>
      <c r="K49" s="301">
        <v>2515</v>
      </c>
      <c r="L49" s="301">
        <v>2411.3000000000002</v>
      </c>
      <c r="M49" s="301">
        <v>2.81257</v>
      </c>
      <c r="N49" s="1"/>
      <c r="O49" s="1"/>
    </row>
    <row r="50" spans="1:15" ht="12.75" customHeight="1">
      <c r="A50" s="30">
        <v>40</v>
      </c>
      <c r="B50" s="311" t="s">
        <v>306</v>
      </c>
      <c r="C50" s="301">
        <v>8050.55</v>
      </c>
      <c r="D50" s="302">
        <v>8056.4000000000005</v>
      </c>
      <c r="E50" s="302">
        <v>8010.1000000000013</v>
      </c>
      <c r="F50" s="302">
        <v>7969.6500000000005</v>
      </c>
      <c r="G50" s="302">
        <v>7923.3500000000013</v>
      </c>
      <c r="H50" s="302">
        <v>8096.8500000000013</v>
      </c>
      <c r="I50" s="302">
        <v>8143.1500000000005</v>
      </c>
      <c r="J50" s="302">
        <v>8183.6000000000013</v>
      </c>
      <c r="K50" s="301">
        <v>8102.7</v>
      </c>
      <c r="L50" s="301">
        <v>8015.95</v>
      </c>
      <c r="M50" s="301">
        <v>0.39528000000000002</v>
      </c>
      <c r="N50" s="1"/>
      <c r="O50" s="1"/>
    </row>
    <row r="51" spans="1:15" ht="12.75" customHeight="1">
      <c r="A51" s="30">
        <v>41</v>
      </c>
      <c r="B51" s="311" t="s">
        <v>59</v>
      </c>
      <c r="C51" s="301">
        <v>613.35</v>
      </c>
      <c r="D51" s="302">
        <v>618.7833333333333</v>
      </c>
      <c r="E51" s="302">
        <v>600.56666666666661</v>
      </c>
      <c r="F51" s="302">
        <v>587.7833333333333</v>
      </c>
      <c r="G51" s="302">
        <v>569.56666666666661</v>
      </c>
      <c r="H51" s="302">
        <v>631.56666666666661</v>
      </c>
      <c r="I51" s="302">
        <v>649.7833333333333</v>
      </c>
      <c r="J51" s="302">
        <v>662.56666666666661</v>
      </c>
      <c r="K51" s="301">
        <v>637</v>
      </c>
      <c r="L51" s="301">
        <v>606</v>
      </c>
      <c r="M51" s="301">
        <v>23.143450000000001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529.85</v>
      </c>
      <c r="D52" s="302">
        <v>527.13333333333333</v>
      </c>
      <c r="E52" s="302">
        <v>522.7166666666667</v>
      </c>
      <c r="F52" s="302">
        <v>515.58333333333337</v>
      </c>
      <c r="G52" s="302">
        <v>511.16666666666674</v>
      </c>
      <c r="H52" s="302">
        <v>534.26666666666665</v>
      </c>
      <c r="I52" s="302">
        <v>538.68333333333339</v>
      </c>
      <c r="J52" s="302">
        <v>545.81666666666661</v>
      </c>
      <c r="K52" s="301">
        <v>531.54999999999995</v>
      </c>
      <c r="L52" s="301">
        <v>520</v>
      </c>
      <c r="M52" s="301">
        <v>14.68744</v>
      </c>
      <c r="N52" s="1"/>
      <c r="O52" s="1"/>
    </row>
    <row r="53" spans="1:15" ht="12.75" customHeight="1">
      <c r="A53" s="30">
        <v>43</v>
      </c>
      <c r="B53" s="311" t="s">
        <v>307</v>
      </c>
      <c r="C53" s="301">
        <v>423.3</v>
      </c>
      <c r="D53" s="302">
        <v>421.7</v>
      </c>
      <c r="E53" s="302">
        <v>418.59999999999997</v>
      </c>
      <c r="F53" s="302">
        <v>413.9</v>
      </c>
      <c r="G53" s="302">
        <v>410.79999999999995</v>
      </c>
      <c r="H53" s="302">
        <v>426.4</v>
      </c>
      <c r="I53" s="302">
        <v>429.5</v>
      </c>
      <c r="J53" s="302">
        <v>434.2</v>
      </c>
      <c r="K53" s="301">
        <v>424.8</v>
      </c>
      <c r="L53" s="301">
        <v>417</v>
      </c>
      <c r="M53" s="301">
        <v>0.38551999999999997</v>
      </c>
      <c r="N53" s="1"/>
      <c r="O53" s="1"/>
    </row>
    <row r="54" spans="1:15" ht="12.75" customHeight="1">
      <c r="A54" s="30">
        <v>44</v>
      </c>
      <c r="B54" s="311" t="s">
        <v>61</v>
      </c>
      <c r="C54" s="301">
        <v>661.3</v>
      </c>
      <c r="D54" s="302">
        <v>658.01666666666665</v>
      </c>
      <c r="E54" s="302">
        <v>653.2833333333333</v>
      </c>
      <c r="F54" s="302">
        <v>645.26666666666665</v>
      </c>
      <c r="G54" s="302">
        <v>640.5333333333333</v>
      </c>
      <c r="H54" s="302">
        <v>666.0333333333333</v>
      </c>
      <c r="I54" s="302">
        <v>670.76666666666665</v>
      </c>
      <c r="J54" s="302">
        <v>678.7833333333333</v>
      </c>
      <c r="K54" s="301">
        <v>662.75</v>
      </c>
      <c r="L54" s="301">
        <v>650</v>
      </c>
      <c r="M54" s="301">
        <v>56.82743</v>
      </c>
      <c r="N54" s="1"/>
      <c r="O54" s="1"/>
    </row>
    <row r="55" spans="1:15" ht="12.75" customHeight="1">
      <c r="A55" s="30">
        <v>45</v>
      </c>
      <c r="B55" s="311" t="s">
        <v>62</v>
      </c>
      <c r="C55" s="301">
        <v>3878.65</v>
      </c>
      <c r="D55" s="302">
        <v>3851.0166666666664</v>
      </c>
      <c r="E55" s="302">
        <v>3807.0333333333328</v>
      </c>
      <c r="F55" s="302">
        <v>3735.4166666666665</v>
      </c>
      <c r="G55" s="302">
        <v>3691.4333333333329</v>
      </c>
      <c r="H55" s="302">
        <v>3922.6333333333328</v>
      </c>
      <c r="I55" s="302">
        <v>3966.6166666666663</v>
      </c>
      <c r="J55" s="302">
        <v>4038.2333333333327</v>
      </c>
      <c r="K55" s="301">
        <v>3895</v>
      </c>
      <c r="L55" s="301">
        <v>3779.4</v>
      </c>
      <c r="M55" s="301">
        <v>6.2786900000000001</v>
      </c>
      <c r="N55" s="1"/>
      <c r="O55" s="1"/>
    </row>
    <row r="56" spans="1:15" ht="12.75" customHeight="1">
      <c r="A56" s="30">
        <v>46</v>
      </c>
      <c r="B56" s="311" t="s">
        <v>311</v>
      </c>
      <c r="C56" s="301">
        <v>137.1</v>
      </c>
      <c r="D56" s="302">
        <v>136.98333333333332</v>
      </c>
      <c r="E56" s="302">
        <v>136.41666666666663</v>
      </c>
      <c r="F56" s="302">
        <v>135.73333333333332</v>
      </c>
      <c r="G56" s="302">
        <v>135.16666666666663</v>
      </c>
      <c r="H56" s="302">
        <v>137.66666666666663</v>
      </c>
      <c r="I56" s="302">
        <v>138.23333333333329</v>
      </c>
      <c r="J56" s="302">
        <v>138.91666666666663</v>
      </c>
      <c r="K56" s="301">
        <v>137.55000000000001</v>
      </c>
      <c r="L56" s="301">
        <v>136.30000000000001</v>
      </c>
      <c r="M56" s="301">
        <v>1.9373100000000001</v>
      </c>
      <c r="N56" s="1"/>
      <c r="O56" s="1"/>
    </row>
    <row r="57" spans="1:15" ht="12.75" customHeight="1">
      <c r="A57" s="30">
        <v>47</v>
      </c>
      <c r="B57" s="311" t="s">
        <v>312</v>
      </c>
      <c r="C57" s="301">
        <v>973</v>
      </c>
      <c r="D57" s="302">
        <v>975.69999999999993</v>
      </c>
      <c r="E57" s="302">
        <v>962.39999999999986</v>
      </c>
      <c r="F57" s="302">
        <v>951.8</v>
      </c>
      <c r="G57" s="302">
        <v>938.49999999999989</v>
      </c>
      <c r="H57" s="302">
        <v>986.29999999999984</v>
      </c>
      <c r="I57" s="302">
        <v>999.5999999999998</v>
      </c>
      <c r="J57" s="302">
        <v>1010.1999999999998</v>
      </c>
      <c r="K57" s="301">
        <v>989</v>
      </c>
      <c r="L57" s="301">
        <v>965.1</v>
      </c>
      <c r="M57" s="301">
        <v>0.31326999999999999</v>
      </c>
      <c r="N57" s="1"/>
      <c r="O57" s="1"/>
    </row>
    <row r="58" spans="1:15" ht="12.75" customHeight="1">
      <c r="A58" s="30">
        <v>48</v>
      </c>
      <c r="B58" s="311" t="s">
        <v>64</v>
      </c>
      <c r="C58" s="301">
        <v>12471</v>
      </c>
      <c r="D58" s="302">
        <v>12414.65</v>
      </c>
      <c r="E58" s="302">
        <v>12311.349999999999</v>
      </c>
      <c r="F58" s="302">
        <v>12151.699999999999</v>
      </c>
      <c r="G58" s="302">
        <v>12048.399999999998</v>
      </c>
      <c r="H58" s="302">
        <v>12574.3</v>
      </c>
      <c r="I58" s="302">
        <v>12677.599999999999</v>
      </c>
      <c r="J58" s="302">
        <v>12837.25</v>
      </c>
      <c r="K58" s="301">
        <v>12517.95</v>
      </c>
      <c r="L58" s="301">
        <v>12255</v>
      </c>
      <c r="M58" s="301">
        <v>1.7423900000000001</v>
      </c>
      <c r="N58" s="1"/>
      <c r="O58" s="1"/>
    </row>
    <row r="59" spans="1:15" ht="12" customHeight="1">
      <c r="A59" s="30">
        <v>49</v>
      </c>
      <c r="B59" s="311" t="s">
        <v>244</v>
      </c>
      <c r="C59" s="301">
        <v>4947</v>
      </c>
      <c r="D59" s="302">
        <v>4939.2333333333336</v>
      </c>
      <c r="E59" s="302">
        <v>4913.4666666666672</v>
      </c>
      <c r="F59" s="302">
        <v>4879.9333333333334</v>
      </c>
      <c r="G59" s="302">
        <v>4854.166666666667</v>
      </c>
      <c r="H59" s="302">
        <v>4972.7666666666673</v>
      </c>
      <c r="I59" s="302">
        <v>4998.5333333333338</v>
      </c>
      <c r="J59" s="302">
        <v>5032.0666666666675</v>
      </c>
      <c r="K59" s="301">
        <v>4965</v>
      </c>
      <c r="L59" s="301">
        <v>4905.7</v>
      </c>
      <c r="M59" s="301">
        <v>6.6689999999999999E-2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5898.55</v>
      </c>
      <c r="D60" s="302">
        <v>5895.05</v>
      </c>
      <c r="E60" s="302">
        <v>5858.5</v>
      </c>
      <c r="F60" s="302">
        <v>5818.45</v>
      </c>
      <c r="G60" s="302">
        <v>5781.9</v>
      </c>
      <c r="H60" s="302">
        <v>5935.1</v>
      </c>
      <c r="I60" s="302">
        <v>5971.6500000000015</v>
      </c>
      <c r="J60" s="302">
        <v>6011.7000000000007</v>
      </c>
      <c r="K60" s="301">
        <v>5931.6</v>
      </c>
      <c r="L60" s="301">
        <v>5855</v>
      </c>
      <c r="M60" s="301">
        <v>12.37674</v>
      </c>
      <c r="N60" s="1"/>
      <c r="O60" s="1"/>
    </row>
    <row r="61" spans="1:15" ht="12.75" customHeight="1">
      <c r="A61" s="30">
        <v>51</v>
      </c>
      <c r="B61" s="311" t="s">
        <v>313</v>
      </c>
      <c r="C61" s="301">
        <v>3048.8</v>
      </c>
      <c r="D61" s="302">
        <v>3057.25</v>
      </c>
      <c r="E61" s="302">
        <v>3026.55</v>
      </c>
      <c r="F61" s="302">
        <v>3004.3</v>
      </c>
      <c r="G61" s="302">
        <v>2973.6000000000004</v>
      </c>
      <c r="H61" s="302">
        <v>3079.5</v>
      </c>
      <c r="I61" s="302">
        <v>3110.2</v>
      </c>
      <c r="J61" s="302">
        <v>3132.45</v>
      </c>
      <c r="K61" s="301">
        <v>3087.95</v>
      </c>
      <c r="L61" s="301">
        <v>3035</v>
      </c>
      <c r="M61" s="301">
        <v>0.34636</v>
      </c>
      <c r="N61" s="1"/>
      <c r="O61" s="1"/>
    </row>
    <row r="62" spans="1:15" ht="12.75" customHeight="1">
      <c r="A62" s="30">
        <v>52</v>
      </c>
      <c r="B62" s="311" t="s">
        <v>66</v>
      </c>
      <c r="C62" s="301">
        <v>2220.75</v>
      </c>
      <c r="D62" s="302">
        <v>2213.9166666666665</v>
      </c>
      <c r="E62" s="302">
        <v>2194.833333333333</v>
      </c>
      <c r="F62" s="302">
        <v>2168.9166666666665</v>
      </c>
      <c r="G62" s="302">
        <v>2149.833333333333</v>
      </c>
      <c r="H62" s="302">
        <v>2239.833333333333</v>
      </c>
      <c r="I62" s="302">
        <v>2258.9166666666661</v>
      </c>
      <c r="J62" s="302">
        <v>2284.833333333333</v>
      </c>
      <c r="K62" s="301">
        <v>2233</v>
      </c>
      <c r="L62" s="301">
        <v>2188</v>
      </c>
      <c r="M62" s="301">
        <v>1.6357200000000001</v>
      </c>
      <c r="N62" s="1"/>
      <c r="O62" s="1"/>
    </row>
    <row r="63" spans="1:15" ht="12.75" customHeight="1">
      <c r="A63" s="30">
        <v>53</v>
      </c>
      <c r="B63" s="311" t="s">
        <v>314</v>
      </c>
      <c r="C63" s="301">
        <v>403.35</v>
      </c>
      <c r="D63" s="302">
        <v>399.01666666666665</v>
      </c>
      <c r="E63" s="302">
        <v>392.88333333333333</v>
      </c>
      <c r="F63" s="302">
        <v>382.41666666666669</v>
      </c>
      <c r="G63" s="302">
        <v>376.28333333333336</v>
      </c>
      <c r="H63" s="302">
        <v>409.48333333333329</v>
      </c>
      <c r="I63" s="302">
        <v>415.61666666666662</v>
      </c>
      <c r="J63" s="302">
        <v>426.08333333333326</v>
      </c>
      <c r="K63" s="301">
        <v>405.15</v>
      </c>
      <c r="L63" s="301">
        <v>388.55</v>
      </c>
      <c r="M63" s="301">
        <v>24.10642</v>
      </c>
      <c r="N63" s="1"/>
      <c r="O63" s="1"/>
    </row>
    <row r="64" spans="1:15" ht="12.75" customHeight="1">
      <c r="A64" s="30">
        <v>54</v>
      </c>
      <c r="B64" s="311" t="s">
        <v>67</v>
      </c>
      <c r="C64" s="301">
        <v>333.8</v>
      </c>
      <c r="D64" s="302">
        <v>331.5</v>
      </c>
      <c r="E64" s="302">
        <v>328.2</v>
      </c>
      <c r="F64" s="302">
        <v>322.59999999999997</v>
      </c>
      <c r="G64" s="302">
        <v>319.29999999999995</v>
      </c>
      <c r="H64" s="302">
        <v>337.1</v>
      </c>
      <c r="I64" s="302">
        <v>340.4</v>
      </c>
      <c r="J64" s="302">
        <v>346.00000000000006</v>
      </c>
      <c r="K64" s="301">
        <v>334.8</v>
      </c>
      <c r="L64" s="301">
        <v>325.89999999999998</v>
      </c>
      <c r="M64" s="301">
        <v>43.26191</v>
      </c>
      <c r="N64" s="1"/>
      <c r="O64" s="1"/>
    </row>
    <row r="65" spans="1:15" ht="12.75" customHeight="1">
      <c r="A65" s="30">
        <v>55</v>
      </c>
      <c r="B65" s="311" t="s">
        <v>68</v>
      </c>
      <c r="C65" s="301">
        <v>105.05</v>
      </c>
      <c r="D65" s="302">
        <v>104.28333333333332</v>
      </c>
      <c r="E65" s="302">
        <v>103.21666666666664</v>
      </c>
      <c r="F65" s="302">
        <v>101.38333333333333</v>
      </c>
      <c r="G65" s="302">
        <v>100.31666666666665</v>
      </c>
      <c r="H65" s="302">
        <v>106.11666666666663</v>
      </c>
      <c r="I65" s="302">
        <v>107.18333333333332</v>
      </c>
      <c r="J65" s="302">
        <v>109.01666666666662</v>
      </c>
      <c r="K65" s="301">
        <v>105.35</v>
      </c>
      <c r="L65" s="301">
        <v>102.45</v>
      </c>
      <c r="M65" s="301">
        <v>255.88925</v>
      </c>
      <c r="N65" s="1"/>
      <c r="O65" s="1"/>
    </row>
    <row r="66" spans="1:15" ht="12.75" customHeight="1">
      <c r="A66" s="30">
        <v>56</v>
      </c>
      <c r="B66" s="311" t="s">
        <v>245</v>
      </c>
      <c r="C66" s="301">
        <v>46.5</v>
      </c>
      <c r="D66" s="302">
        <v>46.516666666666673</v>
      </c>
      <c r="E66" s="302">
        <v>46.033333333333346</v>
      </c>
      <c r="F66" s="302">
        <v>45.56666666666667</v>
      </c>
      <c r="G66" s="302">
        <v>45.083333333333343</v>
      </c>
      <c r="H66" s="302">
        <v>46.983333333333348</v>
      </c>
      <c r="I66" s="302">
        <v>47.466666666666683</v>
      </c>
      <c r="J66" s="302">
        <v>47.933333333333351</v>
      </c>
      <c r="K66" s="301">
        <v>47</v>
      </c>
      <c r="L66" s="301">
        <v>46.05</v>
      </c>
      <c r="M66" s="301">
        <v>12.506589999999999</v>
      </c>
      <c r="N66" s="1"/>
      <c r="O66" s="1"/>
    </row>
    <row r="67" spans="1:15" ht="12.75" customHeight="1">
      <c r="A67" s="30">
        <v>57</v>
      </c>
      <c r="B67" s="311" t="s">
        <v>308</v>
      </c>
      <c r="C67" s="301">
        <v>2576.8000000000002</v>
      </c>
      <c r="D67" s="302">
        <v>2585.2333333333336</v>
      </c>
      <c r="E67" s="302">
        <v>2554.5666666666671</v>
      </c>
      <c r="F67" s="302">
        <v>2532.3333333333335</v>
      </c>
      <c r="G67" s="302">
        <v>2501.666666666667</v>
      </c>
      <c r="H67" s="302">
        <v>2607.4666666666672</v>
      </c>
      <c r="I67" s="302">
        <v>2638.1333333333332</v>
      </c>
      <c r="J67" s="302">
        <v>2660.3666666666672</v>
      </c>
      <c r="K67" s="301">
        <v>2615.9</v>
      </c>
      <c r="L67" s="301">
        <v>2563</v>
      </c>
      <c r="M67" s="301">
        <v>8.7319999999999995E-2</v>
      </c>
      <c r="N67" s="1"/>
      <c r="O67" s="1"/>
    </row>
    <row r="68" spans="1:15" ht="12.75" customHeight="1">
      <c r="A68" s="30">
        <v>58</v>
      </c>
      <c r="B68" s="311" t="s">
        <v>69</v>
      </c>
      <c r="C68" s="301">
        <v>1744.9</v>
      </c>
      <c r="D68" s="302">
        <v>1734.5666666666666</v>
      </c>
      <c r="E68" s="302">
        <v>1721.0333333333333</v>
      </c>
      <c r="F68" s="302">
        <v>1697.1666666666667</v>
      </c>
      <c r="G68" s="302">
        <v>1683.6333333333334</v>
      </c>
      <c r="H68" s="302">
        <v>1758.4333333333332</v>
      </c>
      <c r="I68" s="302">
        <v>1771.9666666666665</v>
      </c>
      <c r="J68" s="302">
        <v>1795.833333333333</v>
      </c>
      <c r="K68" s="301">
        <v>1748.1</v>
      </c>
      <c r="L68" s="301">
        <v>1710.7</v>
      </c>
      <c r="M68" s="301">
        <v>2.0390199999999998</v>
      </c>
      <c r="N68" s="1"/>
      <c r="O68" s="1"/>
    </row>
    <row r="69" spans="1:15" ht="12.75" customHeight="1">
      <c r="A69" s="30">
        <v>59</v>
      </c>
      <c r="B69" s="311" t="s">
        <v>316</v>
      </c>
      <c r="C69" s="301">
        <v>5217.8500000000004</v>
      </c>
      <c r="D69" s="302">
        <v>5217.8166666666666</v>
      </c>
      <c r="E69" s="302">
        <v>5176.0333333333328</v>
      </c>
      <c r="F69" s="302">
        <v>5134.2166666666662</v>
      </c>
      <c r="G69" s="302">
        <v>5092.4333333333325</v>
      </c>
      <c r="H69" s="302">
        <v>5259.6333333333332</v>
      </c>
      <c r="I69" s="302">
        <v>5301.4166666666679</v>
      </c>
      <c r="J69" s="302">
        <v>5343.2333333333336</v>
      </c>
      <c r="K69" s="301">
        <v>5259.6</v>
      </c>
      <c r="L69" s="301">
        <v>5176</v>
      </c>
      <c r="M69" s="301">
        <v>4.3180000000000003E-2</v>
      </c>
      <c r="N69" s="1"/>
      <c r="O69" s="1"/>
    </row>
    <row r="70" spans="1:15" ht="12.75" customHeight="1">
      <c r="A70" s="30">
        <v>60</v>
      </c>
      <c r="B70" s="311" t="s">
        <v>246</v>
      </c>
      <c r="C70" s="301">
        <v>943.35</v>
      </c>
      <c r="D70" s="302">
        <v>945.41666666666663</v>
      </c>
      <c r="E70" s="302">
        <v>938.0333333333333</v>
      </c>
      <c r="F70" s="302">
        <v>932.7166666666667</v>
      </c>
      <c r="G70" s="302">
        <v>925.33333333333337</v>
      </c>
      <c r="H70" s="302">
        <v>950.73333333333323</v>
      </c>
      <c r="I70" s="302">
        <v>958.11666666666667</v>
      </c>
      <c r="J70" s="302">
        <v>963.43333333333317</v>
      </c>
      <c r="K70" s="301">
        <v>952.8</v>
      </c>
      <c r="L70" s="301">
        <v>940.1</v>
      </c>
      <c r="M70" s="301">
        <v>0.17104</v>
      </c>
      <c r="N70" s="1"/>
      <c r="O70" s="1"/>
    </row>
    <row r="71" spans="1:15" ht="12.75" customHeight="1">
      <c r="A71" s="30">
        <v>61</v>
      </c>
      <c r="B71" s="311" t="s">
        <v>317</v>
      </c>
      <c r="C71" s="301">
        <v>817.85</v>
      </c>
      <c r="D71" s="302">
        <v>810.29999999999984</v>
      </c>
      <c r="E71" s="302">
        <v>795.59999999999968</v>
      </c>
      <c r="F71" s="302">
        <v>773.3499999999998</v>
      </c>
      <c r="G71" s="302">
        <v>758.64999999999964</v>
      </c>
      <c r="H71" s="302">
        <v>832.54999999999973</v>
      </c>
      <c r="I71" s="302">
        <v>847.24999999999977</v>
      </c>
      <c r="J71" s="302">
        <v>869.49999999999977</v>
      </c>
      <c r="K71" s="301">
        <v>825</v>
      </c>
      <c r="L71" s="301">
        <v>788.05</v>
      </c>
      <c r="M71" s="301">
        <v>8.0478799999999993</v>
      </c>
      <c r="N71" s="1"/>
      <c r="O71" s="1"/>
    </row>
    <row r="72" spans="1:15" ht="12.75" customHeight="1">
      <c r="A72" s="30">
        <v>62</v>
      </c>
      <c r="B72" s="311" t="s">
        <v>71</v>
      </c>
      <c r="C72" s="301">
        <v>245.55</v>
      </c>
      <c r="D72" s="302">
        <v>245.36666666666667</v>
      </c>
      <c r="E72" s="302">
        <v>243.28333333333336</v>
      </c>
      <c r="F72" s="302">
        <v>241.01666666666668</v>
      </c>
      <c r="G72" s="302">
        <v>238.93333333333337</v>
      </c>
      <c r="H72" s="302">
        <v>247.63333333333335</v>
      </c>
      <c r="I72" s="302">
        <v>249.71666666666667</v>
      </c>
      <c r="J72" s="302">
        <v>251.98333333333335</v>
      </c>
      <c r="K72" s="301">
        <v>247.45</v>
      </c>
      <c r="L72" s="301">
        <v>243.1</v>
      </c>
      <c r="M72" s="301">
        <v>22.16938</v>
      </c>
      <c r="N72" s="1"/>
      <c r="O72" s="1"/>
    </row>
    <row r="73" spans="1:15" ht="12.75" customHeight="1">
      <c r="A73" s="30">
        <v>63</v>
      </c>
      <c r="B73" s="311" t="s">
        <v>309</v>
      </c>
      <c r="C73" s="301">
        <v>1346.05</v>
      </c>
      <c r="D73" s="302">
        <v>1349.6666666666667</v>
      </c>
      <c r="E73" s="302">
        <v>1334.3833333333334</v>
      </c>
      <c r="F73" s="302">
        <v>1322.7166666666667</v>
      </c>
      <c r="G73" s="302">
        <v>1307.4333333333334</v>
      </c>
      <c r="H73" s="302">
        <v>1361.3333333333335</v>
      </c>
      <c r="I73" s="302">
        <v>1376.6166666666668</v>
      </c>
      <c r="J73" s="302">
        <v>1388.2833333333335</v>
      </c>
      <c r="K73" s="301">
        <v>1364.95</v>
      </c>
      <c r="L73" s="301">
        <v>1338</v>
      </c>
      <c r="M73" s="301">
        <v>0.52922000000000002</v>
      </c>
      <c r="N73" s="1"/>
      <c r="O73" s="1"/>
    </row>
    <row r="74" spans="1:15" ht="12.75" customHeight="1">
      <c r="A74" s="30">
        <v>64</v>
      </c>
      <c r="B74" s="311" t="s">
        <v>72</v>
      </c>
      <c r="C74" s="301">
        <v>581.1</v>
      </c>
      <c r="D74" s="302">
        <v>573.36666666666667</v>
      </c>
      <c r="E74" s="302">
        <v>562.73333333333335</v>
      </c>
      <c r="F74" s="302">
        <v>544.36666666666667</v>
      </c>
      <c r="G74" s="302">
        <v>533.73333333333335</v>
      </c>
      <c r="H74" s="302">
        <v>591.73333333333335</v>
      </c>
      <c r="I74" s="302">
        <v>602.36666666666679</v>
      </c>
      <c r="J74" s="302">
        <v>620.73333333333335</v>
      </c>
      <c r="K74" s="301">
        <v>584</v>
      </c>
      <c r="L74" s="301">
        <v>555</v>
      </c>
      <c r="M74" s="301">
        <v>26.732849999999999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679.2</v>
      </c>
      <c r="D75" s="302">
        <v>673.26666666666665</v>
      </c>
      <c r="E75" s="302">
        <v>660.98333333333335</v>
      </c>
      <c r="F75" s="302">
        <v>642.76666666666665</v>
      </c>
      <c r="G75" s="302">
        <v>630.48333333333335</v>
      </c>
      <c r="H75" s="302">
        <v>691.48333333333335</v>
      </c>
      <c r="I75" s="302">
        <v>703.76666666666665</v>
      </c>
      <c r="J75" s="302">
        <v>721.98333333333335</v>
      </c>
      <c r="K75" s="301">
        <v>685.55</v>
      </c>
      <c r="L75" s="301">
        <v>655.04999999999995</v>
      </c>
      <c r="M75" s="301">
        <v>13.430020000000001</v>
      </c>
      <c r="N75" s="1"/>
      <c r="O75" s="1"/>
    </row>
    <row r="76" spans="1:15" ht="12.75" customHeight="1">
      <c r="A76" s="30">
        <v>66</v>
      </c>
      <c r="B76" s="311" t="s">
        <v>318</v>
      </c>
      <c r="C76" s="301">
        <v>11354.25</v>
      </c>
      <c r="D76" s="302">
        <v>11356.283333333333</v>
      </c>
      <c r="E76" s="302">
        <v>11257.216666666665</v>
      </c>
      <c r="F76" s="302">
        <v>11160.183333333332</v>
      </c>
      <c r="G76" s="302">
        <v>11061.116666666665</v>
      </c>
      <c r="H76" s="302">
        <v>11453.316666666666</v>
      </c>
      <c r="I76" s="302">
        <v>11552.383333333331</v>
      </c>
      <c r="J76" s="302">
        <v>11649.416666666666</v>
      </c>
      <c r="K76" s="301">
        <v>11455.35</v>
      </c>
      <c r="L76" s="301">
        <v>11259.25</v>
      </c>
      <c r="M76" s="301">
        <v>1.102E-2</v>
      </c>
      <c r="N76" s="1"/>
      <c r="O76" s="1"/>
    </row>
    <row r="77" spans="1:15" ht="12.75" customHeight="1">
      <c r="A77" s="30">
        <v>67</v>
      </c>
      <c r="B77" s="311" t="s">
        <v>75</v>
      </c>
      <c r="C77" s="301">
        <v>676.35</v>
      </c>
      <c r="D77" s="302">
        <v>670.2833333333333</v>
      </c>
      <c r="E77" s="302">
        <v>661.16666666666663</v>
      </c>
      <c r="F77" s="302">
        <v>645.98333333333335</v>
      </c>
      <c r="G77" s="302">
        <v>636.86666666666667</v>
      </c>
      <c r="H77" s="302">
        <v>685.46666666666658</v>
      </c>
      <c r="I77" s="302">
        <v>694.58333333333337</v>
      </c>
      <c r="J77" s="302">
        <v>709.76666666666654</v>
      </c>
      <c r="K77" s="301">
        <v>679.4</v>
      </c>
      <c r="L77" s="301">
        <v>655.1</v>
      </c>
      <c r="M77" s="301">
        <v>67.749250000000004</v>
      </c>
      <c r="N77" s="1"/>
      <c r="O77" s="1"/>
    </row>
    <row r="78" spans="1:15" ht="12.75" customHeight="1">
      <c r="A78" s="30">
        <v>68</v>
      </c>
      <c r="B78" s="311" t="s">
        <v>76</v>
      </c>
      <c r="C78" s="301">
        <v>50.7</v>
      </c>
      <c r="D78" s="302">
        <v>50.54999999999999</v>
      </c>
      <c r="E78" s="302">
        <v>50.199999999999982</v>
      </c>
      <c r="F78" s="302">
        <v>49.699999999999989</v>
      </c>
      <c r="G78" s="302">
        <v>49.34999999999998</v>
      </c>
      <c r="H78" s="302">
        <v>51.049999999999983</v>
      </c>
      <c r="I78" s="302">
        <v>51.399999999999991</v>
      </c>
      <c r="J78" s="302">
        <v>51.899999999999984</v>
      </c>
      <c r="K78" s="301">
        <v>50.9</v>
      </c>
      <c r="L78" s="301">
        <v>50.05</v>
      </c>
      <c r="M78" s="301">
        <v>105.58307000000001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337.15</v>
      </c>
      <c r="D79" s="302">
        <v>332.41666666666669</v>
      </c>
      <c r="E79" s="302">
        <v>326.28333333333336</v>
      </c>
      <c r="F79" s="302">
        <v>315.41666666666669</v>
      </c>
      <c r="G79" s="302">
        <v>309.28333333333336</v>
      </c>
      <c r="H79" s="302">
        <v>343.28333333333336</v>
      </c>
      <c r="I79" s="302">
        <v>349.41666666666669</v>
      </c>
      <c r="J79" s="302">
        <v>360.28333333333336</v>
      </c>
      <c r="K79" s="301">
        <v>338.55</v>
      </c>
      <c r="L79" s="301">
        <v>321.55</v>
      </c>
      <c r="M79" s="301">
        <v>82.162220000000005</v>
      </c>
      <c r="N79" s="1"/>
      <c r="O79" s="1"/>
    </row>
    <row r="80" spans="1:15" ht="12.75" customHeight="1">
      <c r="A80" s="30">
        <v>70</v>
      </c>
      <c r="B80" s="311" t="s">
        <v>319</v>
      </c>
      <c r="C80" s="301">
        <v>859.85</v>
      </c>
      <c r="D80" s="302">
        <v>862.5333333333333</v>
      </c>
      <c r="E80" s="302">
        <v>851.41666666666663</v>
      </c>
      <c r="F80" s="302">
        <v>842.98333333333335</v>
      </c>
      <c r="G80" s="302">
        <v>831.86666666666667</v>
      </c>
      <c r="H80" s="302">
        <v>870.96666666666658</v>
      </c>
      <c r="I80" s="302">
        <v>882.08333333333337</v>
      </c>
      <c r="J80" s="302">
        <v>890.51666666666654</v>
      </c>
      <c r="K80" s="301">
        <v>873.65</v>
      </c>
      <c r="L80" s="301">
        <v>854.1</v>
      </c>
      <c r="M80" s="301">
        <v>0.82279999999999998</v>
      </c>
      <c r="N80" s="1"/>
      <c r="O80" s="1"/>
    </row>
    <row r="81" spans="1:15" ht="12.75" customHeight="1">
      <c r="A81" s="30">
        <v>71</v>
      </c>
      <c r="B81" s="311" t="s">
        <v>321</v>
      </c>
      <c r="C81" s="301">
        <v>7386.45</v>
      </c>
      <c r="D81" s="302">
        <v>7363.4833333333336</v>
      </c>
      <c r="E81" s="302">
        <v>7322.9666666666672</v>
      </c>
      <c r="F81" s="302">
        <v>7259.4833333333336</v>
      </c>
      <c r="G81" s="302">
        <v>7218.9666666666672</v>
      </c>
      <c r="H81" s="302">
        <v>7426.9666666666672</v>
      </c>
      <c r="I81" s="302">
        <v>7467.4833333333336</v>
      </c>
      <c r="J81" s="302">
        <v>7530.9666666666672</v>
      </c>
      <c r="K81" s="301">
        <v>7404</v>
      </c>
      <c r="L81" s="301">
        <v>7300</v>
      </c>
      <c r="M81" s="301">
        <v>5.323E-2</v>
      </c>
      <c r="N81" s="1"/>
      <c r="O81" s="1"/>
    </row>
    <row r="82" spans="1:15" ht="12.75" customHeight="1">
      <c r="A82" s="30">
        <v>72</v>
      </c>
      <c r="B82" s="311" t="s">
        <v>322</v>
      </c>
      <c r="C82" s="301">
        <v>963.95</v>
      </c>
      <c r="D82" s="302">
        <v>961.66666666666663</v>
      </c>
      <c r="E82" s="302">
        <v>947.73333333333323</v>
      </c>
      <c r="F82" s="302">
        <v>931.51666666666665</v>
      </c>
      <c r="G82" s="302">
        <v>917.58333333333326</v>
      </c>
      <c r="H82" s="302">
        <v>977.88333333333321</v>
      </c>
      <c r="I82" s="302">
        <v>991.81666666666661</v>
      </c>
      <c r="J82" s="302">
        <v>1008.0333333333332</v>
      </c>
      <c r="K82" s="301">
        <v>975.6</v>
      </c>
      <c r="L82" s="301">
        <v>945.45</v>
      </c>
      <c r="M82" s="301">
        <v>1.00634</v>
      </c>
      <c r="N82" s="1"/>
      <c r="O82" s="1"/>
    </row>
    <row r="83" spans="1:15" ht="12.75" customHeight="1">
      <c r="A83" s="30">
        <v>73</v>
      </c>
      <c r="B83" s="311" t="s">
        <v>78</v>
      </c>
      <c r="C83" s="301">
        <v>14362.35</v>
      </c>
      <c r="D83" s="302">
        <v>14267.933333333334</v>
      </c>
      <c r="E83" s="302">
        <v>14135.166666666668</v>
      </c>
      <c r="F83" s="302">
        <v>13907.983333333334</v>
      </c>
      <c r="G83" s="302">
        <v>13775.216666666667</v>
      </c>
      <c r="H83" s="302">
        <v>14495.116666666669</v>
      </c>
      <c r="I83" s="302">
        <v>14627.883333333335</v>
      </c>
      <c r="J83" s="302">
        <v>14855.066666666669</v>
      </c>
      <c r="K83" s="301">
        <v>14400.7</v>
      </c>
      <c r="L83" s="301">
        <v>14040.75</v>
      </c>
      <c r="M83" s="301">
        <v>0.14210999999999999</v>
      </c>
      <c r="N83" s="1"/>
      <c r="O83" s="1"/>
    </row>
    <row r="84" spans="1:15" ht="12.75" customHeight="1">
      <c r="A84" s="30">
        <v>74</v>
      </c>
      <c r="B84" s="311" t="s">
        <v>80</v>
      </c>
      <c r="C84" s="301">
        <v>332.85</v>
      </c>
      <c r="D84" s="302">
        <v>328.9666666666667</v>
      </c>
      <c r="E84" s="302">
        <v>323.38333333333338</v>
      </c>
      <c r="F84" s="302">
        <v>313.91666666666669</v>
      </c>
      <c r="G84" s="302">
        <v>308.33333333333337</v>
      </c>
      <c r="H84" s="302">
        <v>338.43333333333339</v>
      </c>
      <c r="I84" s="302">
        <v>344.01666666666665</v>
      </c>
      <c r="J84" s="302">
        <v>353.48333333333341</v>
      </c>
      <c r="K84" s="301">
        <v>334.55</v>
      </c>
      <c r="L84" s="301">
        <v>319.5</v>
      </c>
      <c r="M84" s="301">
        <v>69.594459999999998</v>
      </c>
      <c r="N84" s="1"/>
      <c r="O84" s="1"/>
    </row>
    <row r="85" spans="1:15" ht="12.75" customHeight="1">
      <c r="A85" s="30">
        <v>75</v>
      </c>
      <c r="B85" s="311" t="s">
        <v>323</v>
      </c>
      <c r="C85" s="301">
        <v>463.9</v>
      </c>
      <c r="D85" s="302">
        <v>463.5333333333333</v>
      </c>
      <c r="E85" s="302">
        <v>459.06666666666661</v>
      </c>
      <c r="F85" s="302">
        <v>454.23333333333329</v>
      </c>
      <c r="G85" s="302">
        <v>449.76666666666659</v>
      </c>
      <c r="H85" s="302">
        <v>468.36666666666662</v>
      </c>
      <c r="I85" s="302">
        <v>472.83333333333331</v>
      </c>
      <c r="J85" s="302">
        <v>477.66666666666663</v>
      </c>
      <c r="K85" s="301">
        <v>468</v>
      </c>
      <c r="L85" s="301">
        <v>458.7</v>
      </c>
      <c r="M85" s="301">
        <v>1.3609199999999999</v>
      </c>
      <c r="N85" s="1"/>
      <c r="O85" s="1"/>
    </row>
    <row r="86" spans="1:15" ht="12.75" customHeight="1">
      <c r="A86" s="30">
        <v>76</v>
      </c>
      <c r="B86" s="311" t="s">
        <v>81</v>
      </c>
      <c r="C86" s="301">
        <v>3347.25</v>
      </c>
      <c r="D86" s="302">
        <v>3345.1</v>
      </c>
      <c r="E86" s="302">
        <v>3308.1499999999996</v>
      </c>
      <c r="F86" s="302">
        <v>3269.0499999999997</v>
      </c>
      <c r="G86" s="302">
        <v>3232.0999999999995</v>
      </c>
      <c r="H86" s="302">
        <v>3384.2</v>
      </c>
      <c r="I86" s="302">
        <v>3421.1499999999996</v>
      </c>
      <c r="J86" s="302">
        <v>3460.25</v>
      </c>
      <c r="K86" s="301">
        <v>3382.05</v>
      </c>
      <c r="L86" s="301">
        <v>3306</v>
      </c>
      <c r="M86" s="301">
        <v>3.4735100000000001</v>
      </c>
      <c r="N86" s="1"/>
      <c r="O86" s="1"/>
    </row>
    <row r="87" spans="1:15" ht="12.75" customHeight="1">
      <c r="A87" s="30">
        <v>77</v>
      </c>
      <c r="B87" s="311" t="s">
        <v>310</v>
      </c>
      <c r="C87" s="301">
        <v>728.6</v>
      </c>
      <c r="D87" s="302">
        <v>723.46666666666658</v>
      </c>
      <c r="E87" s="302">
        <v>708.18333333333317</v>
      </c>
      <c r="F87" s="302">
        <v>687.76666666666654</v>
      </c>
      <c r="G87" s="302">
        <v>672.48333333333312</v>
      </c>
      <c r="H87" s="302">
        <v>743.88333333333321</v>
      </c>
      <c r="I87" s="302">
        <v>759.16666666666674</v>
      </c>
      <c r="J87" s="302">
        <v>779.58333333333326</v>
      </c>
      <c r="K87" s="301">
        <v>738.75</v>
      </c>
      <c r="L87" s="301">
        <v>703.05</v>
      </c>
      <c r="M87" s="301">
        <v>12.07813</v>
      </c>
      <c r="N87" s="1"/>
      <c r="O87" s="1"/>
    </row>
    <row r="88" spans="1:15" ht="12.75" customHeight="1">
      <c r="A88" s="30">
        <v>78</v>
      </c>
      <c r="B88" s="311" t="s">
        <v>320</v>
      </c>
      <c r="C88" s="301">
        <v>368.35</v>
      </c>
      <c r="D88" s="302">
        <v>366.75</v>
      </c>
      <c r="E88" s="302">
        <v>363.6</v>
      </c>
      <c r="F88" s="302">
        <v>358.85</v>
      </c>
      <c r="G88" s="302">
        <v>355.70000000000005</v>
      </c>
      <c r="H88" s="302">
        <v>371.5</v>
      </c>
      <c r="I88" s="302">
        <v>374.65</v>
      </c>
      <c r="J88" s="302">
        <v>379.4</v>
      </c>
      <c r="K88" s="301">
        <v>369.9</v>
      </c>
      <c r="L88" s="301">
        <v>362</v>
      </c>
      <c r="M88" s="301">
        <v>7.7074400000000001</v>
      </c>
      <c r="N88" s="1"/>
      <c r="O88" s="1"/>
    </row>
    <row r="89" spans="1:15" ht="12.75" customHeight="1">
      <c r="A89" s="30">
        <v>79</v>
      </c>
      <c r="B89" s="311" t="s">
        <v>411</v>
      </c>
      <c r="C89" s="301">
        <v>662.1</v>
      </c>
      <c r="D89" s="302">
        <v>661.26666666666677</v>
      </c>
      <c r="E89" s="302">
        <v>652.58333333333348</v>
      </c>
      <c r="F89" s="302">
        <v>643.06666666666672</v>
      </c>
      <c r="G89" s="302">
        <v>634.38333333333344</v>
      </c>
      <c r="H89" s="302">
        <v>670.78333333333353</v>
      </c>
      <c r="I89" s="302">
        <v>679.4666666666667</v>
      </c>
      <c r="J89" s="302">
        <v>688.98333333333358</v>
      </c>
      <c r="K89" s="301">
        <v>669.95</v>
      </c>
      <c r="L89" s="301">
        <v>651.75</v>
      </c>
      <c r="M89" s="301">
        <v>3.0663499999999999</v>
      </c>
      <c r="N89" s="1"/>
      <c r="O89" s="1"/>
    </row>
    <row r="90" spans="1:15" ht="12.75" customHeight="1">
      <c r="A90" s="30">
        <v>80</v>
      </c>
      <c r="B90" s="311" t="s">
        <v>341</v>
      </c>
      <c r="C90" s="301">
        <v>2566.9499999999998</v>
      </c>
      <c r="D90" s="302">
        <v>2532.5</v>
      </c>
      <c r="E90" s="302">
        <v>2467.5500000000002</v>
      </c>
      <c r="F90" s="302">
        <v>2368.15</v>
      </c>
      <c r="G90" s="302">
        <v>2303.2000000000003</v>
      </c>
      <c r="H90" s="302">
        <v>2631.9</v>
      </c>
      <c r="I90" s="302">
        <v>2696.85</v>
      </c>
      <c r="J90" s="302">
        <v>2796.25</v>
      </c>
      <c r="K90" s="301">
        <v>2597.4499999999998</v>
      </c>
      <c r="L90" s="301">
        <v>2433.1</v>
      </c>
      <c r="M90" s="301">
        <v>8.51145</v>
      </c>
      <c r="N90" s="1"/>
      <c r="O90" s="1"/>
    </row>
    <row r="91" spans="1:15" ht="12.75" customHeight="1">
      <c r="A91" s="30">
        <v>81</v>
      </c>
      <c r="B91" s="311" t="s">
        <v>82</v>
      </c>
      <c r="C91" s="301">
        <v>207.5</v>
      </c>
      <c r="D91" s="302">
        <v>207.61666666666667</v>
      </c>
      <c r="E91" s="302">
        <v>204.13333333333335</v>
      </c>
      <c r="F91" s="302">
        <v>200.76666666666668</v>
      </c>
      <c r="G91" s="302">
        <v>197.28333333333336</v>
      </c>
      <c r="H91" s="302">
        <v>210.98333333333335</v>
      </c>
      <c r="I91" s="302">
        <v>214.4666666666667</v>
      </c>
      <c r="J91" s="302">
        <v>217.83333333333334</v>
      </c>
      <c r="K91" s="301">
        <v>211.1</v>
      </c>
      <c r="L91" s="301">
        <v>204.25</v>
      </c>
      <c r="M91" s="301">
        <v>95.203909999999993</v>
      </c>
      <c r="N91" s="1"/>
      <c r="O91" s="1"/>
    </row>
    <row r="92" spans="1:15" ht="12.75" customHeight="1">
      <c r="A92" s="30">
        <v>82</v>
      </c>
      <c r="B92" s="311" t="s">
        <v>327</v>
      </c>
      <c r="C92" s="301">
        <v>457.7</v>
      </c>
      <c r="D92" s="302">
        <v>458.23333333333335</v>
      </c>
      <c r="E92" s="302">
        <v>451.4666666666667</v>
      </c>
      <c r="F92" s="302">
        <v>445.23333333333335</v>
      </c>
      <c r="G92" s="302">
        <v>438.4666666666667</v>
      </c>
      <c r="H92" s="302">
        <v>464.4666666666667</v>
      </c>
      <c r="I92" s="302">
        <v>471.23333333333335</v>
      </c>
      <c r="J92" s="302">
        <v>477.4666666666667</v>
      </c>
      <c r="K92" s="301">
        <v>465</v>
      </c>
      <c r="L92" s="301">
        <v>452</v>
      </c>
      <c r="M92" s="301">
        <v>3.76213</v>
      </c>
      <c r="N92" s="1"/>
      <c r="O92" s="1"/>
    </row>
    <row r="93" spans="1:15" ht="12.75" customHeight="1">
      <c r="A93" s="30">
        <v>83</v>
      </c>
      <c r="B93" s="311" t="s">
        <v>328</v>
      </c>
      <c r="C93" s="301">
        <v>770.3</v>
      </c>
      <c r="D93" s="302">
        <v>768.1</v>
      </c>
      <c r="E93" s="302">
        <v>759.2</v>
      </c>
      <c r="F93" s="302">
        <v>748.1</v>
      </c>
      <c r="G93" s="302">
        <v>739.2</v>
      </c>
      <c r="H93" s="302">
        <v>779.2</v>
      </c>
      <c r="I93" s="302">
        <v>788.09999999999991</v>
      </c>
      <c r="J93" s="302">
        <v>799.2</v>
      </c>
      <c r="K93" s="301">
        <v>777</v>
      </c>
      <c r="L93" s="301">
        <v>757</v>
      </c>
      <c r="M93" s="301">
        <v>0.46782000000000001</v>
      </c>
      <c r="N93" s="1"/>
      <c r="O93" s="1"/>
    </row>
    <row r="94" spans="1:15" ht="12.75" customHeight="1">
      <c r="A94" s="30">
        <v>84</v>
      </c>
      <c r="B94" s="311" t="s">
        <v>330</v>
      </c>
      <c r="C94" s="301">
        <v>663.9</v>
      </c>
      <c r="D94" s="302">
        <v>662.48333333333323</v>
      </c>
      <c r="E94" s="302">
        <v>656.66666666666652</v>
      </c>
      <c r="F94" s="302">
        <v>649.43333333333328</v>
      </c>
      <c r="G94" s="302">
        <v>643.61666666666656</v>
      </c>
      <c r="H94" s="302">
        <v>669.71666666666647</v>
      </c>
      <c r="I94" s="302">
        <v>675.5333333333333</v>
      </c>
      <c r="J94" s="302">
        <v>682.76666666666642</v>
      </c>
      <c r="K94" s="301">
        <v>668.3</v>
      </c>
      <c r="L94" s="301">
        <v>655.25</v>
      </c>
      <c r="M94" s="301">
        <v>1.8356300000000001</v>
      </c>
      <c r="N94" s="1"/>
      <c r="O94" s="1"/>
    </row>
    <row r="95" spans="1:15" ht="12.75" customHeight="1">
      <c r="A95" s="30">
        <v>85</v>
      </c>
      <c r="B95" s="311" t="s">
        <v>248</v>
      </c>
      <c r="C95" s="301">
        <v>105.55</v>
      </c>
      <c r="D95" s="302">
        <v>105.76666666666667</v>
      </c>
      <c r="E95" s="302">
        <v>104.83333333333333</v>
      </c>
      <c r="F95" s="302">
        <v>104.11666666666666</v>
      </c>
      <c r="G95" s="302">
        <v>103.18333333333332</v>
      </c>
      <c r="H95" s="302">
        <v>106.48333333333333</v>
      </c>
      <c r="I95" s="302">
        <v>107.41666666666667</v>
      </c>
      <c r="J95" s="302">
        <v>108.13333333333334</v>
      </c>
      <c r="K95" s="301">
        <v>106.7</v>
      </c>
      <c r="L95" s="301">
        <v>105.05</v>
      </c>
      <c r="M95" s="301">
        <v>3.1851400000000001</v>
      </c>
      <c r="N95" s="1"/>
      <c r="O95" s="1"/>
    </row>
    <row r="96" spans="1:15" ht="12.75" customHeight="1">
      <c r="A96" s="30">
        <v>86</v>
      </c>
      <c r="B96" s="311" t="s">
        <v>324</v>
      </c>
      <c r="C96" s="301">
        <v>361.9</v>
      </c>
      <c r="D96" s="302">
        <v>362.55</v>
      </c>
      <c r="E96" s="302">
        <v>356.85</v>
      </c>
      <c r="F96" s="302">
        <v>351.8</v>
      </c>
      <c r="G96" s="302">
        <v>346.1</v>
      </c>
      <c r="H96" s="302">
        <v>367.6</v>
      </c>
      <c r="I96" s="302">
        <v>373.29999999999995</v>
      </c>
      <c r="J96" s="302">
        <v>378.35</v>
      </c>
      <c r="K96" s="301">
        <v>368.25</v>
      </c>
      <c r="L96" s="301">
        <v>357.5</v>
      </c>
      <c r="M96" s="301">
        <v>1.4134800000000001</v>
      </c>
      <c r="N96" s="1"/>
      <c r="O96" s="1"/>
    </row>
    <row r="97" spans="1:15" ht="12.75" customHeight="1">
      <c r="A97" s="30">
        <v>87</v>
      </c>
      <c r="B97" s="311" t="s">
        <v>333</v>
      </c>
      <c r="C97" s="301">
        <v>1125.25</v>
      </c>
      <c r="D97" s="302">
        <v>1131.0833333333333</v>
      </c>
      <c r="E97" s="302">
        <v>1109.1666666666665</v>
      </c>
      <c r="F97" s="302">
        <v>1093.0833333333333</v>
      </c>
      <c r="G97" s="302">
        <v>1071.1666666666665</v>
      </c>
      <c r="H97" s="302">
        <v>1147.1666666666665</v>
      </c>
      <c r="I97" s="302">
        <v>1169.083333333333</v>
      </c>
      <c r="J97" s="302">
        <v>1185.1666666666665</v>
      </c>
      <c r="K97" s="301">
        <v>1153</v>
      </c>
      <c r="L97" s="301">
        <v>1115</v>
      </c>
      <c r="M97" s="301">
        <v>6.5802699999999996</v>
      </c>
      <c r="N97" s="1"/>
      <c r="O97" s="1"/>
    </row>
    <row r="98" spans="1:15" ht="12.75" customHeight="1">
      <c r="A98" s="30">
        <v>88</v>
      </c>
      <c r="B98" s="311" t="s">
        <v>331</v>
      </c>
      <c r="C98" s="301">
        <v>979.7</v>
      </c>
      <c r="D98" s="302">
        <v>982.18333333333339</v>
      </c>
      <c r="E98" s="302">
        <v>970.31666666666683</v>
      </c>
      <c r="F98" s="302">
        <v>960.93333333333339</v>
      </c>
      <c r="G98" s="302">
        <v>949.06666666666683</v>
      </c>
      <c r="H98" s="302">
        <v>991.56666666666683</v>
      </c>
      <c r="I98" s="302">
        <v>1003.4333333333334</v>
      </c>
      <c r="J98" s="302">
        <v>1012.8166666666668</v>
      </c>
      <c r="K98" s="301">
        <v>994.05</v>
      </c>
      <c r="L98" s="301">
        <v>972.8</v>
      </c>
      <c r="M98" s="301">
        <v>0.52781999999999996</v>
      </c>
      <c r="N98" s="1"/>
      <c r="O98" s="1"/>
    </row>
    <row r="99" spans="1:15" ht="12.75" customHeight="1">
      <c r="A99" s="30">
        <v>89</v>
      </c>
      <c r="B99" s="311" t="s">
        <v>332</v>
      </c>
      <c r="C99" s="301">
        <v>18.05</v>
      </c>
      <c r="D99" s="302">
        <v>18.05</v>
      </c>
      <c r="E99" s="302">
        <v>17.950000000000003</v>
      </c>
      <c r="F99" s="302">
        <v>17.850000000000001</v>
      </c>
      <c r="G99" s="302">
        <v>17.750000000000004</v>
      </c>
      <c r="H99" s="302">
        <v>18.150000000000002</v>
      </c>
      <c r="I99" s="302">
        <v>18.250000000000004</v>
      </c>
      <c r="J99" s="302">
        <v>18.350000000000001</v>
      </c>
      <c r="K99" s="301">
        <v>18.149999999999999</v>
      </c>
      <c r="L99" s="301">
        <v>17.95</v>
      </c>
      <c r="M99" s="301">
        <v>6.0173399999999999</v>
      </c>
      <c r="N99" s="1"/>
      <c r="O99" s="1"/>
    </row>
    <row r="100" spans="1:15" ht="12.75" customHeight="1">
      <c r="A100" s="30">
        <v>90</v>
      </c>
      <c r="B100" s="311" t="s">
        <v>334</v>
      </c>
      <c r="C100" s="301">
        <v>554.75</v>
      </c>
      <c r="D100" s="302">
        <v>554.93333333333339</v>
      </c>
      <c r="E100" s="302">
        <v>550.16666666666674</v>
      </c>
      <c r="F100" s="302">
        <v>545.58333333333337</v>
      </c>
      <c r="G100" s="302">
        <v>540.81666666666672</v>
      </c>
      <c r="H100" s="302">
        <v>559.51666666666677</v>
      </c>
      <c r="I100" s="302">
        <v>564.28333333333342</v>
      </c>
      <c r="J100" s="302">
        <v>568.86666666666679</v>
      </c>
      <c r="K100" s="301">
        <v>559.70000000000005</v>
      </c>
      <c r="L100" s="301">
        <v>550.35</v>
      </c>
      <c r="M100" s="301">
        <v>0.50519000000000003</v>
      </c>
      <c r="N100" s="1"/>
      <c r="O100" s="1"/>
    </row>
    <row r="101" spans="1:15" ht="12.75" customHeight="1">
      <c r="A101" s="30">
        <v>91</v>
      </c>
      <c r="B101" s="311" t="s">
        <v>335</v>
      </c>
      <c r="C101" s="301">
        <v>813.8</v>
      </c>
      <c r="D101" s="302">
        <v>818.76666666666677</v>
      </c>
      <c r="E101" s="302">
        <v>804.03333333333353</v>
      </c>
      <c r="F101" s="302">
        <v>794.26666666666677</v>
      </c>
      <c r="G101" s="302">
        <v>779.53333333333353</v>
      </c>
      <c r="H101" s="302">
        <v>828.53333333333353</v>
      </c>
      <c r="I101" s="302">
        <v>843.26666666666688</v>
      </c>
      <c r="J101" s="302">
        <v>853.03333333333353</v>
      </c>
      <c r="K101" s="301">
        <v>833.5</v>
      </c>
      <c r="L101" s="301">
        <v>809</v>
      </c>
      <c r="M101" s="301">
        <v>1.4386699999999999</v>
      </c>
      <c r="N101" s="1"/>
      <c r="O101" s="1"/>
    </row>
    <row r="102" spans="1:15" ht="12.75" customHeight="1">
      <c r="A102" s="30">
        <v>92</v>
      </c>
      <c r="B102" s="311" t="s">
        <v>336</v>
      </c>
      <c r="C102" s="301">
        <v>4183.1499999999996</v>
      </c>
      <c r="D102" s="302">
        <v>4166.3499999999995</v>
      </c>
      <c r="E102" s="302">
        <v>4017.8499999999985</v>
      </c>
      <c r="F102" s="302">
        <v>3852.5499999999993</v>
      </c>
      <c r="G102" s="302">
        <v>3704.0499999999984</v>
      </c>
      <c r="H102" s="302">
        <v>4331.6499999999987</v>
      </c>
      <c r="I102" s="302">
        <v>4480.1500000000005</v>
      </c>
      <c r="J102" s="302">
        <v>4645.4499999999989</v>
      </c>
      <c r="K102" s="301">
        <v>4314.8500000000004</v>
      </c>
      <c r="L102" s="301">
        <v>4001.05</v>
      </c>
      <c r="M102" s="301">
        <v>0.16169</v>
      </c>
      <c r="N102" s="1"/>
      <c r="O102" s="1"/>
    </row>
    <row r="103" spans="1:15" ht="12.75" customHeight="1">
      <c r="A103" s="30">
        <v>93</v>
      </c>
      <c r="B103" s="311" t="s">
        <v>247</v>
      </c>
      <c r="C103" s="301">
        <v>77.849999999999994</v>
      </c>
      <c r="D103" s="302">
        <v>77.983333333333334</v>
      </c>
      <c r="E103" s="302">
        <v>77.516666666666666</v>
      </c>
      <c r="F103" s="302">
        <v>77.183333333333337</v>
      </c>
      <c r="G103" s="302">
        <v>76.716666666666669</v>
      </c>
      <c r="H103" s="302">
        <v>78.316666666666663</v>
      </c>
      <c r="I103" s="302">
        <v>78.783333333333331</v>
      </c>
      <c r="J103" s="302">
        <v>79.11666666666666</v>
      </c>
      <c r="K103" s="301">
        <v>78.45</v>
      </c>
      <c r="L103" s="301">
        <v>77.650000000000006</v>
      </c>
      <c r="M103" s="301">
        <v>4.4917699999999998</v>
      </c>
      <c r="N103" s="1"/>
      <c r="O103" s="1"/>
    </row>
    <row r="104" spans="1:15" ht="12.75" customHeight="1">
      <c r="A104" s="30">
        <v>94</v>
      </c>
      <c r="B104" s="311" t="s">
        <v>329</v>
      </c>
      <c r="C104" s="301">
        <v>707.5</v>
      </c>
      <c r="D104" s="302">
        <v>708.5</v>
      </c>
      <c r="E104" s="302">
        <v>702</v>
      </c>
      <c r="F104" s="302">
        <v>696.5</v>
      </c>
      <c r="G104" s="302">
        <v>690</v>
      </c>
      <c r="H104" s="302">
        <v>714</v>
      </c>
      <c r="I104" s="302">
        <v>720.5</v>
      </c>
      <c r="J104" s="302">
        <v>726</v>
      </c>
      <c r="K104" s="301">
        <v>715</v>
      </c>
      <c r="L104" s="301">
        <v>703</v>
      </c>
      <c r="M104" s="301">
        <v>3.2412800000000002</v>
      </c>
      <c r="N104" s="1"/>
      <c r="O104" s="1"/>
    </row>
    <row r="105" spans="1:15" ht="12.75" customHeight="1">
      <c r="A105" s="30">
        <v>95</v>
      </c>
      <c r="B105" s="311" t="s">
        <v>826</v>
      </c>
      <c r="C105" s="301">
        <v>176.45</v>
      </c>
      <c r="D105" s="302">
        <v>177.08333333333334</v>
      </c>
      <c r="E105" s="302">
        <v>175.36666666666667</v>
      </c>
      <c r="F105" s="302">
        <v>174.28333333333333</v>
      </c>
      <c r="G105" s="302">
        <v>172.56666666666666</v>
      </c>
      <c r="H105" s="302">
        <v>178.16666666666669</v>
      </c>
      <c r="I105" s="302">
        <v>179.88333333333333</v>
      </c>
      <c r="J105" s="302">
        <v>180.9666666666667</v>
      </c>
      <c r="K105" s="301">
        <v>178.8</v>
      </c>
      <c r="L105" s="301">
        <v>176</v>
      </c>
      <c r="M105" s="301">
        <v>4.3806200000000004</v>
      </c>
      <c r="N105" s="1"/>
      <c r="O105" s="1"/>
    </row>
    <row r="106" spans="1:15" ht="12.75" customHeight="1">
      <c r="A106" s="30">
        <v>96</v>
      </c>
      <c r="B106" s="311" t="s">
        <v>337</v>
      </c>
      <c r="C106" s="301">
        <v>296.25</v>
      </c>
      <c r="D106" s="302">
        <v>295.11666666666667</v>
      </c>
      <c r="E106" s="302">
        <v>292.23333333333335</v>
      </c>
      <c r="F106" s="302">
        <v>288.2166666666667</v>
      </c>
      <c r="G106" s="302">
        <v>285.33333333333337</v>
      </c>
      <c r="H106" s="302">
        <v>299.13333333333333</v>
      </c>
      <c r="I106" s="302">
        <v>302.01666666666665</v>
      </c>
      <c r="J106" s="302">
        <v>306.0333333333333</v>
      </c>
      <c r="K106" s="301">
        <v>298</v>
      </c>
      <c r="L106" s="301">
        <v>291.10000000000002</v>
      </c>
      <c r="M106" s="301">
        <v>1.02403</v>
      </c>
      <c r="N106" s="1"/>
      <c r="O106" s="1"/>
    </row>
    <row r="107" spans="1:15" ht="12.75" customHeight="1">
      <c r="A107" s="30">
        <v>97</v>
      </c>
      <c r="B107" s="311" t="s">
        <v>338</v>
      </c>
      <c r="C107" s="301">
        <v>333.4</v>
      </c>
      <c r="D107" s="302">
        <v>334.06666666666666</v>
      </c>
      <c r="E107" s="302">
        <v>326.23333333333335</v>
      </c>
      <c r="F107" s="302">
        <v>319.06666666666666</v>
      </c>
      <c r="G107" s="302">
        <v>311.23333333333335</v>
      </c>
      <c r="H107" s="302">
        <v>341.23333333333335</v>
      </c>
      <c r="I107" s="302">
        <v>349.06666666666672</v>
      </c>
      <c r="J107" s="302">
        <v>356.23333333333335</v>
      </c>
      <c r="K107" s="301">
        <v>341.9</v>
      </c>
      <c r="L107" s="301">
        <v>326.89999999999998</v>
      </c>
      <c r="M107" s="301">
        <v>26.414999999999999</v>
      </c>
      <c r="N107" s="1"/>
      <c r="O107" s="1"/>
    </row>
    <row r="108" spans="1:15" ht="12.75" customHeight="1">
      <c r="A108" s="30">
        <v>98</v>
      </c>
      <c r="B108" s="311" t="s">
        <v>83</v>
      </c>
      <c r="C108" s="301">
        <v>676.15</v>
      </c>
      <c r="D108" s="302">
        <v>673.91666666666663</v>
      </c>
      <c r="E108" s="302">
        <v>666.23333333333323</v>
      </c>
      <c r="F108" s="302">
        <v>656.31666666666661</v>
      </c>
      <c r="G108" s="302">
        <v>648.63333333333321</v>
      </c>
      <c r="H108" s="302">
        <v>683.83333333333326</v>
      </c>
      <c r="I108" s="302">
        <v>691.51666666666665</v>
      </c>
      <c r="J108" s="302">
        <v>701.43333333333328</v>
      </c>
      <c r="K108" s="301">
        <v>681.6</v>
      </c>
      <c r="L108" s="301">
        <v>664</v>
      </c>
      <c r="M108" s="301">
        <v>10.225149999999999</v>
      </c>
      <c r="N108" s="1"/>
      <c r="O108" s="1"/>
    </row>
    <row r="109" spans="1:15" ht="12.75" customHeight="1">
      <c r="A109" s="30">
        <v>99</v>
      </c>
      <c r="B109" s="311" t="s">
        <v>339</v>
      </c>
      <c r="C109" s="301">
        <v>625.70000000000005</v>
      </c>
      <c r="D109" s="302">
        <v>626.15000000000009</v>
      </c>
      <c r="E109" s="302">
        <v>615.95000000000016</v>
      </c>
      <c r="F109" s="302">
        <v>606.20000000000005</v>
      </c>
      <c r="G109" s="302">
        <v>596.00000000000011</v>
      </c>
      <c r="H109" s="302">
        <v>635.9000000000002</v>
      </c>
      <c r="I109" s="302">
        <v>646.1</v>
      </c>
      <c r="J109" s="302">
        <v>655.85000000000025</v>
      </c>
      <c r="K109" s="301">
        <v>636.35</v>
      </c>
      <c r="L109" s="301">
        <v>616.4</v>
      </c>
      <c r="M109" s="301">
        <v>0.22323000000000001</v>
      </c>
      <c r="N109" s="1"/>
      <c r="O109" s="1"/>
    </row>
    <row r="110" spans="1:15" ht="12.75" customHeight="1">
      <c r="A110" s="30">
        <v>100</v>
      </c>
      <c r="B110" s="311" t="s">
        <v>84</v>
      </c>
      <c r="C110" s="301">
        <v>971.95</v>
      </c>
      <c r="D110" s="302">
        <v>967.08333333333337</v>
      </c>
      <c r="E110" s="302">
        <v>959.86666666666679</v>
      </c>
      <c r="F110" s="302">
        <v>947.78333333333342</v>
      </c>
      <c r="G110" s="302">
        <v>940.56666666666683</v>
      </c>
      <c r="H110" s="302">
        <v>979.16666666666674</v>
      </c>
      <c r="I110" s="302">
        <v>986.38333333333321</v>
      </c>
      <c r="J110" s="302">
        <v>998.4666666666667</v>
      </c>
      <c r="K110" s="301">
        <v>974.3</v>
      </c>
      <c r="L110" s="301">
        <v>955</v>
      </c>
      <c r="M110" s="301">
        <v>14.05851</v>
      </c>
      <c r="N110" s="1"/>
      <c r="O110" s="1"/>
    </row>
    <row r="111" spans="1:15" ht="12.75" customHeight="1">
      <c r="A111" s="30">
        <v>101</v>
      </c>
      <c r="B111" s="311" t="s">
        <v>85</v>
      </c>
      <c r="C111" s="301">
        <v>198.75</v>
      </c>
      <c r="D111" s="302">
        <v>198.54999999999998</v>
      </c>
      <c r="E111" s="302">
        <v>196.69999999999996</v>
      </c>
      <c r="F111" s="302">
        <v>194.64999999999998</v>
      </c>
      <c r="G111" s="302">
        <v>192.79999999999995</v>
      </c>
      <c r="H111" s="302">
        <v>200.59999999999997</v>
      </c>
      <c r="I111" s="302">
        <v>202.45</v>
      </c>
      <c r="J111" s="302">
        <v>204.49999999999997</v>
      </c>
      <c r="K111" s="301">
        <v>200.4</v>
      </c>
      <c r="L111" s="301">
        <v>196.5</v>
      </c>
      <c r="M111" s="301">
        <v>105.62238000000001</v>
      </c>
      <c r="N111" s="1"/>
      <c r="O111" s="1"/>
    </row>
    <row r="112" spans="1:15" ht="12.75" customHeight="1">
      <c r="A112" s="30">
        <v>102</v>
      </c>
      <c r="B112" s="311" t="s">
        <v>340</v>
      </c>
      <c r="C112" s="301">
        <v>320.45</v>
      </c>
      <c r="D112" s="302">
        <v>320.23333333333335</v>
      </c>
      <c r="E112" s="302">
        <v>318.2166666666667</v>
      </c>
      <c r="F112" s="302">
        <v>315.98333333333335</v>
      </c>
      <c r="G112" s="302">
        <v>313.9666666666667</v>
      </c>
      <c r="H112" s="302">
        <v>322.4666666666667</v>
      </c>
      <c r="I112" s="302">
        <v>324.48333333333335</v>
      </c>
      <c r="J112" s="302">
        <v>326.7166666666667</v>
      </c>
      <c r="K112" s="301">
        <v>322.25</v>
      </c>
      <c r="L112" s="301">
        <v>318</v>
      </c>
      <c r="M112" s="301">
        <v>0.69379999999999997</v>
      </c>
      <c r="N112" s="1"/>
      <c r="O112" s="1"/>
    </row>
    <row r="113" spans="1:15" ht="12.75" customHeight="1">
      <c r="A113" s="30">
        <v>103</v>
      </c>
      <c r="B113" s="311" t="s">
        <v>87</v>
      </c>
      <c r="C113" s="301">
        <v>3550.2</v>
      </c>
      <c r="D113" s="302">
        <v>3515.0499999999997</v>
      </c>
      <c r="E113" s="302">
        <v>3470.1499999999996</v>
      </c>
      <c r="F113" s="302">
        <v>3390.1</v>
      </c>
      <c r="G113" s="302">
        <v>3345.2</v>
      </c>
      <c r="H113" s="302">
        <v>3595.0999999999995</v>
      </c>
      <c r="I113" s="302">
        <v>3640</v>
      </c>
      <c r="J113" s="302">
        <v>3720.0499999999993</v>
      </c>
      <c r="K113" s="301">
        <v>3559.95</v>
      </c>
      <c r="L113" s="301">
        <v>3435</v>
      </c>
      <c r="M113" s="301">
        <v>3.0488900000000001</v>
      </c>
      <c r="N113" s="1"/>
      <c r="O113" s="1"/>
    </row>
    <row r="114" spans="1:15" ht="12.75" customHeight="1">
      <c r="A114" s="30">
        <v>104</v>
      </c>
      <c r="B114" s="311" t="s">
        <v>88</v>
      </c>
      <c r="C114" s="301">
        <v>1518.2</v>
      </c>
      <c r="D114" s="302">
        <v>1511.5833333333333</v>
      </c>
      <c r="E114" s="302">
        <v>1500.4166666666665</v>
      </c>
      <c r="F114" s="302">
        <v>1482.6333333333332</v>
      </c>
      <c r="G114" s="302">
        <v>1471.4666666666665</v>
      </c>
      <c r="H114" s="302">
        <v>1529.3666666666666</v>
      </c>
      <c r="I114" s="302">
        <v>1540.5333333333331</v>
      </c>
      <c r="J114" s="302">
        <v>1558.3166666666666</v>
      </c>
      <c r="K114" s="301">
        <v>1522.75</v>
      </c>
      <c r="L114" s="301">
        <v>1493.8</v>
      </c>
      <c r="M114" s="301">
        <v>2.1109599999999999</v>
      </c>
      <c r="N114" s="1"/>
      <c r="O114" s="1"/>
    </row>
    <row r="115" spans="1:15" ht="12.75" customHeight="1">
      <c r="A115" s="30">
        <v>105</v>
      </c>
      <c r="B115" s="311" t="s">
        <v>89</v>
      </c>
      <c r="C115" s="301">
        <v>656.55</v>
      </c>
      <c r="D115" s="302">
        <v>644.58333333333337</v>
      </c>
      <c r="E115" s="302">
        <v>626.9666666666667</v>
      </c>
      <c r="F115" s="302">
        <v>597.38333333333333</v>
      </c>
      <c r="G115" s="302">
        <v>579.76666666666665</v>
      </c>
      <c r="H115" s="302">
        <v>674.16666666666674</v>
      </c>
      <c r="I115" s="302">
        <v>691.7833333333333</v>
      </c>
      <c r="J115" s="302">
        <v>721.36666666666679</v>
      </c>
      <c r="K115" s="301">
        <v>662.2</v>
      </c>
      <c r="L115" s="301">
        <v>615</v>
      </c>
      <c r="M115" s="301">
        <v>36.503349999999998</v>
      </c>
      <c r="N115" s="1"/>
      <c r="O115" s="1"/>
    </row>
    <row r="116" spans="1:15" ht="12.75" customHeight="1">
      <c r="A116" s="30">
        <v>106</v>
      </c>
      <c r="B116" s="311" t="s">
        <v>90</v>
      </c>
      <c r="C116" s="301">
        <v>940.15</v>
      </c>
      <c r="D116" s="302">
        <v>932.70000000000016</v>
      </c>
      <c r="E116" s="302">
        <v>922.65000000000032</v>
      </c>
      <c r="F116" s="302">
        <v>905.1500000000002</v>
      </c>
      <c r="G116" s="302">
        <v>895.10000000000036</v>
      </c>
      <c r="H116" s="302">
        <v>950.20000000000027</v>
      </c>
      <c r="I116" s="302">
        <v>960.25000000000023</v>
      </c>
      <c r="J116" s="302">
        <v>977.75000000000023</v>
      </c>
      <c r="K116" s="301">
        <v>942.75</v>
      </c>
      <c r="L116" s="301">
        <v>915.2</v>
      </c>
      <c r="M116" s="301">
        <v>2.06975</v>
      </c>
      <c r="N116" s="1"/>
      <c r="O116" s="1"/>
    </row>
    <row r="117" spans="1:15" ht="12.75" customHeight="1">
      <c r="A117" s="30">
        <v>107</v>
      </c>
      <c r="B117" s="311" t="s">
        <v>342</v>
      </c>
      <c r="C117" s="301">
        <v>1087</v>
      </c>
      <c r="D117" s="302">
        <v>1082.0833333333333</v>
      </c>
      <c r="E117" s="302">
        <v>1065.1666666666665</v>
      </c>
      <c r="F117" s="302">
        <v>1043.3333333333333</v>
      </c>
      <c r="G117" s="302">
        <v>1026.4166666666665</v>
      </c>
      <c r="H117" s="302">
        <v>1103.9166666666665</v>
      </c>
      <c r="I117" s="302">
        <v>1120.833333333333</v>
      </c>
      <c r="J117" s="302">
        <v>1142.6666666666665</v>
      </c>
      <c r="K117" s="301">
        <v>1099</v>
      </c>
      <c r="L117" s="301">
        <v>1060.25</v>
      </c>
      <c r="M117" s="301">
        <v>1.84005</v>
      </c>
      <c r="N117" s="1"/>
      <c r="O117" s="1"/>
    </row>
    <row r="118" spans="1:15" ht="12.75" customHeight="1">
      <c r="A118" s="30">
        <v>108</v>
      </c>
      <c r="B118" s="311" t="s">
        <v>325</v>
      </c>
      <c r="C118" s="301">
        <v>3426.45</v>
      </c>
      <c r="D118" s="302">
        <v>3449.3833333333332</v>
      </c>
      <c r="E118" s="302">
        <v>3387.0666666666666</v>
      </c>
      <c r="F118" s="302">
        <v>3347.6833333333334</v>
      </c>
      <c r="G118" s="302">
        <v>3285.3666666666668</v>
      </c>
      <c r="H118" s="302">
        <v>3488.7666666666664</v>
      </c>
      <c r="I118" s="302">
        <v>3551.083333333333</v>
      </c>
      <c r="J118" s="302">
        <v>3590.4666666666662</v>
      </c>
      <c r="K118" s="301">
        <v>3511.7</v>
      </c>
      <c r="L118" s="301">
        <v>3410</v>
      </c>
      <c r="M118" s="301">
        <v>0.16436999999999999</v>
      </c>
      <c r="N118" s="1"/>
      <c r="O118" s="1"/>
    </row>
    <row r="119" spans="1:15" ht="12.75" customHeight="1">
      <c r="A119" s="30">
        <v>109</v>
      </c>
      <c r="B119" s="311" t="s">
        <v>249</v>
      </c>
      <c r="C119" s="301">
        <v>345.45</v>
      </c>
      <c r="D119" s="302">
        <v>347.8</v>
      </c>
      <c r="E119" s="302">
        <v>342.15000000000003</v>
      </c>
      <c r="F119" s="302">
        <v>338.85</v>
      </c>
      <c r="G119" s="302">
        <v>333.20000000000005</v>
      </c>
      <c r="H119" s="302">
        <v>351.1</v>
      </c>
      <c r="I119" s="302">
        <v>356.75</v>
      </c>
      <c r="J119" s="302">
        <v>360.05</v>
      </c>
      <c r="K119" s="301">
        <v>353.45</v>
      </c>
      <c r="L119" s="301">
        <v>344.5</v>
      </c>
      <c r="M119" s="301">
        <v>12.92446</v>
      </c>
      <c r="N119" s="1"/>
      <c r="O119" s="1"/>
    </row>
    <row r="120" spans="1:15" ht="12.75" customHeight="1">
      <c r="A120" s="30">
        <v>110</v>
      </c>
      <c r="B120" s="311" t="s">
        <v>326</v>
      </c>
      <c r="C120" s="301">
        <v>186.5</v>
      </c>
      <c r="D120" s="302">
        <v>184.86666666666667</v>
      </c>
      <c r="E120" s="302">
        <v>182.63333333333335</v>
      </c>
      <c r="F120" s="302">
        <v>178.76666666666668</v>
      </c>
      <c r="G120" s="302">
        <v>176.53333333333336</v>
      </c>
      <c r="H120" s="302">
        <v>188.73333333333335</v>
      </c>
      <c r="I120" s="302">
        <v>190.9666666666667</v>
      </c>
      <c r="J120" s="302">
        <v>194.83333333333334</v>
      </c>
      <c r="K120" s="301">
        <v>187.1</v>
      </c>
      <c r="L120" s="301">
        <v>181</v>
      </c>
      <c r="M120" s="301">
        <v>2.1602999999999999</v>
      </c>
      <c r="N120" s="1"/>
      <c r="O120" s="1"/>
    </row>
    <row r="121" spans="1:15" ht="12.75" customHeight="1">
      <c r="A121" s="30">
        <v>111</v>
      </c>
      <c r="B121" s="311" t="s">
        <v>91</v>
      </c>
      <c r="C121" s="301">
        <v>139.85</v>
      </c>
      <c r="D121" s="302">
        <v>138.91666666666666</v>
      </c>
      <c r="E121" s="302">
        <v>137.43333333333331</v>
      </c>
      <c r="F121" s="302">
        <v>135.01666666666665</v>
      </c>
      <c r="G121" s="302">
        <v>133.5333333333333</v>
      </c>
      <c r="H121" s="302">
        <v>141.33333333333331</v>
      </c>
      <c r="I121" s="302">
        <v>142.81666666666666</v>
      </c>
      <c r="J121" s="302">
        <v>145.23333333333332</v>
      </c>
      <c r="K121" s="301">
        <v>140.4</v>
      </c>
      <c r="L121" s="301">
        <v>136.5</v>
      </c>
      <c r="M121" s="301">
        <v>24.263739999999999</v>
      </c>
      <c r="N121" s="1"/>
      <c r="O121" s="1"/>
    </row>
    <row r="122" spans="1:15" ht="12.75" customHeight="1">
      <c r="A122" s="30">
        <v>112</v>
      </c>
      <c r="B122" s="311" t="s">
        <v>92</v>
      </c>
      <c r="C122" s="301">
        <v>1020.15</v>
      </c>
      <c r="D122" s="302">
        <v>1016.3833333333333</v>
      </c>
      <c r="E122" s="302">
        <v>1007.7666666666667</v>
      </c>
      <c r="F122" s="302">
        <v>995.38333333333333</v>
      </c>
      <c r="G122" s="302">
        <v>986.76666666666665</v>
      </c>
      <c r="H122" s="302">
        <v>1028.7666666666667</v>
      </c>
      <c r="I122" s="302">
        <v>1037.3833333333332</v>
      </c>
      <c r="J122" s="302">
        <v>1049.7666666666667</v>
      </c>
      <c r="K122" s="301">
        <v>1025</v>
      </c>
      <c r="L122" s="301">
        <v>1004</v>
      </c>
      <c r="M122" s="301">
        <v>1.7245999999999999</v>
      </c>
      <c r="N122" s="1"/>
      <c r="O122" s="1"/>
    </row>
    <row r="123" spans="1:15" ht="12.75" customHeight="1">
      <c r="A123" s="30">
        <v>113</v>
      </c>
      <c r="B123" s="311" t="s">
        <v>343</v>
      </c>
      <c r="C123" s="301">
        <v>819</v>
      </c>
      <c r="D123" s="302">
        <v>822.68333333333339</v>
      </c>
      <c r="E123" s="302">
        <v>811.31666666666683</v>
      </c>
      <c r="F123" s="302">
        <v>803.63333333333344</v>
      </c>
      <c r="G123" s="302">
        <v>792.26666666666688</v>
      </c>
      <c r="H123" s="302">
        <v>830.36666666666679</v>
      </c>
      <c r="I123" s="302">
        <v>841.73333333333335</v>
      </c>
      <c r="J123" s="302">
        <v>849.41666666666674</v>
      </c>
      <c r="K123" s="301">
        <v>834.05</v>
      </c>
      <c r="L123" s="301">
        <v>815</v>
      </c>
      <c r="M123" s="301">
        <v>0.98934</v>
      </c>
      <c r="N123" s="1"/>
      <c r="O123" s="1"/>
    </row>
    <row r="124" spans="1:15" ht="12.75" customHeight="1">
      <c r="A124" s="30">
        <v>114</v>
      </c>
      <c r="B124" s="311" t="s">
        <v>93</v>
      </c>
      <c r="C124" s="301">
        <v>497.65</v>
      </c>
      <c r="D124" s="302">
        <v>494.95</v>
      </c>
      <c r="E124" s="302">
        <v>491.4</v>
      </c>
      <c r="F124" s="302">
        <v>485.15</v>
      </c>
      <c r="G124" s="302">
        <v>481.59999999999997</v>
      </c>
      <c r="H124" s="302">
        <v>501.2</v>
      </c>
      <c r="I124" s="302">
        <v>504.75000000000006</v>
      </c>
      <c r="J124" s="302">
        <v>511</v>
      </c>
      <c r="K124" s="301">
        <v>498.5</v>
      </c>
      <c r="L124" s="301">
        <v>488.7</v>
      </c>
      <c r="M124" s="301">
        <v>11.912890000000001</v>
      </c>
      <c r="N124" s="1"/>
      <c r="O124" s="1"/>
    </row>
    <row r="125" spans="1:15" ht="12.75" customHeight="1">
      <c r="A125" s="30">
        <v>115</v>
      </c>
      <c r="B125" s="311" t="s">
        <v>250</v>
      </c>
      <c r="C125" s="301">
        <v>1294.25</v>
      </c>
      <c r="D125" s="302">
        <v>1287.1166666666668</v>
      </c>
      <c r="E125" s="302">
        <v>1272.3333333333335</v>
      </c>
      <c r="F125" s="302">
        <v>1250.4166666666667</v>
      </c>
      <c r="G125" s="302">
        <v>1235.6333333333334</v>
      </c>
      <c r="H125" s="302">
        <v>1309.0333333333335</v>
      </c>
      <c r="I125" s="302">
        <v>1323.8166666666668</v>
      </c>
      <c r="J125" s="302">
        <v>1345.7333333333336</v>
      </c>
      <c r="K125" s="301">
        <v>1301.9000000000001</v>
      </c>
      <c r="L125" s="301">
        <v>1265.2</v>
      </c>
      <c r="M125" s="301">
        <v>2.2732100000000002</v>
      </c>
      <c r="N125" s="1"/>
      <c r="O125" s="1"/>
    </row>
    <row r="126" spans="1:15" ht="12.75" customHeight="1">
      <c r="A126" s="30">
        <v>116</v>
      </c>
      <c r="B126" s="311" t="s">
        <v>348</v>
      </c>
      <c r="C126" s="301">
        <v>228.15</v>
      </c>
      <c r="D126" s="302">
        <v>228.78333333333333</v>
      </c>
      <c r="E126" s="302">
        <v>225.86666666666667</v>
      </c>
      <c r="F126" s="302">
        <v>223.58333333333334</v>
      </c>
      <c r="G126" s="302">
        <v>220.66666666666669</v>
      </c>
      <c r="H126" s="302">
        <v>231.06666666666666</v>
      </c>
      <c r="I126" s="302">
        <v>233.98333333333335</v>
      </c>
      <c r="J126" s="302">
        <v>236.26666666666665</v>
      </c>
      <c r="K126" s="301">
        <v>231.7</v>
      </c>
      <c r="L126" s="301">
        <v>226.5</v>
      </c>
      <c r="M126" s="301">
        <v>1.4965900000000001</v>
      </c>
      <c r="N126" s="1"/>
      <c r="O126" s="1"/>
    </row>
    <row r="127" spans="1:15" ht="12.75" customHeight="1">
      <c r="A127" s="30">
        <v>117</v>
      </c>
      <c r="B127" s="311" t="s">
        <v>344</v>
      </c>
      <c r="C127" s="301">
        <v>82.4</v>
      </c>
      <c r="D127" s="302">
        <v>82.2</v>
      </c>
      <c r="E127" s="302">
        <v>81</v>
      </c>
      <c r="F127" s="302">
        <v>79.599999999999994</v>
      </c>
      <c r="G127" s="302">
        <v>78.399999999999991</v>
      </c>
      <c r="H127" s="302">
        <v>83.600000000000009</v>
      </c>
      <c r="I127" s="302">
        <v>84.800000000000026</v>
      </c>
      <c r="J127" s="302">
        <v>86.200000000000017</v>
      </c>
      <c r="K127" s="301">
        <v>83.4</v>
      </c>
      <c r="L127" s="301">
        <v>80.8</v>
      </c>
      <c r="M127" s="301">
        <v>9.6156900000000007</v>
      </c>
      <c r="N127" s="1"/>
      <c r="O127" s="1"/>
    </row>
    <row r="128" spans="1:15" ht="12.75" customHeight="1">
      <c r="A128" s="30">
        <v>118</v>
      </c>
      <c r="B128" s="311" t="s">
        <v>345</v>
      </c>
      <c r="C128" s="301">
        <v>981.6</v>
      </c>
      <c r="D128" s="302">
        <v>982.85</v>
      </c>
      <c r="E128" s="302">
        <v>975.75</v>
      </c>
      <c r="F128" s="302">
        <v>969.9</v>
      </c>
      <c r="G128" s="302">
        <v>962.8</v>
      </c>
      <c r="H128" s="302">
        <v>988.7</v>
      </c>
      <c r="I128" s="302">
        <v>995.80000000000018</v>
      </c>
      <c r="J128" s="302">
        <v>1001.6500000000001</v>
      </c>
      <c r="K128" s="301">
        <v>989.95</v>
      </c>
      <c r="L128" s="301">
        <v>977</v>
      </c>
      <c r="M128" s="301">
        <v>0.30846000000000001</v>
      </c>
      <c r="N128" s="1"/>
      <c r="O128" s="1"/>
    </row>
    <row r="129" spans="1:15" ht="12.75" customHeight="1">
      <c r="A129" s="30">
        <v>119</v>
      </c>
      <c r="B129" s="311" t="s">
        <v>94</v>
      </c>
      <c r="C129" s="301">
        <v>1785.15</v>
      </c>
      <c r="D129" s="302">
        <v>1765.1833333333334</v>
      </c>
      <c r="E129" s="302">
        <v>1719.9666666666667</v>
      </c>
      <c r="F129" s="302">
        <v>1654.7833333333333</v>
      </c>
      <c r="G129" s="302">
        <v>1609.5666666666666</v>
      </c>
      <c r="H129" s="302">
        <v>1830.3666666666668</v>
      </c>
      <c r="I129" s="302">
        <v>1875.5833333333335</v>
      </c>
      <c r="J129" s="302">
        <v>1940.7666666666669</v>
      </c>
      <c r="K129" s="301">
        <v>1810.4</v>
      </c>
      <c r="L129" s="301">
        <v>1700</v>
      </c>
      <c r="M129" s="301">
        <v>24.920529999999999</v>
      </c>
      <c r="N129" s="1"/>
      <c r="O129" s="1"/>
    </row>
    <row r="130" spans="1:15" ht="12.75" customHeight="1">
      <c r="A130" s="30">
        <v>120</v>
      </c>
      <c r="B130" s="311" t="s">
        <v>346</v>
      </c>
      <c r="C130" s="301">
        <v>194.25</v>
      </c>
      <c r="D130" s="302">
        <v>193.41666666666666</v>
      </c>
      <c r="E130" s="302">
        <v>190.83333333333331</v>
      </c>
      <c r="F130" s="302">
        <v>187.41666666666666</v>
      </c>
      <c r="G130" s="302">
        <v>184.83333333333331</v>
      </c>
      <c r="H130" s="302">
        <v>196.83333333333331</v>
      </c>
      <c r="I130" s="302">
        <v>199.41666666666663</v>
      </c>
      <c r="J130" s="302">
        <v>202.83333333333331</v>
      </c>
      <c r="K130" s="301">
        <v>196</v>
      </c>
      <c r="L130" s="301">
        <v>190</v>
      </c>
      <c r="M130" s="301">
        <v>31.607279999999999</v>
      </c>
      <c r="N130" s="1"/>
      <c r="O130" s="1"/>
    </row>
    <row r="131" spans="1:15" ht="12.75" customHeight="1">
      <c r="A131" s="30">
        <v>121</v>
      </c>
      <c r="B131" s="311" t="s">
        <v>251</v>
      </c>
      <c r="C131" s="301">
        <v>43.85</v>
      </c>
      <c r="D131" s="302">
        <v>44.066666666666663</v>
      </c>
      <c r="E131" s="302">
        <v>43.233333333333327</v>
      </c>
      <c r="F131" s="302">
        <v>42.616666666666667</v>
      </c>
      <c r="G131" s="302">
        <v>41.783333333333331</v>
      </c>
      <c r="H131" s="302">
        <v>44.683333333333323</v>
      </c>
      <c r="I131" s="302">
        <v>45.516666666666666</v>
      </c>
      <c r="J131" s="302">
        <v>46.133333333333319</v>
      </c>
      <c r="K131" s="301">
        <v>44.9</v>
      </c>
      <c r="L131" s="301">
        <v>43.45</v>
      </c>
      <c r="M131" s="301">
        <v>11.95787</v>
      </c>
      <c r="N131" s="1"/>
      <c r="O131" s="1"/>
    </row>
    <row r="132" spans="1:15" ht="12.75" customHeight="1">
      <c r="A132" s="30">
        <v>122</v>
      </c>
      <c r="B132" s="311" t="s">
        <v>347</v>
      </c>
      <c r="C132" s="301">
        <v>712.9</v>
      </c>
      <c r="D132" s="302">
        <v>709.33333333333337</v>
      </c>
      <c r="E132" s="302">
        <v>704.56666666666672</v>
      </c>
      <c r="F132" s="302">
        <v>696.23333333333335</v>
      </c>
      <c r="G132" s="302">
        <v>691.4666666666667</v>
      </c>
      <c r="H132" s="302">
        <v>717.66666666666674</v>
      </c>
      <c r="I132" s="302">
        <v>722.43333333333339</v>
      </c>
      <c r="J132" s="302">
        <v>730.76666666666677</v>
      </c>
      <c r="K132" s="301">
        <v>714.1</v>
      </c>
      <c r="L132" s="301">
        <v>701</v>
      </c>
      <c r="M132" s="301">
        <v>8.3040000000000003E-2</v>
      </c>
      <c r="N132" s="1"/>
      <c r="O132" s="1"/>
    </row>
    <row r="133" spans="1:15" ht="12.75" customHeight="1">
      <c r="A133" s="30">
        <v>123</v>
      </c>
      <c r="B133" s="311" t="s">
        <v>95</v>
      </c>
      <c r="C133" s="301">
        <v>3507.2</v>
      </c>
      <c r="D133" s="302">
        <v>3492.0666666666671</v>
      </c>
      <c r="E133" s="302">
        <v>3467.1333333333341</v>
      </c>
      <c r="F133" s="302">
        <v>3427.0666666666671</v>
      </c>
      <c r="G133" s="302">
        <v>3402.1333333333341</v>
      </c>
      <c r="H133" s="302">
        <v>3532.1333333333341</v>
      </c>
      <c r="I133" s="302">
        <v>3557.0666666666675</v>
      </c>
      <c r="J133" s="302">
        <v>3597.1333333333341</v>
      </c>
      <c r="K133" s="301">
        <v>3517</v>
      </c>
      <c r="L133" s="301">
        <v>3452</v>
      </c>
      <c r="M133" s="301">
        <v>6.0072400000000004</v>
      </c>
      <c r="N133" s="1"/>
      <c r="O133" s="1"/>
    </row>
    <row r="134" spans="1:15" ht="12.75" customHeight="1">
      <c r="A134" s="30">
        <v>124</v>
      </c>
      <c r="B134" s="311" t="s">
        <v>252</v>
      </c>
      <c r="C134" s="301">
        <v>3610.2</v>
      </c>
      <c r="D134" s="302">
        <v>3600.7333333333336</v>
      </c>
      <c r="E134" s="302">
        <v>3559.4666666666672</v>
      </c>
      <c r="F134" s="302">
        <v>3508.7333333333336</v>
      </c>
      <c r="G134" s="302">
        <v>3467.4666666666672</v>
      </c>
      <c r="H134" s="302">
        <v>3651.4666666666672</v>
      </c>
      <c r="I134" s="302">
        <v>3692.7333333333336</v>
      </c>
      <c r="J134" s="302">
        <v>3743.4666666666672</v>
      </c>
      <c r="K134" s="301">
        <v>3642</v>
      </c>
      <c r="L134" s="301">
        <v>3550</v>
      </c>
      <c r="M134" s="301">
        <v>1.4031499999999999</v>
      </c>
      <c r="N134" s="1"/>
      <c r="O134" s="1"/>
    </row>
    <row r="135" spans="1:15" ht="12.75" customHeight="1">
      <c r="A135" s="30">
        <v>125</v>
      </c>
      <c r="B135" s="311" t="s">
        <v>97</v>
      </c>
      <c r="C135" s="301">
        <v>324.85000000000002</v>
      </c>
      <c r="D135" s="302">
        <v>324.31666666666666</v>
      </c>
      <c r="E135" s="302">
        <v>321.63333333333333</v>
      </c>
      <c r="F135" s="302">
        <v>318.41666666666669</v>
      </c>
      <c r="G135" s="302">
        <v>315.73333333333335</v>
      </c>
      <c r="H135" s="302">
        <v>327.5333333333333</v>
      </c>
      <c r="I135" s="302">
        <v>330.21666666666658</v>
      </c>
      <c r="J135" s="302">
        <v>333.43333333333328</v>
      </c>
      <c r="K135" s="301">
        <v>327</v>
      </c>
      <c r="L135" s="301">
        <v>321.10000000000002</v>
      </c>
      <c r="M135" s="301">
        <v>33.043520000000001</v>
      </c>
      <c r="N135" s="1"/>
      <c r="O135" s="1"/>
    </row>
    <row r="136" spans="1:15" ht="12.75" customHeight="1">
      <c r="A136" s="30">
        <v>126</v>
      </c>
      <c r="B136" s="311" t="s">
        <v>243</v>
      </c>
      <c r="C136" s="301">
        <v>3830.35</v>
      </c>
      <c r="D136" s="302">
        <v>3788.9166666666665</v>
      </c>
      <c r="E136" s="302">
        <v>3727.833333333333</v>
      </c>
      <c r="F136" s="302">
        <v>3625.3166666666666</v>
      </c>
      <c r="G136" s="302">
        <v>3564.2333333333331</v>
      </c>
      <c r="H136" s="302">
        <v>3891.4333333333329</v>
      </c>
      <c r="I136" s="302">
        <v>3952.516666666666</v>
      </c>
      <c r="J136" s="302">
        <v>4055.0333333333328</v>
      </c>
      <c r="K136" s="301">
        <v>3850</v>
      </c>
      <c r="L136" s="301">
        <v>3686.4</v>
      </c>
      <c r="M136" s="301">
        <v>4.4508299999999998</v>
      </c>
      <c r="N136" s="1"/>
      <c r="O136" s="1"/>
    </row>
    <row r="137" spans="1:15" ht="12.75" customHeight="1">
      <c r="A137" s="30">
        <v>127</v>
      </c>
      <c r="B137" s="311" t="s">
        <v>98</v>
      </c>
      <c r="C137" s="301">
        <v>4322.8999999999996</v>
      </c>
      <c r="D137" s="302">
        <v>4276</v>
      </c>
      <c r="E137" s="302">
        <v>4217</v>
      </c>
      <c r="F137" s="302">
        <v>4111.1000000000004</v>
      </c>
      <c r="G137" s="302">
        <v>4052.1000000000004</v>
      </c>
      <c r="H137" s="302">
        <v>4381.8999999999996</v>
      </c>
      <c r="I137" s="302">
        <v>4440.8999999999996</v>
      </c>
      <c r="J137" s="302">
        <v>4546.7999999999993</v>
      </c>
      <c r="K137" s="301">
        <v>4335</v>
      </c>
      <c r="L137" s="301">
        <v>4170.1000000000004</v>
      </c>
      <c r="M137" s="301">
        <v>7.4058599999999997</v>
      </c>
      <c r="N137" s="1"/>
      <c r="O137" s="1"/>
    </row>
    <row r="138" spans="1:15" ht="12.75" customHeight="1">
      <c r="A138" s="30">
        <v>128</v>
      </c>
      <c r="B138" s="311" t="s">
        <v>560</v>
      </c>
      <c r="C138" s="301">
        <v>2124.1999999999998</v>
      </c>
      <c r="D138" s="302">
        <v>2116.6666666666665</v>
      </c>
      <c r="E138" s="302">
        <v>2102.333333333333</v>
      </c>
      <c r="F138" s="302">
        <v>2080.4666666666667</v>
      </c>
      <c r="G138" s="302">
        <v>2066.1333333333332</v>
      </c>
      <c r="H138" s="302">
        <v>2138.5333333333328</v>
      </c>
      <c r="I138" s="302">
        <v>2152.8666666666659</v>
      </c>
      <c r="J138" s="302">
        <v>2174.7333333333327</v>
      </c>
      <c r="K138" s="301">
        <v>2131</v>
      </c>
      <c r="L138" s="301">
        <v>2094.8000000000002</v>
      </c>
      <c r="M138" s="301">
        <v>8.2750000000000004E-2</v>
      </c>
      <c r="N138" s="1"/>
      <c r="O138" s="1"/>
    </row>
    <row r="139" spans="1:15" ht="12.75" customHeight="1">
      <c r="A139" s="30">
        <v>129</v>
      </c>
      <c r="B139" s="311" t="s">
        <v>352</v>
      </c>
      <c r="C139" s="301">
        <v>54.95</v>
      </c>
      <c r="D139" s="302">
        <v>54.783333333333339</v>
      </c>
      <c r="E139" s="302">
        <v>54.366666666666674</v>
      </c>
      <c r="F139" s="302">
        <v>53.783333333333339</v>
      </c>
      <c r="G139" s="302">
        <v>53.366666666666674</v>
      </c>
      <c r="H139" s="302">
        <v>55.366666666666674</v>
      </c>
      <c r="I139" s="302">
        <v>55.783333333333346</v>
      </c>
      <c r="J139" s="302">
        <v>56.366666666666674</v>
      </c>
      <c r="K139" s="301">
        <v>55.2</v>
      </c>
      <c r="L139" s="301">
        <v>54.2</v>
      </c>
      <c r="M139" s="301">
        <v>2.3860999999999999</v>
      </c>
      <c r="N139" s="1"/>
      <c r="O139" s="1"/>
    </row>
    <row r="140" spans="1:15" ht="12.75" customHeight="1">
      <c r="A140" s="30">
        <v>130</v>
      </c>
      <c r="B140" s="311" t="s">
        <v>99</v>
      </c>
      <c r="C140" s="301">
        <v>2716</v>
      </c>
      <c r="D140" s="302">
        <v>2687.15</v>
      </c>
      <c r="E140" s="302">
        <v>2649.8500000000004</v>
      </c>
      <c r="F140" s="302">
        <v>2583.7000000000003</v>
      </c>
      <c r="G140" s="302">
        <v>2546.4000000000005</v>
      </c>
      <c r="H140" s="302">
        <v>2753.3</v>
      </c>
      <c r="I140" s="302">
        <v>2790.6000000000004</v>
      </c>
      <c r="J140" s="302">
        <v>2856.75</v>
      </c>
      <c r="K140" s="301">
        <v>2724.45</v>
      </c>
      <c r="L140" s="301">
        <v>2621</v>
      </c>
      <c r="M140" s="301">
        <v>5.31562</v>
      </c>
      <c r="N140" s="1"/>
      <c r="O140" s="1"/>
    </row>
    <row r="141" spans="1:15" ht="12.75" customHeight="1">
      <c r="A141" s="30">
        <v>131</v>
      </c>
      <c r="B141" s="311" t="s">
        <v>349</v>
      </c>
      <c r="C141" s="301">
        <v>537.75</v>
      </c>
      <c r="D141" s="302">
        <v>534.58333333333337</v>
      </c>
      <c r="E141" s="302">
        <v>530.16666666666674</v>
      </c>
      <c r="F141" s="302">
        <v>522.58333333333337</v>
      </c>
      <c r="G141" s="302">
        <v>518.16666666666674</v>
      </c>
      <c r="H141" s="302">
        <v>542.16666666666674</v>
      </c>
      <c r="I141" s="302">
        <v>546.58333333333348</v>
      </c>
      <c r="J141" s="302">
        <v>554.16666666666674</v>
      </c>
      <c r="K141" s="301">
        <v>539</v>
      </c>
      <c r="L141" s="301">
        <v>527</v>
      </c>
      <c r="M141" s="301">
        <v>1.6384799999999999</v>
      </c>
      <c r="N141" s="1"/>
      <c r="O141" s="1"/>
    </row>
    <row r="142" spans="1:15" ht="12.75" customHeight="1">
      <c r="A142" s="30">
        <v>132</v>
      </c>
      <c r="B142" s="311" t="s">
        <v>350</v>
      </c>
      <c r="C142" s="301">
        <v>134.5</v>
      </c>
      <c r="D142" s="302">
        <v>134.65</v>
      </c>
      <c r="E142" s="302">
        <v>132.95000000000002</v>
      </c>
      <c r="F142" s="302">
        <v>131.4</v>
      </c>
      <c r="G142" s="302">
        <v>129.70000000000002</v>
      </c>
      <c r="H142" s="302">
        <v>136.20000000000002</v>
      </c>
      <c r="I142" s="302">
        <v>137.9</v>
      </c>
      <c r="J142" s="302">
        <v>139.45000000000002</v>
      </c>
      <c r="K142" s="301">
        <v>136.35</v>
      </c>
      <c r="L142" s="301">
        <v>133.1</v>
      </c>
      <c r="M142" s="301">
        <v>1.68303</v>
      </c>
      <c r="N142" s="1"/>
      <c r="O142" s="1"/>
    </row>
    <row r="143" spans="1:15" ht="12.75" customHeight="1">
      <c r="A143" s="30">
        <v>133</v>
      </c>
      <c r="B143" s="311" t="s">
        <v>353</v>
      </c>
      <c r="C143" s="301">
        <v>408.5</v>
      </c>
      <c r="D143" s="302">
        <v>404.86666666666662</v>
      </c>
      <c r="E143" s="302">
        <v>393.73333333333323</v>
      </c>
      <c r="F143" s="302">
        <v>378.96666666666664</v>
      </c>
      <c r="G143" s="302">
        <v>367.83333333333326</v>
      </c>
      <c r="H143" s="302">
        <v>419.63333333333321</v>
      </c>
      <c r="I143" s="302">
        <v>430.76666666666654</v>
      </c>
      <c r="J143" s="302">
        <v>445.53333333333319</v>
      </c>
      <c r="K143" s="301">
        <v>416</v>
      </c>
      <c r="L143" s="301">
        <v>390.1</v>
      </c>
      <c r="M143" s="301">
        <v>5.6546200000000004</v>
      </c>
      <c r="N143" s="1"/>
      <c r="O143" s="1"/>
    </row>
    <row r="144" spans="1:15" ht="12.75" customHeight="1">
      <c r="A144" s="30">
        <v>134</v>
      </c>
      <c r="B144" s="311" t="s">
        <v>253</v>
      </c>
      <c r="C144" s="301">
        <v>412.5</v>
      </c>
      <c r="D144" s="302">
        <v>411.15000000000003</v>
      </c>
      <c r="E144" s="302">
        <v>406.35000000000008</v>
      </c>
      <c r="F144" s="302">
        <v>400.20000000000005</v>
      </c>
      <c r="G144" s="302">
        <v>395.40000000000009</v>
      </c>
      <c r="H144" s="302">
        <v>417.30000000000007</v>
      </c>
      <c r="I144" s="302">
        <v>422.1</v>
      </c>
      <c r="J144" s="302">
        <v>428.25000000000006</v>
      </c>
      <c r="K144" s="301">
        <v>415.95</v>
      </c>
      <c r="L144" s="301">
        <v>405</v>
      </c>
      <c r="M144" s="301">
        <v>3.74559</v>
      </c>
      <c r="N144" s="1"/>
      <c r="O144" s="1"/>
    </row>
    <row r="145" spans="1:15" ht="12.75" customHeight="1">
      <c r="A145" s="30">
        <v>135</v>
      </c>
      <c r="B145" s="311" t="s">
        <v>254</v>
      </c>
      <c r="C145" s="301">
        <v>1321.55</v>
      </c>
      <c r="D145" s="302">
        <v>1311.3500000000001</v>
      </c>
      <c r="E145" s="302">
        <v>1292.7000000000003</v>
      </c>
      <c r="F145" s="302">
        <v>1263.8500000000001</v>
      </c>
      <c r="G145" s="302">
        <v>1245.2000000000003</v>
      </c>
      <c r="H145" s="302">
        <v>1340.2000000000003</v>
      </c>
      <c r="I145" s="302">
        <v>1358.8500000000004</v>
      </c>
      <c r="J145" s="302">
        <v>1387.7000000000003</v>
      </c>
      <c r="K145" s="301">
        <v>1330</v>
      </c>
      <c r="L145" s="301">
        <v>1282.5</v>
      </c>
      <c r="M145" s="301">
        <v>1.35622</v>
      </c>
      <c r="N145" s="1"/>
      <c r="O145" s="1"/>
    </row>
    <row r="146" spans="1:15" ht="12.75" customHeight="1">
      <c r="A146" s="30">
        <v>136</v>
      </c>
      <c r="B146" s="311" t="s">
        <v>354</v>
      </c>
      <c r="C146" s="301">
        <v>63</v>
      </c>
      <c r="D146" s="302">
        <v>63.466666666666669</v>
      </c>
      <c r="E146" s="302">
        <v>62.13333333333334</v>
      </c>
      <c r="F146" s="302">
        <v>61.266666666666673</v>
      </c>
      <c r="G146" s="302">
        <v>59.933333333333344</v>
      </c>
      <c r="H146" s="302">
        <v>64.333333333333343</v>
      </c>
      <c r="I146" s="302">
        <v>65.666666666666657</v>
      </c>
      <c r="J146" s="302">
        <v>66.533333333333331</v>
      </c>
      <c r="K146" s="301">
        <v>64.8</v>
      </c>
      <c r="L146" s="301">
        <v>62.6</v>
      </c>
      <c r="M146" s="301">
        <v>25.690999999999999</v>
      </c>
      <c r="N146" s="1"/>
      <c r="O146" s="1"/>
    </row>
    <row r="147" spans="1:15" ht="12.75" customHeight="1">
      <c r="A147" s="30">
        <v>137</v>
      </c>
      <c r="B147" s="311" t="s">
        <v>351</v>
      </c>
      <c r="C147" s="301">
        <v>165.45</v>
      </c>
      <c r="D147" s="302">
        <v>167.15</v>
      </c>
      <c r="E147" s="302">
        <v>162.60000000000002</v>
      </c>
      <c r="F147" s="302">
        <v>159.75000000000003</v>
      </c>
      <c r="G147" s="302">
        <v>155.20000000000005</v>
      </c>
      <c r="H147" s="302">
        <v>170</v>
      </c>
      <c r="I147" s="302">
        <v>174.55</v>
      </c>
      <c r="J147" s="302">
        <v>177.39999999999998</v>
      </c>
      <c r="K147" s="301">
        <v>171.7</v>
      </c>
      <c r="L147" s="301">
        <v>164.3</v>
      </c>
      <c r="M147" s="301">
        <v>1.9337899999999999</v>
      </c>
      <c r="N147" s="1"/>
      <c r="O147" s="1"/>
    </row>
    <row r="148" spans="1:15" ht="12.75" customHeight="1">
      <c r="A148" s="30">
        <v>138</v>
      </c>
      <c r="B148" s="311" t="s">
        <v>355</v>
      </c>
      <c r="C148" s="301">
        <v>87.3</v>
      </c>
      <c r="D148" s="302">
        <v>87.883333333333326</v>
      </c>
      <c r="E148" s="302">
        <v>85.066666666666649</v>
      </c>
      <c r="F148" s="302">
        <v>82.833333333333329</v>
      </c>
      <c r="G148" s="302">
        <v>80.016666666666652</v>
      </c>
      <c r="H148" s="302">
        <v>90.116666666666646</v>
      </c>
      <c r="I148" s="302">
        <v>92.933333333333309</v>
      </c>
      <c r="J148" s="302">
        <v>95.166666666666643</v>
      </c>
      <c r="K148" s="301">
        <v>90.7</v>
      </c>
      <c r="L148" s="301">
        <v>85.65</v>
      </c>
      <c r="M148" s="301">
        <v>11.3767</v>
      </c>
      <c r="N148" s="1"/>
      <c r="O148" s="1"/>
    </row>
    <row r="149" spans="1:15" ht="12.75" customHeight="1">
      <c r="A149" s="30">
        <v>139</v>
      </c>
      <c r="B149" s="311" t="s">
        <v>827</v>
      </c>
      <c r="C149" s="301">
        <v>40.1</v>
      </c>
      <c r="D149" s="302">
        <v>40.150000000000006</v>
      </c>
      <c r="E149" s="302">
        <v>39.850000000000009</v>
      </c>
      <c r="F149" s="302">
        <v>39.6</v>
      </c>
      <c r="G149" s="302">
        <v>39.300000000000004</v>
      </c>
      <c r="H149" s="302">
        <v>40.400000000000013</v>
      </c>
      <c r="I149" s="302">
        <v>40.70000000000001</v>
      </c>
      <c r="J149" s="302">
        <v>40.950000000000017</v>
      </c>
      <c r="K149" s="301">
        <v>40.450000000000003</v>
      </c>
      <c r="L149" s="301">
        <v>39.9</v>
      </c>
      <c r="M149" s="301">
        <v>6.2566800000000002</v>
      </c>
      <c r="N149" s="1"/>
      <c r="O149" s="1"/>
    </row>
    <row r="150" spans="1:15" ht="12.75" customHeight="1">
      <c r="A150" s="30">
        <v>140</v>
      </c>
      <c r="B150" s="311" t="s">
        <v>356</v>
      </c>
      <c r="C150" s="301">
        <v>650.9</v>
      </c>
      <c r="D150" s="302">
        <v>651.36666666666667</v>
      </c>
      <c r="E150" s="302">
        <v>648.68333333333339</v>
      </c>
      <c r="F150" s="302">
        <v>646.4666666666667</v>
      </c>
      <c r="G150" s="302">
        <v>643.78333333333342</v>
      </c>
      <c r="H150" s="302">
        <v>653.58333333333337</v>
      </c>
      <c r="I150" s="302">
        <v>656.26666666666654</v>
      </c>
      <c r="J150" s="302">
        <v>658.48333333333335</v>
      </c>
      <c r="K150" s="301">
        <v>654.04999999999995</v>
      </c>
      <c r="L150" s="301">
        <v>649.15</v>
      </c>
      <c r="M150" s="301">
        <v>0.47256999999999999</v>
      </c>
      <c r="N150" s="1"/>
      <c r="O150" s="1"/>
    </row>
    <row r="151" spans="1:15" ht="12.75" customHeight="1">
      <c r="A151" s="30">
        <v>141</v>
      </c>
      <c r="B151" s="311" t="s">
        <v>100</v>
      </c>
      <c r="C151" s="301">
        <v>1577.2</v>
      </c>
      <c r="D151" s="302">
        <v>1579.6166666666668</v>
      </c>
      <c r="E151" s="302">
        <v>1562.5833333333335</v>
      </c>
      <c r="F151" s="302">
        <v>1547.9666666666667</v>
      </c>
      <c r="G151" s="302">
        <v>1530.9333333333334</v>
      </c>
      <c r="H151" s="302">
        <v>1594.2333333333336</v>
      </c>
      <c r="I151" s="302">
        <v>1611.2666666666669</v>
      </c>
      <c r="J151" s="302">
        <v>1625.8833333333337</v>
      </c>
      <c r="K151" s="301">
        <v>1596.65</v>
      </c>
      <c r="L151" s="301">
        <v>1565</v>
      </c>
      <c r="M151" s="301">
        <v>1.8680399999999999</v>
      </c>
      <c r="N151" s="1"/>
      <c r="O151" s="1"/>
    </row>
    <row r="152" spans="1:15" ht="12.75" customHeight="1">
      <c r="A152" s="30">
        <v>142</v>
      </c>
      <c r="B152" s="311" t="s">
        <v>101</v>
      </c>
      <c r="C152" s="301">
        <v>147.85</v>
      </c>
      <c r="D152" s="302">
        <v>147.85</v>
      </c>
      <c r="E152" s="302">
        <v>147</v>
      </c>
      <c r="F152" s="302">
        <v>146.15</v>
      </c>
      <c r="G152" s="302">
        <v>145.30000000000001</v>
      </c>
      <c r="H152" s="302">
        <v>148.69999999999999</v>
      </c>
      <c r="I152" s="302">
        <v>149.54999999999995</v>
      </c>
      <c r="J152" s="302">
        <v>150.39999999999998</v>
      </c>
      <c r="K152" s="301">
        <v>148.69999999999999</v>
      </c>
      <c r="L152" s="301">
        <v>147</v>
      </c>
      <c r="M152" s="301">
        <v>6.9809299999999999</v>
      </c>
      <c r="N152" s="1"/>
      <c r="O152" s="1"/>
    </row>
    <row r="153" spans="1:15" ht="12.75" customHeight="1">
      <c r="A153" s="30">
        <v>143</v>
      </c>
      <c r="B153" s="311" t="s">
        <v>828</v>
      </c>
      <c r="C153" s="301">
        <v>123.7</v>
      </c>
      <c r="D153" s="302">
        <v>123.96666666666665</v>
      </c>
      <c r="E153" s="302">
        <v>122.73333333333331</v>
      </c>
      <c r="F153" s="302">
        <v>121.76666666666665</v>
      </c>
      <c r="G153" s="302">
        <v>120.5333333333333</v>
      </c>
      <c r="H153" s="302">
        <v>124.93333333333331</v>
      </c>
      <c r="I153" s="302">
        <v>126.16666666666666</v>
      </c>
      <c r="J153" s="302">
        <v>127.13333333333331</v>
      </c>
      <c r="K153" s="301">
        <v>125.2</v>
      </c>
      <c r="L153" s="301">
        <v>123</v>
      </c>
      <c r="M153" s="301">
        <v>0.56674999999999998</v>
      </c>
      <c r="N153" s="1"/>
      <c r="O153" s="1"/>
    </row>
    <row r="154" spans="1:15" ht="12.75" customHeight="1">
      <c r="A154" s="30">
        <v>144</v>
      </c>
      <c r="B154" s="311" t="s">
        <v>357</v>
      </c>
      <c r="C154" s="301">
        <v>241.15</v>
      </c>
      <c r="D154" s="302">
        <v>241.48333333333335</v>
      </c>
      <c r="E154" s="302">
        <v>239.7166666666667</v>
      </c>
      <c r="F154" s="302">
        <v>238.28333333333336</v>
      </c>
      <c r="G154" s="302">
        <v>236.51666666666671</v>
      </c>
      <c r="H154" s="302">
        <v>242.91666666666669</v>
      </c>
      <c r="I154" s="302">
        <v>244.68333333333334</v>
      </c>
      <c r="J154" s="302">
        <v>246.11666666666667</v>
      </c>
      <c r="K154" s="301">
        <v>243.25</v>
      </c>
      <c r="L154" s="301">
        <v>240.05</v>
      </c>
      <c r="M154" s="301">
        <v>0.20868999999999999</v>
      </c>
      <c r="N154" s="1"/>
      <c r="O154" s="1"/>
    </row>
    <row r="155" spans="1:15" ht="12.75" customHeight="1">
      <c r="A155" s="30">
        <v>145</v>
      </c>
      <c r="B155" s="311" t="s">
        <v>102</v>
      </c>
      <c r="C155" s="301">
        <v>91.35</v>
      </c>
      <c r="D155" s="302">
        <v>91.066666666666663</v>
      </c>
      <c r="E155" s="302">
        <v>90.48333333333332</v>
      </c>
      <c r="F155" s="302">
        <v>89.61666666666666</v>
      </c>
      <c r="G155" s="302">
        <v>89.033333333333317</v>
      </c>
      <c r="H155" s="302">
        <v>91.933333333333323</v>
      </c>
      <c r="I155" s="302">
        <v>92.516666666666666</v>
      </c>
      <c r="J155" s="302">
        <v>93.383333333333326</v>
      </c>
      <c r="K155" s="301">
        <v>91.65</v>
      </c>
      <c r="L155" s="301">
        <v>90.2</v>
      </c>
      <c r="M155" s="301">
        <v>53.849690000000002</v>
      </c>
      <c r="N155" s="1"/>
      <c r="O155" s="1"/>
    </row>
    <row r="156" spans="1:15" ht="12.75" customHeight="1">
      <c r="A156" s="30">
        <v>146</v>
      </c>
      <c r="B156" s="311" t="s">
        <v>359</v>
      </c>
      <c r="C156" s="301">
        <v>389.35</v>
      </c>
      <c r="D156" s="302">
        <v>386.31666666666666</v>
      </c>
      <c r="E156" s="302">
        <v>380.63333333333333</v>
      </c>
      <c r="F156" s="302">
        <v>371.91666666666669</v>
      </c>
      <c r="G156" s="302">
        <v>366.23333333333335</v>
      </c>
      <c r="H156" s="302">
        <v>395.0333333333333</v>
      </c>
      <c r="I156" s="302">
        <v>400.71666666666658</v>
      </c>
      <c r="J156" s="302">
        <v>409.43333333333328</v>
      </c>
      <c r="K156" s="301">
        <v>392</v>
      </c>
      <c r="L156" s="301">
        <v>377.6</v>
      </c>
      <c r="M156" s="301">
        <v>1.63887</v>
      </c>
      <c r="N156" s="1"/>
      <c r="O156" s="1"/>
    </row>
    <row r="157" spans="1:15" ht="12.75" customHeight="1">
      <c r="A157" s="30">
        <v>147</v>
      </c>
      <c r="B157" s="311" t="s">
        <v>358</v>
      </c>
      <c r="C157" s="301">
        <v>4742.3</v>
      </c>
      <c r="D157" s="302">
        <v>4794.4333333333334</v>
      </c>
      <c r="E157" s="302">
        <v>4678.8666666666668</v>
      </c>
      <c r="F157" s="302">
        <v>4615.4333333333334</v>
      </c>
      <c r="G157" s="302">
        <v>4499.8666666666668</v>
      </c>
      <c r="H157" s="302">
        <v>4857.8666666666668</v>
      </c>
      <c r="I157" s="302">
        <v>4973.4333333333343</v>
      </c>
      <c r="J157" s="302">
        <v>5036.8666666666668</v>
      </c>
      <c r="K157" s="301">
        <v>4910</v>
      </c>
      <c r="L157" s="301">
        <v>4731</v>
      </c>
      <c r="M157" s="301">
        <v>0.71147000000000005</v>
      </c>
      <c r="N157" s="1"/>
      <c r="O157" s="1"/>
    </row>
    <row r="158" spans="1:15" ht="12.75" customHeight="1">
      <c r="A158" s="30">
        <v>148</v>
      </c>
      <c r="B158" s="311" t="s">
        <v>360</v>
      </c>
      <c r="C158" s="301">
        <v>154.05000000000001</v>
      </c>
      <c r="D158" s="302">
        <v>153.70000000000002</v>
      </c>
      <c r="E158" s="302">
        <v>152.60000000000002</v>
      </c>
      <c r="F158" s="302">
        <v>151.15</v>
      </c>
      <c r="G158" s="302">
        <v>150.05000000000001</v>
      </c>
      <c r="H158" s="302">
        <v>155.15000000000003</v>
      </c>
      <c r="I158" s="302">
        <v>156.25</v>
      </c>
      <c r="J158" s="302">
        <v>157.70000000000005</v>
      </c>
      <c r="K158" s="301">
        <v>154.80000000000001</v>
      </c>
      <c r="L158" s="301">
        <v>152.25</v>
      </c>
      <c r="M158" s="301">
        <v>1.9785699999999999</v>
      </c>
      <c r="N158" s="1"/>
      <c r="O158" s="1"/>
    </row>
    <row r="159" spans="1:15" ht="12.75" customHeight="1">
      <c r="A159" s="30">
        <v>149</v>
      </c>
      <c r="B159" s="311" t="s">
        <v>377</v>
      </c>
      <c r="C159" s="301">
        <v>2878.15</v>
      </c>
      <c r="D159" s="302">
        <v>2873.2333333333336</v>
      </c>
      <c r="E159" s="302">
        <v>2821.4666666666672</v>
      </c>
      <c r="F159" s="302">
        <v>2764.7833333333338</v>
      </c>
      <c r="G159" s="302">
        <v>2713.0166666666673</v>
      </c>
      <c r="H159" s="302">
        <v>2929.916666666667</v>
      </c>
      <c r="I159" s="302">
        <v>2981.6833333333334</v>
      </c>
      <c r="J159" s="302">
        <v>3038.3666666666668</v>
      </c>
      <c r="K159" s="301">
        <v>2925</v>
      </c>
      <c r="L159" s="301">
        <v>2816.55</v>
      </c>
      <c r="M159" s="301">
        <v>0.74341000000000002</v>
      </c>
      <c r="N159" s="1"/>
      <c r="O159" s="1"/>
    </row>
    <row r="160" spans="1:15" ht="12.75" customHeight="1">
      <c r="A160" s="30">
        <v>150</v>
      </c>
      <c r="B160" s="311" t="s">
        <v>255</v>
      </c>
      <c r="C160" s="301">
        <v>245.3</v>
      </c>
      <c r="D160" s="302">
        <v>242.96666666666667</v>
      </c>
      <c r="E160" s="302">
        <v>239.93333333333334</v>
      </c>
      <c r="F160" s="302">
        <v>234.56666666666666</v>
      </c>
      <c r="G160" s="302">
        <v>231.53333333333333</v>
      </c>
      <c r="H160" s="302">
        <v>248.33333333333334</v>
      </c>
      <c r="I160" s="302">
        <v>251.3666666666667</v>
      </c>
      <c r="J160" s="302">
        <v>256.73333333333335</v>
      </c>
      <c r="K160" s="301">
        <v>246</v>
      </c>
      <c r="L160" s="301">
        <v>237.6</v>
      </c>
      <c r="M160" s="301">
        <v>4.3898200000000003</v>
      </c>
      <c r="N160" s="1"/>
      <c r="O160" s="1"/>
    </row>
    <row r="161" spans="1:15" ht="12.75" customHeight="1">
      <c r="A161" s="30">
        <v>151</v>
      </c>
      <c r="B161" s="311" t="s">
        <v>363</v>
      </c>
      <c r="C161" s="301">
        <v>7.7</v>
      </c>
      <c r="D161" s="302">
        <v>7.6333333333333329</v>
      </c>
      <c r="E161" s="302">
        <v>7.5666666666666655</v>
      </c>
      <c r="F161" s="302">
        <v>7.4333333333333327</v>
      </c>
      <c r="G161" s="302">
        <v>7.3666666666666654</v>
      </c>
      <c r="H161" s="302">
        <v>7.7666666666666657</v>
      </c>
      <c r="I161" s="302">
        <v>7.8333333333333321</v>
      </c>
      <c r="J161" s="302">
        <v>7.9666666666666659</v>
      </c>
      <c r="K161" s="301">
        <v>7.7</v>
      </c>
      <c r="L161" s="301">
        <v>7.5</v>
      </c>
      <c r="M161" s="301">
        <v>81.787329999999997</v>
      </c>
      <c r="N161" s="1"/>
      <c r="O161" s="1"/>
    </row>
    <row r="162" spans="1:15" ht="12.75" customHeight="1">
      <c r="A162" s="30">
        <v>152</v>
      </c>
      <c r="B162" s="311" t="s">
        <v>361</v>
      </c>
      <c r="C162" s="301">
        <v>111.7</v>
      </c>
      <c r="D162" s="302">
        <v>111.93333333333334</v>
      </c>
      <c r="E162" s="302">
        <v>110.96666666666667</v>
      </c>
      <c r="F162" s="302">
        <v>110.23333333333333</v>
      </c>
      <c r="G162" s="302">
        <v>109.26666666666667</v>
      </c>
      <c r="H162" s="302">
        <v>112.66666666666667</v>
      </c>
      <c r="I162" s="302">
        <v>113.63333333333334</v>
      </c>
      <c r="J162" s="302">
        <v>114.36666666666667</v>
      </c>
      <c r="K162" s="301">
        <v>112.9</v>
      </c>
      <c r="L162" s="301">
        <v>111.2</v>
      </c>
      <c r="M162" s="301">
        <v>10.81127</v>
      </c>
      <c r="N162" s="1"/>
      <c r="O162" s="1"/>
    </row>
    <row r="163" spans="1:15" ht="12.75" customHeight="1">
      <c r="A163" s="30">
        <v>153</v>
      </c>
      <c r="B163" s="311" t="s">
        <v>376</v>
      </c>
      <c r="C163" s="301">
        <v>305.8</v>
      </c>
      <c r="D163" s="302">
        <v>307.26666666666665</v>
      </c>
      <c r="E163" s="302">
        <v>302.5333333333333</v>
      </c>
      <c r="F163" s="302">
        <v>299.26666666666665</v>
      </c>
      <c r="G163" s="302">
        <v>294.5333333333333</v>
      </c>
      <c r="H163" s="302">
        <v>310.5333333333333</v>
      </c>
      <c r="I163" s="302">
        <v>315.26666666666665</v>
      </c>
      <c r="J163" s="302">
        <v>318.5333333333333</v>
      </c>
      <c r="K163" s="301">
        <v>312</v>
      </c>
      <c r="L163" s="301">
        <v>304</v>
      </c>
      <c r="M163" s="301">
        <v>1.78786</v>
      </c>
      <c r="N163" s="1"/>
      <c r="O163" s="1"/>
    </row>
    <row r="164" spans="1:15" ht="12.75" customHeight="1">
      <c r="A164" s="30">
        <v>154</v>
      </c>
      <c r="B164" s="311" t="s">
        <v>103</v>
      </c>
      <c r="C164" s="301">
        <v>151.55000000000001</v>
      </c>
      <c r="D164" s="302">
        <v>152.6</v>
      </c>
      <c r="E164" s="302">
        <v>150</v>
      </c>
      <c r="F164" s="302">
        <v>148.45000000000002</v>
      </c>
      <c r="G164" s="302">
        <v>145.85000000000002</v>
      </c>
      <c r="H164" s="302">
        <v>154.14999999999998</v>
      </c>
      <c r="I164" s="302">
        <v>156.74999999999994</v>
      </c>
      <c r="J164" s="302">
        <v>158.29999999999995</v>
      </c>
      <c r="K164" s="301">
        <v>155.19999999999999</v>
      </c>
      <c r="L164" s="301">
        <v>151.05000000000001</v>
      </c>
      <c r="M164" s="301">
        <v>71.566599999999994</v>
      </c>
      <c r="N164" s="1"/>
      <c r="O164" s="1"/>
    </row>
    <row r="165" spans="1:15" ht="12.75" customHeight="1">
      <c r="A165" s="30">
        <v>155</v>
      </c>
      <c r="B165" s="311" t="s">
        <v>365</v>
      </c>
      <c r="C165" s="301">
        <v>2851.85</v>
      </c>
      <c r="D165" s="302">
        <v>2818.5833333333335</v>
      </c>
      <c r="E165" s="302">
        <v>2759.2666666666669</v>
      </c>
      <c r="F165" s="302">
        <v>2666.6833333333334</v>
      </c>
      <c r="G165" s="302">
        <v>2607.3666666666668</v>
      </c>
      <c r="H165" s="302">
        <v>2911.166666666667</v>
      </c>
      <c r="I165" s="302">
        <v>2970.4833333333336</v>
      </c>
      <c r="J165" s="302">
        <v>3063.0666666666671</v>
      </c>
      <c r="K165" s="301">
        <v>2877.9</v>
      </c>
      <c r="L165" s="301">
        <v>2726</v>
      </c>
      <c r="M165" s="301">
        <v>0.22231999999999999</v>
      </c>
      <c r="N165" s="1"/>
      <c r="O165" s="1"/>
    </row>
    <row r="166" spans="1:15" ht="12.75" customHeight="1">
      <c r="A166" s="30">
        <v>156</v>
      </c>
      <c r="B166" s="311" t="s">
        <v>366</v>
      </c>
      <c r="C166" s="301">
        <v>2991.9</v>
      </c>
      <c r="D166" s="302">
        <v>3023.6833333333329</v>
      </c>
      <c r="E166" s="302">
        <v>2935.6666666666661</v>
      </c>
      <c r="F166" s="302">
        <v>2879.4333333333329</v>
      </c>
      <c r="G166" s="302">
        <v>2791.4166666666661</v>
      </c>
      <c r="H166" s="302">
        <v>3079.9166666666661</v>
      </c>
      <c r="I166" s="302">
        <v>3167.9333333333334</v>
      </c>
      <c r="J166" s="302">
        <v>3224.1666666666661</v>
      </c>
      <c r="K166" s="301">
        <v>3111.7</v>
      </c>
      <c r="L166" s="301">
        <v>2967.45</v>
      </c>
      <c r="M166" s="301">
        <v>0.35103000000000001</v>
      </c>
      <c r="N166" s="1"/>
      <c r="O166" s="1"/>
    </row>
    <row r="167" spans="1:15" ht="12.75" customHeight="1">
      <c r="A167" s="30">
        <v>157</v>
      </c>
      <c r="B167" s="311" t="s">
        <v>372</v>
      </c>
      <c r="C167" s="301">
        <v>405.9</v>
      </c>
      <c r="D167" s="302">
        <v>410.9666666666667</v>
      </c>
      <c r="E167" s="302">
        <v>394.93333333333339</v>
      </c>
      <c r="F167" s="302">
        <v>383.9666666666667</v>
      </c>
      <c r="G167" s="302">
        <v>367.93333333333339</v>
      </c>
      <c r="H167" s="302">
        <v>421.93333333333339</v>
      </c>
      <c r="I167" s="302">
        <v>437.9666666666667</v>
      </c>
      <c r="J167" s="302">
        <v>448.93333333333339</v>
      </c>
      <c r="K167" s="301">
        <v>427</v>
      </c>
      <c r="L167" s="301">
        <v>400</v>
      </c>
      <c r="M167" s="301">
        <v>4.8867099999999999</v>
      </c>
      <c r="N167" s="1"/>
      <c r="O167" s="1"/>
    </row>
    <row r="168" spans="1:15" ht="12.75" customHeight="1">
      <c r="A168" s="30">
        <v>158</v>
      </c>
      <c r="B168" s="311" t="s">
        <v>367</v>
      </c>
      <c r="C168" s="301">
        <v>119.3</v>
      </c>
      <c r="D168" s="302">
        <v>118.95</v>
      </c>
      <c r="E168" s="302">
        <v>118.10000000000001</v>
      </c>
      <c r="F168" s="302">
        <v>116.9</v>
      </c>
      <c r="G168" s="302">
        <v>116.05000000000001</v>
      </c>
      <c r="H168" s="302">
        <v>120.15</v>
      </c>
      <c r="I168" s="302">
        <v>121</v>
      </c>
      <c r="J168" s="302">
        <v>122.2</v>
      </c>
      <c r="K168" s="301">
        <v>119.8</v>
      </c>
      <c r="L168" s="301">
        <v>117.75</v>
      </c>
      <c r="M168" s="301">
        <v>4.28261</v>
      </c>
      <c r="N168" s="1"/>
      <c r="O168" s="1"/>
    </row>
    <row r="169" spans="1:15" ht="12.75" customHeight="1">
      <c r="A169" s="30">
        <v>159</v>
      </c>
      <c r="B169" s="311" t="s">
        <v>368</v>
      </c>
      <c r="C169" s="301">
        <v>4944.8</v>
      </c>
      <c r="D169" s="302">
        <v>4928.25</v>
      </c>
      <c r="E169" s="302">
        <v>4906.55</v>
      </c>
      <c r="F169" s="302">
        <v>4868.3</v>
      </c>
      <c r="G169" s="302">
        <v>4846.6000000000004</v>
      </c>
      <c r="H169" s="302">
        <v>4966.5</v>
      </c>
      <c r="I169" s="302">
        <v>4988.2000000000007</v>
      </c>
      <c r="J169" s="302">
        <v>5026.45</v>
      </c>
      <c r="K169" s="301">
        <v>4949.95</v>
      </c>
      <c r="L169" s="301">
        <v>4890</v>
      </c>
      <c r="M169" s="301">
        <v>1.04E-2</v>
      </c>
      <c r="N169" s="1"/>
      <c r="O169" s="1"/>
    </row>
    <row r="170" spans="1:15" ht="12.75" customHeight="1">
      <c r="A170" s="30">
        <v>160</v>
      </c>
      <c r="B170" s="311" t="s">
        <v>256</v>
      </c>
      <c r="C170" s="301">
        <v>2800.1</v>
      </c>
      <c r="D170" s="302">
        <v>2797.6999999999994</v>
      </c>
      <c r="E170" s="302">
        <v>2782.5999999999985</v>
      </c>
      <c r="F170" s="302">
        <v>2765.099999999999</v>
      </c>
      <c r="G170" s="302">
        <v>2749.9999999999982</v>
      </c>
      <c r="H170" s="302">
        <v>2815.1999999999989</v>
      </c>
      <c r="I170" s="302">
        <v>2830.3</v>
      </c>
      <c r="J170" s="302">
        <v>2847.7999999999993</v>
      </c>
      <c r="K170" s="301">
        <v>2812.8</v>
      </c>
      <c r="L170" s="301">
        <v>2780.2</v>
      </c>
      <c r="M170" s="301">
        <v>1.40686</v>
      </c>
      <c r="N170" s="1"/>
      <c r="O170" s="1"/>
    </row>
    <row r="171" spans="1:15" ht="12.75" customHeight="1">
      <c r="A171" s="30">
        <v>161</v>
      </c>
      <c r="B171" s="311" t="s">
        <v>369</v>
      </c>
      <c r="C171" s="301">
        <v>1539.4</v>
      </c>
      <c r="D171" s="302">
        <v>1538.4000000000003</v>
      </c>
      <c r="E171" s="302">
        <v>1526.9000000000005</v>
      </c>
      <c r="F171" s="302">
        <v>1514.4000000000003</v>
      </c>
      <c r="G171" s="302">
        <v>1502.9000000000005</v>
      </c>
      <c r="H171" s="302">
        <v>1550.9000000000005</v>
      </c>
      <c r="I171" s="302">
        <v>1562.4</v>
      </c>
      <c r="J171" s="302">
        <v>1574.9000000000005</v>
      </c>
      <c r="K171" s="301">
        <v>1549.9</v>
      </c>
      <c r="L171" s="301">
        <v>1525.9</v>
      </c>
      <c r="M171" s="301">
        <v>0.28667999999999999</v>
      </c>
      <c r="N171" s="1"/>
      <c r="O171" s="1"/>
    </row>
    <row r="172" spans="1:15" ht="12.75" customHeight="1">
      <c r="A172" s="30">
        <v>162</v>
      </c>
      <c r="B172" s="311" t="s">
        <v>104</v>
      </c>
      <c r="C172" s="301">
        <v>395.6</v>
      </c>
      <c r="D172" s="302">
        <v>396.16666666666669</v>
      </c>
      <c r="E172" s="302">
        <v>390.43333333333339</v>
      </c>
      <c r="F172" s="302">
        <v>385.26666666666671</v>
      </c>
      <c r="G172" s="302">
        <v>379.53333333333342</v>
      </c>
      <c r="H172" s="302">
        <v>401.33333333333337</v>
      </c>
      <c r="I172" s="302">
        <v>407.06666666666661</v>
      </c>
      <c r="J172" s="302">
        <v>412.23333333333335</v>
      </c>
      <c r="K172" s="301">
        <v>401.9</v>
      </c>
      <c r="L172" s="301">
        <v>391</v>
      </c>
      <c r="M172" s="301">
        <v>10.769909999999999</v>
      </c>
      <c r="N172" s="1"/>
      <c r="O172" s="1"/>
    </row>
    <row r="173" spans="1:15" ht="12.75" customHeight="1">
      <c r="A173" s="30">
        <v>163</v>
      </c>
      <c r="B173" s="311" t="s">
        <v>364</v>
      </c>
      <c r="C173" s="301">
        <v>4013.75</v>
      </c>
      <c r="D173" s="302">
        <v>4002.7833333333333</v>
      </c>
      <c r="E173" s="302">
        <v>3965.9666666666667</v>
      </c>
      <c r="F173" s="302">
        <v>3918.1833333333334</v>
      </c>
      <c r="G173" s="302">
        <v>3881.3666666666668</v>
      </c>
      <c r="H173" s="302">
        <v>4050.5666666666666</v>
      </c>
      <c r="I173" s="302">
        <v>4087.3833333333332</v>
      </c>
      <c r="J173" s="302">
        <v>4135.1666666666661</v>
      </c>
      <c r="K173" s="301">
        <v>4039.6</v>
      </c>
      <c r="L173" s="301">
        <v>3955</v>
      </c>
      <c r="M173" s="301">
        <v>0.32946999999999999</v>
      </c>
      <c r="N173" s="1"/>
      <c r="O173" s="1"/>
    </row>
    <row r="174" spans="1:15" ht="12.75" customHeight="1">
      <c r="A174" s="30">
        <v>164</v>
      </c>
      <c r="B174" s="311" t="s">
        <v>378</v>
      </c>
      <c r="C174" s="301">
        <v>634.29999999999995</v>
      </c>
      <c r="D174" s="302">
        <v>629.66666666666663</v>
      </c>
      <c r="E174" s="302">
        <v>622.33333333333326</v>
      </c>
      <c r="F174" s="302">
        <v>610.36666666666667</v>
      </c>
      <c r="G174" s="302">
        <v>603.0333333333333</v>
      </c>
      <c r="H174" s="302">
        <v>641.63333333333321</v>
      </c>
      <c r="I174" s="302">
        <v>648.96666666666647</v>
      </c>
      <c r="J174" s="302">
        <v>660.93333333333317</v>
      </c>
      <c r="K174" s="301">
        <v>637</v>
      </c>
      <c r="L174" s="301">
        <v>617.70000000000005</v>
      </c>
      <c r="M174" s="301">
        <v>13.816929999999999</v>
      </c>
      <c r="N174" s="1"/>
      <c r="O174" s="1"/>
    </row>
    <row r="175" spans="1:15" ht="12.75" customHeight="1">
      <c r="A175" s="30">
        <v>165</v>
      </c>
      <c r="B175" s="311" t="s">
        <v>370</v>
      </c>
      <c r="C175" s="301">
        <v>1204.5</v>
      </c>
      <c r="D175" s="302">
        <v>1202.8833333333334</v>
      </c>
      <c r="E175" s="302">
        <v>1194.7666666666669</v>
      </c>
      <c r="F175" s="302">
        <v>1185.0333333333335</v>
      </c>
      <c r="G175" s="302">
        <v>1176.916666666667</v>
      </c>
      <c r="H175" s="302">
        <v>1212.6166666666668</v>
      </c>
      <c r="I175" s="302">
        <v>1220.7333333333331</v>
      </c>
      <c r="J175" s="302">
        <v>1230.4666666666667</v>
      </c>
      <c r="K175" s="301">
        <v>1211</v>
      </c>
      <c r="L175" s="301">
        <v>1193.1500000000001</v>
      </c>
      <c r="M175" s="301">
        <v>0.11257</v>
      </c>
      <c r="N175" s="1"/>
      <c r="O175" s="1"/>
    </row>
    <row r="176" spans="1:15" ht="12.75" customHeight="1">
      <c r="A176" s="30">
        <v>166</v>
      </c>
      <c r="B176" s="311" t="s">
        <v>257</v>
      </c>
      <c r="C176" s="301">
        <v>525.70000000000005</v>
      </c>
      <c r="D176" s="302">
        <v>523.83333333333337</v>
      </c>
      <c r="E176" s="302">
        <v>518.76666666666677</v>
      </c>
      <c r="F176" s="302">
        <v>511.83333333333337</v>
      </c>
      <c r="G176" s="302">
        <v>506.76666666666677</v>
      </c>
      <c r="H176" s="302">
        <v>530.76666666666677</v>
      </c>
      <c r="I176" s="302">
        <v>535.83333333333337</v>
      </c>
      <c r="J176" s="302">
        <v>542.76666666666677</v>
      </c>
      <c r="K176" s="301">
        <v>528.9</v>
      </c>
      <c r="L176" s="301">
        <v>516.9</v>
      </c>
      <c r="M176" s="301">
        <v>0.73573999999999995</v>
      </c>
      <c r="N176" s="1"/>
      <c r="O176" s="1"/>
    </row>
    <row r="177" spans="1:15" ht="12.75" customHeight="1">
      <c r="A177" s="30">
        <v>167</v>
      </c>
      <c r="B177" s="311" t="s">
        <v>107</v>
      </c>
      <c r="C177" s="301">
        <v>762.95</v>
      </c>
      <c r="D177" s="302">
        <v>754.58333333333337</v>
      </c>
      <c r="E177" s="302">
        <v>744.16666666666674</v>
      </c>
      <c r="F177" s="302">
        <v>725.38333333333333</v>
      </c>
      <c r="G177" s="302">
        <v>714.9666666666667</v>
      </c>
      <c r="H177" s="302">
        <v>773.36666666666679</v>
      </c>
      <c r="I177" s="302">
        <v>783.78333333333353</v>
      </c>
      <c r="J177" s="302">
        <v>802.56666666666683</v>
      </c>
      <c r="K177" s="301">
        <v>765</v>
      </c>
      <c r="L177" s="301">
        <v>735.8</v>
      </c>
      <c r="M177" s="301">
        <v>10.1816</v>
      </c>
      <c r="N177" s="1"/>
      <c r="O177" s="1"/>
    </row>
    <row r="178" spans="1:15" ht="12.75" customHeight="1">
      <c r="A178" s="30">
        <v>168</v>
      </c>
      <c r="B178" s="311" t="s">
        <v>258</v>
      </c>
      <c r="C178" s="301">
        <v>472.75</v>
      </c>
      <c r="D178" s="302">
        <v>472.58333333333331</v>
      </c>
      <c r="E178" s="302">
        <v>463.16666666666663</v>
      </c>
      <c r="F178" s="302">
        <v>453.58333333333331</v>
      </c>
      <c r="G178" s="302">
        <v>444.16666666666663</v>
      </c>
      <c r="H178" s="302">
        <v>482.16666666666663</v>
      </c>
      <c r="I178" s="302">
        <v>491.58333333333326</v>
      </c>
      <c r="J178" s="302">
        <v>501.16666666666663</v>
      </c>
      <c r="K178" s="301">
        <v>482</v>
      </c>
      <c r="L178" s="301">
        <v>463</v>
      </c>
      <c r="M178" s="301">
        <v>1.0478799999999999</v>
      </c>
      <c r="N178" s="1"/>
      <c r="O178" s="1"/>
    </row>
    <row r="179" spans="1:15" ht="12.75" customHeight="1">
      <c r="A179" s="30">
        <v>169</v>
      </c>
      <c r="B179" s="311" t="s">
        <v>108</v>
      </c>
      <c r="C179" s="301">
        <v>1371.6</v>
      </c>
      <c r="D179" s="302">
        <v>1352.05</v>
      </c>
      <c r="E179" s="302">
        <v>1328.1999999999998</v>
      </c>
      <c r="F179" s="302">
        <v>1284.8</v>
      </c>
      <c r="G179" s="302">
        <v>1260.9499999999998</v>
      </c>
      <c r="H179" s="302">
        <v>1395.4499999999998</v>
      </c>
      <c r="I179" s="302">
        <v>1419.2999999999997</v>
      </c>
      <c r="J179" s="302">
        <v>1462.6999999999998</v>
      </c>
      <c r="K179" s="301">
        <v>1375.9</v>
      </c>
      <c r="L179" s="301">
        <v>1308.6500000000001</v>
      </c>
      <c r="M179" s="301">
        <v>6.7318800000000003</v>
      </c>
      <c r="N179" s="1"/>
      <c r="O179" s="1"/>
    </row>
    <row r="180" spans="1:15" ht="12.75" customHeight="1">
      <c r="A180" s="30">
        <v>170</v>
      </c>
      <c r="B180" s="311" t="s">
        <v>379</v>
      </c>
      <c r="C180" s="301">
        <v>77.900000000000006</v>
      </c>
      <c r="D180" s="302">
        <v>78.100000000000009</v>
      </c>
      <c r="E180" s="302">
        <v>77.500000000000014</v>
      </c>
      <c r="F180" s="302">
        <v>77.100000000000009</v>
      </c>
      <c r="G180" s="302">
        <v>76.500000000000014</v>
      </c>
      <c r="H180" s="302">
        <v>78.500000000000014</v>
      </c>
      <c r="I180" s="302">
        <v>79.100000000000009</v>
      </c>
      <c r="J180" s="302">
        <v>79.500000000000014</v>
      </c>
      <c r="K180" s="301">
        <v>78.7</v>
      </c>
      <c r="L180" s="301">
        <v>77.7</v>
      </c>
      <c r="M180" s="301">
        <v>4.0977399999999999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274.14999999999998</v>
      </c>
      <c r="D181" s="302">
        <v>273.2</v>
      </c>
      <c r="E181" s="302">
        <v>271.04999999999995</v>
      </c>
      <c r="F181" s="302">
        <v>267.95</v>
      </c>
      <c r="G181" s="302">
        <v>265.79999999999995</v>
      </c>
      <c r="H181" s="302">
        <v>276.29999999999995</v>
      </c>
      <c r="I181" s="302">
        <v>278.44999999999993</v>
      </c>
      <c r="J181" s="302">
        <v>281.54999999999995</v>
      </c>
      <c r="K181" s="301">
        <v>275.35000000000002</v>
      </c>
      <c r="L181" s="301">
        <v>270.10000000000002</v>
      </c>
      <c r="M181" s="301">
        <v>2.7034799999999999</v>
      </c>
      <c r="N181" s="1"/>
      <c r="O181" s="1"/>
    </row>
    <row r="182" spans="1:15" ht="12.75" customHeight="1">
      <c r="A182" s="30">
        <v>172</v>
      </c>
      <c r="B182" s="311" t="s">
        <v>371</v>
      </c>
      <c r="C182" s="301">
        <v>434.8</v>
      </c>
      <c r="D182" s="302">
        <v>433.95000000000005</v>
      </c>
      <c r="E182" s="302">
        <v>431.30000000000007</v>
      </c>
      <c r="F182" s="302">
        <v>427.8</v>
      </c>
      <c r="G182" s="302">
        <v>425.15000000000003</v>
      </c>
      <c r="H182" s="302">
        <v>437.4500000000001</v>
      </c>
      <c r="I182" s="302">
        <v>440.10000000000008</v>
      </c>
      <c r="J182" s="302">
        <v>443.60000000000014</v>
      </c>
      <c r="K182" s="301">
        <v>436.6</v>
      </c>
      <c r="L182" s="301">
        <v>430.45</v>
      </c>
      <c r="M182" s="301">
        <v>1.5821799999999999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1309.0999999999999</v>
      </c>
      <c r="D183" s="302">
        <v>1312.7</v>
      </c>
      <c r="E183" s="302">
        <v>1298.4000000000001</v>
      </c>
      <c r="F183" s="302">
        <v>1287.7</v>
      </c>
      <c r="G183" s="302">
        <v>1273.4000000000001</v>
      </c>
      <c r="H183" s="302">
        <v>1323.4</v>
      </c>
      <c r="I183" s="302">
        <v>1337.6999999999998</v>
      </c>
      <c r="J183" s="302">
        <v>1348.4</v>
      </c>
      <c r="K183" s="301">
        <v>1327</v>
      </c>
      <c r="L183" s="301">
        <v>1302</v>
      </c>
      <c r="M183" s="301">
        <v>13.55442</v>
      </c>
      <c r="N183" s="1"/>
      <c r="O183" s="1"/>
    </row>
    <row r="184" spans="1:15" ht="12.75" customHeight="1">
      <c r="A184" s="30">
        <v>174</v>
      </c>
      <c r="B184" s="311" t="s">
        <v>373</v>
      </c>
      <c r="C184" s="301">
        <v>152.9</v>
      </c>
      <c r="D184" s="302">
        <v>152.98333333333332</v>
      </c>
      <c r="E184" s="302">
        <v>151.11666666666665</v>
      </c>
      <c r="F184" s="302">
        <v>149.33333333333331</v>
      </c>
      <c r="G184" s="302">
        <v>147.46666666666664</v>
      </c>
      <c r="H184" s="302">
        <v>154.76666666666665</v>
      </c>
      <c r="I184" s="302">
        <v>156.63333333333333</v>
      </c>
      <c r="J184" s="302">
        <v>158.41666666666666</v>
      </c>
      <c r="K184" s="301">
        <v>154.85</v>
      </c>
      <c r="L184" s="301">
        <v>151.19999999999999</v>
      </c>
      <c r="M184" s="301">
        <v>9.1278799999999993</v>
      </c>
      <c r="N184" s="1"/>
      <c r="O184" s="1"/>
    </row>
    <row r="185" spans="1:15" ht="12.75" customHeight="1">
      <c r="A185" s="30">
        <v>175</v>
      </c>
      <c r="B185" s="311" t="s">
        <v>374</v>
      </c>
      <c r="C185" s="301">
        <v>1741.1</v>
      </c>
      <c r="D185" s="302">
        <v>1743.4333333333334</v>
      </c>
      <c r="E185" s="302">
        <v>1717.7166666666667</v>
      </c>
      <c r="F185" s="302">
        <v>1694.3333333333333</v>
      </c>
      <c r="G185" s="302">
        <v>1668.6166666666666</v>
      </c>
      <c r="H185" s="302">
        <v>1766.8166666666668</v>
      </c>
      <c r="I185" s="302">
        <v>1792.5333333333335</v>
      </c>
      <c r="J185" s="302">
        <v>1815.916666666667</v>
      </c>
      <c r="K185" s="301">
        <v>1769.15</v>
      </c>
      <c r="L185" s="301">
        <v>1720.05</v>
      </c>
      <c r="M185" s="301">
        <v>0.18103</v>
      </c>
      <c r="N185" s="1"/>
      <c r="O185" s="1"/>
    </row>
    <row r="186" spans="1:15" ht="12.75" customHeight="1">
      <c r="A186" s="30">
        <v>176</v>
      </c>
      <c r="B186" s="311" t="s">
        <v>380</v>
      </c>
      <c r="C186" s="301">
        <v>153.44999999999999</v>
      </c>
      <c r="D186" s="302">
        <v>153.73333333333332</v>
      </c>
      <c r="E186" s="302">
        <v>151.96666666666664</v>
      </c>
      <c r="F186" s="302">
        <v>150.48333333333332</v>
      </c>
      <c r="G186" s="302">
        <v>148.71666666666664</v>
      </c>
      <c r="H186" s="302">
        <v>155.21666666666664</v>
      </c>
      <c r="I186" s="302">
        <v>156.98333333333335</v>
      </c>
      <c r="J186" s="302">
        <v>158.46666666666664</v>
      </c>
      <c r="K186" s="301">
        <v>155.5</v>
      </c>
      <c r="L186" s="301">
        <v>152.25</v>
      </c>
      <c r="M186" s="301">
        <v>6.9042399999999997</v>
      </c>
      <c r="N186" s="1"/>
      <c r="O186" s="1"/>
    </row>
    <row r="187" spans="1:15" ht="12.75" customHeight="1">
      <c r="A187" s="30">
        <v>177</v>
      </c>
      <c r="B187" s="311" t="s">
        <v>259</v>
      </c>
      <c r="C187" s="301">
        <v>240.8</v>
      </c>
      <c r="D187" s="302">
        <v>240.36666666666667</v>
      </c>
      <c r="E187" s="302">
        <v>238.18333333333334</v>
      </c>
      <c r="F187" s="302">
        <v>235.56666666666666</v>
      </c>
      <c r="G187" s="302">
        <v>233.38333333333333</v>
      </c>
      <c r="H187" s="302">
        <v>242.98333333333335</v>
      </c>
      <c r="I187" s="302">
        <v>245.16666666666669</v>
      </c>
      <c r="J187" s="302">
        <v>247.78333333333336</v>
      </c>
      <c r="K187" s="301">
        <v>242.55</v>
      </c>
      <c r="L187" s="301">
        <v>237.75</v>
      </c>
      <c r="M187" s="301">
        <v>4.9341600000000003</v>
      </c>
      <c r="N187" s="1"/>
      <c r="O187" s="1"/>
    </row>
    <row r="188" spans="1:15" ht="12.75" customHeight="1">
      <c r="A188" s="30">
        <v>178</v>
      </c>
      <c r="B188" s="311" t="s">
        <v>375</v>
      </c>
      <c r="C188" s="301">
        <v>783.25</v>
      </c>
      <c r="D188" s="302">
        <v>784.2833333333333</v>
      </c>
      <c r="E188" s="302">
        <v>773.01666666666665</v>
      </c>
      <c r="F188" s="302">
        <v>762.7833333333333</v>
      </c>
      <c r="G188" s="302">
        <v>751.51666666666665</v>
      </c>
      <c r="H188" s="302">
        <v>794.51666666666665</v>
      </c>
      <c r="I188" s="302">
        <v>805.7833333333333</v>
      </c>
      <c r="J188" s="302">
        <v>816.01666666666665</v>
      </c>
      <c r="K188" s="301">
        <v>795.55</v>
      </c>
      <c r="L188" s="301">
        <v>774.05</v>
      </c>
      <c r="M188" s="301">
        <v>1.86467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499.95</v>
      </c>
      <c r="D189" s="302">
        <v>494.25</v>
      </c>
      <c r="E189" s="302">
        <v>486.5</v>
      </c>
      <c r="F189" s="302">
        <v>473.05</v>
      </c>
      <c r="G189" s="302">
        <v>465.3</v>
      </c>
      <c r="H189" s="302">
        <v>507.7</v>
      </c>
      <c r="I189" s="302">
        <v>515.45000000000005</v>
      </c>
      <c r="J189" s="302">
        <v>528.9</v>
      </c>
      <c r="K189" s="301">
        <v>502</v>
      </c>
      <c r="L189" s="301">
        <v>480.8</v>
      </c>
      <c r="M189" s="301">
        <v>44.946399999999997</v>
      </c>
      <c r="N189" s="1"/>
      <c r="O189" s="1"/>
    </row>
    <row r="190" spans="1:15" ht="12.75" customHeight="1">
      <c r="A190" s="30">
        <v>180</v>
      </c>
      <c r="B190" s="311" t="s">
        <v>260</v>
      </c>
      <c r="C190" s="301">
        <v>1874.1</v>
      </c>
      <c r="D190" s="302">
        <v>1858.1833333333334</v>
      </c>
      <c r="E190" s="302">
        <v>1836.3666666666668</v>
      </c>
      <c r="F190" s="302">
        <v>1798.6333333333334</v>
      </c>
      <c r="G190" s="302">
        <v>1776.8166666666668</v>
      </c>
      <c r="H190" s="302">
        <v>1895.9166666666667</v>
      </c>
      <c r="I190" s="302">
        <v>1917.7333333333333</v>
      </c>
      <c r="J190" s="302">
        <v>1955.4666666666667</v>
      </c>
      <c r="K190" s="301">
        <v>1880</v>
      </c>
      <c r="L190" s="301">
        <v>1820.45</v>
      </c>
      <c r="M190" s="301">
        <v>7.0456700000000003</v>
      </c>
      <c r="N190" s="1"/>
      <c r="O190" s="1"/>
    </row>
    <row r="191" spans="1:15" ht="12.75" customHeight="1">
      <c r="A191" s="30">
        <v>181</v>
      </c>
      <c r="B191" s="311" t="s">
        <v>384</v>
      </c>
      <c r="C191" s="301">
        <v>906.8</v>
      </c>
      <c r="D191" s="302">
        <v>912.11666666666667</v>
      </c>
      <c r="E191" s="302">
        <v>897.2833333333333</v>
      </c>
      <c r="F191" s="302">
        <v>887.76666666666665</v>
      </c>
      <c r="G191" s="302">
        <v>872.93333333333328</v>
      </c>
      <c r="H191" s="302">
        <v>921.63333333333333</v>
      </c>
      <c r="I191" s="302">
        <v>936.46666666666658</v>
      </c>
      <c r="J191" s="302">
        <v>945.98333333333335</v>
      </c>
      <c r="K191" s="301">
        <v>926.95</v>
      </c>
      <c r="L191" s="301">
        <v>902.6</v>
      </c>
      <c r="M191" s="301">
        <v>2.8064300000000002</v>
      </c>
      <c r="N191" s="1"/>
      <c r="O191" s="1"/>
    </row>
    <row r="192" spans="1:15" ht="12.75" customHeight="1">
      <c r="A192" s="30">
        <v>182</v>
      </c>
      <c r="B192" s="311" t="s">
        <v>829</v>
      </c>
      <c r="C192" s="301">
        <v>17.7</v>
      </c>
      <c r="D192" s="302">
        <v>17.716666666666665</v>
      </c>
      <c r="E192" s="302">
        <v>17.533333333333331</v>
      </c>
      <c r="F192" s="302">
        <v>17.366666666666667</v>
      </c>
      <c r="G192" s="302">
        <v>17.183333333333334</v>
      </c>
      <c r="H192" s="302">
        <v>17.883333333333329</v>
      </c>
      <c r="I192" s="302">
        <v>18.066666666666659</v>
      </c>
      <c r="J192" s="302">
        <v>18.233333333333327</v>
      </c>
      <c r="K192" s="301">
        <v>17.899999999999999</v>
      </c>
      <c r="L192" s="301">
        <v>17.55</v>
      </c>
      <c r="M192" s="301">
        <v>9.0083599999999997</v>
      </c>
      <c r="N192" s="1"/>
      <c r="O192" s="1"/>
    </row>
    <row r="193" spans="1:15" ht="12.75" customHeight="1">
      <c r="A193" s="30">
        <v>183</v>
      </c>
      <c r="B193" s="311" t="s">
        <v>385</v>
      </c>
      <c r="C193" s="301">
        <v>895.1</v>
      </c>
      <c r="D193" s="302">
        <v>891.71666666666658</v>
      </c>
      <c r="E193" s="302">
        <v>883.43333333333317</v>
      </c>
      <c r="F193" s="302">
        <v>871.76666666666654</v>
      </c>
      <c r="G193" s="302">
        <v>863.48333333333312</v>
      </c>
      <c r="H193" s="302">
        <v>903.38333333333321</v>
      </c>
      <c r="I193" s="302">
        <v>911.66666666666674</v>
      </c>
      <c r="J193" s="302">
        <v>923.33333333333326</v>
      </c>
      <c r="K193" s="301">
        <v>900</v>
      </c>
      <c r="L193" s="301">
        <v>880.05</v>
      </c>
      <c r="M193" s="301">
        <v>0.11928999999999999</v>
      </c>
      <c r="N193" s="1"/>
      <c r="O193" s="1"/>
    </row>
    <row r="194" spans="1:15" ht="12.75" customHeight="1">
      <c r="A194" s="30">
        <v>184</v>
      </c>
      <c r="B194" s="311" t="s">
        <v>112</v>
      </c>
      <c r="C194" s="301">
        <v>1132.05</v>
      </c>
      <c r="D194" s="302">
        <v>1122.1000000000001</v>
      </c>
      <c r="E194" s="302">
        <v>1102.2500000000002</v>
      </c>
      <c r="F194" s="302">
        <v>1072.45</v>
      </c>
      <c r="G194" s="302">
        <v>1052.6000000000001</v>
      </c>
      <c r="H194" s="302">
        <v>1151.9000000000003</v>
      </c>
      <c r="I194" s="302">
        <v>1171.7500000000002</v>
      </c>
      <c r="J194" s="302">
        <v>1201.5500000000004</v>
      </c>
      <c r="K194" s="301">
        <v>1141.95</v>
      </c>
      <c r="L194" s="301">
        <v>1092.3</v>
      </c>
      <c r="M194" s="301">
        <v>18.701910000000002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1028.6500000000001</v>
      </c>
      <c r="D195" s="302">
        <v>1024.0166666666667</v>
      </c>
      <c r="E195" s="302">
        <v>1016.3333333333333</v>
      </c>
      <c r="F195" s="302">
        <v>1004.0166666666667</v>
      </c>
      <c r="G195" s="302">
        <v>996.33333333333326</v>
      </c>
      <c r="H195" s="302">
        <v>1036.3333333333333</v>
      </c>
      <c r="I195" s="302">
        <v>1044.0166666666667</v>
      </c>
      <c r="J195" s="302">
        <v>1056.3333333333333</v>
      </c>
      <c r="K195" s="301">
        <v>1031.7</v>
      </c>
      <c r="L195" s="301">
        <v>1011.7</v>
      </c>
      <c r="M195" s="301">
        <v>16.540050000000001</v>
      </c>
      <c r="N195" s="1"/>
      <c r="O195" s="1"/>
    </row>
    <row r="196" spans="1:15" ht="12.75" customHeight="1">
      <c r="A196" s="30">
        <v>186</v>
      </c>
      <c r="B196" s="311" t="s">
        <v>114</v>
      </c>
      <c r="C196" s="301">
        <v>2265.4499999999998</v>
      </c>
      <c r="D196" s="302">
        <v>2259.0666666666666</v>
      </c>
      <c r="E196" s="302">
        <v>2244.3833333333332</v>
      </c>
      <c r="F196" s="302">
        <v>2223.3166666666666</v>
      </c>
      <c r="G196" s="302">
        <v>2208.6333333333332</v>
      </c>
      <c r="H196" s="302">
        <v>2280.1333333333332</v>
      </c>
      <c r="I196" s="302">
        <v>2294.8166666666666</v>
      </c>
      <c r="J196" s="302">
        <v>2315.8833333333332</v>
      </c>
      <c r="K196" s="301">
        <v>2273.75</v>
      </c>
      <c r="L196" s="301">
        <v>2238</v>
      </c>
      <c r="M196" s="301">
        <v>20.533930000000002</v>
      </c>
      <c r="N196" s="1"/>
      <c r="O196" s="1"/>
    </row>
    <row r="197" spans="1:15" ht="12.75" customHeight="1">
      <c r="A197" s="30">
        <v>187</v>
      </c>
      <c r="B197" s="311" t="s">
        <v>115</v>
      </c>
      <c r="C197" s="301">
        <v>1881.1</v>
      </c>
      <c r="D197" s="302">
        <v>1869.25</v>
      </c>
      <c r="E197" s="302">
        <v>1853.05</v>
      </c>
      <c r="F197" s="302">
        <v>1825</v>
      </c>
      <c r="G197" s="302">
        <v>1808.8</v>
      </c>
      <c r="H197" s="302">
        <v>1897.3</v>
      </c>
      <c r="I197" s="302">
        <v>1913.4999999999998</v>
      </c>
      <c r="J197" s="302">
        <v>1941.55</v>
      </c>
      <c r="K197" s="301">
        <v>1885.45</v>
      </c>
      <c r="L197" s="301">
        <v>1841.2</v>
      </c>
      <c r="M197" s="301">
        <v>5.7064300000000001</v>
      </c>
      <c r="N197" s="1"/>
      <c r="O197" s="1"/>
    </row>
    <row r="198" spans="1:15" ht="12.75" customHeight="1">
      <c r="A198" s="30">
        <v>188</v>
      </c>
      <c r="B198" s="311" t="s">
        <v>116</v>
      </c>
      <c r="C198" s="301">
        <v>1377.7</v>
      </c>
      <c r="D198" s="302">
        <v>1372.3</v>
      </c>
      <c r="E198" s="302">
        <v>1362.55</v>
      </c>
      <c r="F198" s="302">
        <v>1347.4</v>
      </c>
      <c r="G198" s="302">
        <v>1337.65</v>
      </c>
      <c r="H198" s="302">
        <v>1387.4499999999998</v>
      </c>
      <c r="I198" s="302">
        <v>1397.1999999999998</v>
      </c>
      <c r="J198" s="302">
        <v>1412.3499999999997</v>
      </c>
      <c r="K198" s="301">
        <v>1382.05</v>
      </c>
      <c r="L198" s="301">
        <v>1357.15</v>
      </c>
      <c r="M198" s="301">
        <v>36.559080000000002</v>
      </c>
      <c r="N198" s="1"/>
      <c r="O198" s="1"/>
    </row>
    <row r="199" spans="1:15" ht="12.75" customHeight="1">
      <c r="A199" s="30">
        <v>189</v>
      </c>
      <c r="B199" s="311" t="s">
        <v>117</v>
      </c>
      <c r="C199" s="301">
        <v>604.9</v>
      </c>
      <c r="D199" s="302">
        <v>601.26666666666665</v>
      </c>
      <c r="E199" s="302">
        <v>595.63333333333333</v>
      </c>
      <c r="F199" s="302">
        <v>586.36666666666667</v>
      </c>
      <c r="G199" s="302">
        <v>580.73333333333335</v>
      </c>
      <c r="H199" s="302">
        <v>610.5333333333333</v>
      </c>
      <c r="I199" s="302">
        <v>616.16666666666652</v>
      </c>
      <c r="J199" s="302">
        <v>625.43333333333328</v>
      </c>
      <c r="K199" s="301">
        <v>606.9</v>
      </c>
      <c r="L199" s="301">
        <v>592</v>
      </c>
      <c r="M199" s="301">
        <v>23.20898</v>
      </c>
      <c r="N199" s="1"/>
      <c r="O199" s="1"/>
    </row>
    <row r="200" spans="1:15" ht="12.75" customHeight="1">
      <c r="A200" s="30">
        <v>190</v>
      </c>
      <c r="B200" s="311" t="s">
        <v>382</v>
      </c>
      <c r="C200" s="301">
        <v>1096</v>
      </c>
      <c r="D200" s="302">
        <v>1096.0833333333333</v>
      </c>
      <c r="E200" s="302">
        <v>1084.9666666666665</v>
      </c>
      <c r="F200" s="302">
        <v>1073.9333333333332</v>
      </c>
      <c r="G200" s="302">
        <v>1062.8166666666664</v>
      </c>
      <c r="H200" s="302">
        <v>1107.1166666666666</v>
      </c>
      <c r="I200" s="302">
        <v>1118.2333333333333</v>
      </c>
      <c r="J200" s="302">
        <v>1129.2666666666667</v>
      </c>
      <c r="K200" s="301">
        <v>1107.2</v>
      </c>
      <c r="L200" s="301">
        <v>1085.05</v>
      </c>
      <c r="M200" s="301">
        <v>0.55267999999999995</v>
      </c>
      <c r="N200" s="1"/>
      <c r="O200" s="1"/>
    </row>
    <row r="201" spans="1:15" ht="12.75" customHeight="1">
      <c r="A201" s="30">
        <v>191</v>
      </c>
      <c r="B201" s="311" t="s">
        <v>386</v>
      </c>
      <c r="C201" s="301">
        <v>182.85</v>
      </c>
      <c r="D201" s="302">
        <v>183.2166666666667</v>
      </c>
      <c r="E201" s="302">
        <v>181.43333333333339</v>
      </c>
      <c r="F201" s="302">
        <v>180.01666666666671</v>
      </c>
      <c r="G201" s="302">
        <v>178.23333333333341</v>
      </c>
      <c r="H201" s="302">
        <v>184.63333333333338</v>
      </c>
      <c r="I201" s="302">
        <v>186.41666666666669</v>
      </c>
      <c r="J201" s="302">
        <v>187.83333333333337</v>
      </c>
      <c r="K201" s="301">
        <v>185</v>
      </c>
      <c r="L201" s="301">
        <v>181.8</v>
      </c>
      <c r="M201" s="301">
        <v>0.32131999999999999</v>
      </c>
      <c r="N201" s="1"/>
      <c r="O201" s="1"/>
    </row>
    <row r="202" spans="1:15" ht="12.75" customHeight="1">
      <c r="A202" s="30">
        <v>192</v>
      </c>
      <c r="B202" s="311" t="s">
        <v>387</v>
      </c>
      <c r="C202" s="301">
        <v>118.55</v>
      </c>
      <c r="D202" s="302">
        <v>120.11666666666667</v>
      </c>
      <c r="E202" s="302">
        <v>116.03333333333335</v>
      </c>
      <c r="F202" s="302">
        <v>113.51666666666667</v>
      </c>
      <c r="G202" s="302">
        <v>109.43333333333334</v>
      </c>
      <c r="H202" s="302">
        <v>122.63333333333335</v>
      </c>
      <c r="I202" s="302">
        <v>126.71666666666667</v>
      </c>
      <c r="J202" s="302">
        <v>129.23333333333335</v>
      </c>
      <c r="K202" s="301">
        <v>124.2</v>
      </c>
      <c r="L202" s="301">
        <v>117.6</v>
      </c>
      <c r="M202" s="301">
        <v>18.871099999999998</v>
      </c>
      <c r="N202" s="1"/>
      <c r="O202" s="1"/>
    </row>
    <row r="203" spans="1:15" ht="12.75" customHeight="1">
      <c r="A203" s="30">
        <v>193</v>
      </c>
      <c r="B203" s="311" t="s">
        <v>118</v>
      </c>
      <c r="C203" s="301">
        <v>2598.1</v>
      </c>
      <c r="D203" s="302">
        <v>2587.2166666666667</v>
      </c>
      <c r="E203" s="302">
        <v>2570.8833333333332</v>
      </c>
      <c r="F203" s="302">
        <v>2543.6666666666665</v>
      </c>
      <c r="G203" s="302">
        <v>2527.333333333333</v>
      </c>
      <c r="H203" s="302">
        <v>2614.4333333333334</v>
      </c>
      <c r="I203" s="302">
        <v>2630.7666666666664</v>
      </c>
      <c r="J203" s="302">
        <v>2657.9833333333336</v>
      </c>
      <c r="K203" s="301">
        <v>2603.5500000000002</v>
      </c>
      <c r="L203" s="301">
        <v>2560</v>
      </c>
      <c r="M203" s="301">
        <v>3.2750300000000001</v>
      </c>
      <c r="N203" s="1"/>
      <c r="O203" s="1"/>
    </row>
    <row r="204" spans="1:15" ht="12.75" customHeight="1">
      <c r="A204" s="30">
        <v>194</v>
      </c>
      <c r="B204" s="311" t="s">
        <v>383</v>
      </c>
      <c r="C204" s="301">
        <v>63.8</v>
      </c>
      <c r="D204" s="302">
        <v>63.783333333333331</v>
      </c>
      <c r="E204" s="302">
        <v>63.11666666666666</v>
      </c>
      <c r="F204" s="302">
        <v>62.43333333333333</v>
      </c>
      <c r="G204" s="302">
        <v>61.766666666666659</v>
      </c>
      <c r="H204" s="302">
        <v>64.466666666666669</v>
      </c>
      <c r="I204" s="302">
        <v>65.133333333333354</v>
      </c>
      <c r="J204" s="302">
        <v>65.816666666666663</v>
      </c>
      <c r="K204" s="301">
        <v>64.45</v>
      </c>
      <c r="L204" s="301">
        <v>63.1</v>
      </c>
      <c r="M204" s="301">
        <v>29.74277</v>
      </c>
      <c r="N204" s="1"/>
      <c r="O204" s="1"/>
    </row>
    <row r="205" spans="1:15" ht="12.75" customHeight="1">
      <c r="A205" s="30">
        <v>195</v>
      </c>
      <c r="B205" s="311" t="s">
        <v>830</v>
      </c>
      <c r="C205" s="301">
        <v>967.45</v>
      </c>
      <c r="D205" s="302">
        <v>965.48333333333323</v>
      </c>
      <c r="E205" s="302">
        <v>961.96666666666647</v>
      </c>
      <c r="F205" s="302">
        <v>956.48333333333323</v>
      </c>
      <c r="G205" s="302">
        <v>952.96666666666647</v>
      </c>
      <c r="H205" s="302">
        <v>970.96666666666647</v>
      </c>
      <c r="I205" s="302">
        <v>974.48333333333312</v>
      </c>
      <c r="J205" s="302">
        <v>979.96666666666647</v>
      </c>
      <c r="K205" s="301">
        <v>969</v>
      </c>
      <c r="L205" s="301">
        <v>960</v>
      </c>
      <c r="M205" s="301">
        <v>0.13181000000000001</v>
      </c>
      <c r="N205" s="1"/>
      <c r="O205" s="1"/>
    </row>
    <row r="206" spans="1:15" ht="12.75" customHeight="1">
      <c r="A206" s="30">
        <v>196</v>
      </c>
      <c r="B206" s="311" t="s">
        <v>819</v>
      </c>
      <c r="C206" s="301">
        <v>274.05</v>
      </c>
      <c r="D206" s="302">
        <v>277.40000000000003</v>
      </c>
      <c r="E206" s="302">
        <v>268.85000000000008</v>
      </c>
      <c r="F206" s="302">
        <v>263.65000000000003</v>
      </c>
      <c r="G206" s="302">
        <v>255.10000000000008</v>
      </c>
      <c r="H206" s="302">
        <v>282.60000000000008</v>
      </c>
      <c r="I206" s="302">
        <v>291.15000000000003</v>
      </c>
      <c r="J206" s="302">
        <v>296.35000000000008</v>
      </c>
      <c r="K206" s="301">
        <v>285.95</v>
      </c>
      <c r="L206" s="301">
        <v>272.2</v>
      </c>
      <c r="M206" s="301">
        <v>4.0080900000000002</v>
      </c>
      <c r="N206" s="1"/>
      <c r="O206" s="1"/>
    </row>
    <row r="207" spans="1:15" ht="12.75" customHeight="1">
      <c r="A207" s="30">
        <v>197</v>
      </c>
      <c r="B207" s="311" t="s">
        <v>120</v>
      </c>
      <c r="C207" s="301">
        <v>399.75</v>
      </c>
      <c r="D207" s="302">
        <v>398.48333333333329</v>
      </c>
      <c r="E207" s="302">
        <v>394.66666666666657</v>
      </c>
      <c r="F207" s="302">
        <v>389.58333333333326</v>
      </c>
      <c r="G207" s="302">
        <v>385.76666666666654</v>
      </c>
      <c r="H207" s="302">
        <v>403.56666666666661</v>
      </c>
      <c r="I207" s="302">
        <v>407.38333333333333</v>
      </c>
      <c r="J207" s="302">
        <v>412.46666666666664</v>
      </c>
      <c r="K207" s="301">
        <v>402.3</v>
      </c>
      <c r="L207" s="301">
        <v>393.4</v>
      </c>
      <c r="M207" s="301">
        <v>87.988280000000003</v>
      </c>
      <c r="N207" s="1"/>
      <c r="O207" s="1"/>
    </row>
    <row r="208" spans="1:15" ht="12.75" customHeight="1">
      <c r="A208" s="30">
        <v>198</v>
      </c>
      <c r="B208" s="311" t="s">
        <v>388</v>
      </c>
      <c r="C208" s="301">
        <v>103</v>
      </c>
      <c r="D208" s="302">
        <v>103.13333333333333</v>
      </c>
      <c r="E208" s="302">
        <v>101.46666666666665</v>
      </c>
      <c r="F208" s="302">
        <v>99.933333333333323</v>
      </c>
      <c r="G208" s="302">
        <v>98.266666666666652</v>
      </c>
      <c r="H208" s="302">
        <v>104.66666666666666</v>
      </c>
      <c r="I208" s="302">
        <v>106.33333333333334</v>
      </c>
      <c r="J208" s="302">
        <v>107.86666666666666</v>
      </c>
      <c r="K208" s="301">
        <v>104.8</v>
      </c>
      <c r="L208" s="301">
        <v>101.6</v>
      </c>
      <c r="M208" s="301">
        <v>20.233830000000001</v>
      </c>
      <c r="N208" s="1"/>
      <c r="O208" s="1"/>
    </row>
    <row r="209" spans="1:15" ht="12.75" customHeight="1">
      <c r="A209" s="30">
        <v>199</v>
      </c>
      <c r="B209" s="311" t="s">
        <v>121</v>
      </c>
      <c r="C209" s="301">
        <v>238.6</v>
      </c>
      <c r="D209" s="302">
        <v>237.83333333333334</v>
      </c>
      <c r="E209" s="302">
        <v>230.76666666666668</v>
      </c>
      <c r="F209" s="302">
        <v>222.93333333333334</v>
      </c>
      <c r="G209" s="302">
        <v>215.86666666666667</v>
      </c>
      <c r="H209" s="302">
        <v>245.66666666666669</v>
      </c>
      <c r="I209" s="302">
        <v>252.73333333333335</v>
      </c>
      <c r="J209" s="302">
        <v>260.56666666666672</v>
      </c>
      <c r="K209" s="301">
        <v>244.9</v>
      </c>
      <c r="L209" s="301">
        <v>230</v>
      </c>
      <c r="M209" s="301">
        <v>91.061710000000005</v>
      </c>
      <c r="N209" s="1"/>
      <c r="O209" s="1"/>
    </row>
    <row r="210" spans="1:15" ht="12.75" customHeight="1">
      <c r="A210" s="30">
        <v>200</v>
      </c>
      <c r="B210" s="311" t="s">
        <v>122</v>
      </c>
      <c r="C210" s="301">
        <v>2197.6999999999998</v>
      </c>
      <c r="D210" s="302">
        <v>2192.2666666666664</v>
      </c>
      <c r="E210" s="302">
        <v>2176.1833333333329</v>
      </c>
      <c r="F210" s="302">
        <v>2154.6666666666665</v>
      </c>
      <c r="G210" s="302">
        <v>2138.583333333333</v>
      </c>
      <c r="H210" s="302">
        <v>2213.7833333333328</v>
      </c>
      <c r="I210" s="302">
        <v>2229.8666666666668</v>
      </c>
      <c r="J210" s="302">
        <v>2251.3833333333328</v>
      </c>
      <c r="K210" s="301">
        <v>2208.35</v>
      </c>
      <c r="L210" s="301">
        <v>2170.75</v>
      </c>
      <c r="M210" s="301">
        <v>14.978669999999999</v>
      </c>
      <c r="N210" s="1"/>
      <c r="O210" s="1"/>
    </row>
    <row r="211" spans="1:15" ht="12.75" customHeight="1">
      <c r="A211" s="30">
        <v>201</v>
      </c>
      <c r="B211" s="311" t="s">
        <v>261</v>
      </c>
      <c r="C211" s="301">
        <v>292.45</v>
      </c>
      <c r="D211" s="302">
        <v>294.63333333333338</v>
      </c>
      <c r="E211" s="302">
        <v>289.26666666666677</v>
      </c>
      <c r="F211" s="302">
        <v>286.08333333333337</v>
      </c>
      <c r="G211" s="302">
        <v>280.71666666666675</v>
      </c>
      <c r="H211" s="302">
        <v>297.81666666666678</v>
      </c>
      <c r="I211" s="302">
        <v>303.18333333333345</v>
      </c>
      <c r="J211" s="302">
        <v>306.36666666666679</v>
      </c>
      <c r="K211" s="301">
        <v>300</v>
      </c>
      <c r="L211" s="301">
        <v>291.45</v>
      </c>
      <c r="M211" s="301">
        <v>5.1498499999999998</v>
      </c>
      <c r="N211" s="1"/>
      <c r="O211" s="1"/>
    </row>
    <row r="212" spans="1:15" ht="12.75" customHeight="1">
      <c r="A212" s="30">
        <v>202</v>
      </c>
      <c r="B212" s="311" t="s">
        <v>831</v>
      </c>
      <c r="C212" s="301">
        <v>789.35</v>
      </c>
      <c r="D212" s="302">
        <v>783.08333333333337</v>
      </c>
      <c r="E212" s="302">
        <v>771.76666666666677</v>
      </c>
      <c r="F212" s="302">
        <v>754.18333333333339</v>
      </c>
      <c r="G212" s="302">
        <v>742.86666666666679</v>
      </c>
      <c r="H212" s="302">
        <v>800.66666666666674</v>
      </c>
      <c r="I212" s="302">
        <v>811.98333333333335</v>
      </c>
      <c r="J212" s="302">
        <v>829.56666666666672</v>
      </c>
      <c r="K212" s="301">
        <v>794.4</v>
      </c>
      <c r="L212" s="301">
        <v>765.5</v>
      </c>
      <c r="M212" s="301">
        <v>1.2746999999999999</v>
      </c>
      <c r="N212" s="1"/>
      <c r="O212" s="1"/>
    </row>
    <row r="213" spans="1:15" ht="12.75" customHeight="1">
      <c r="A213" s="30">
        <v>203</v>
      </c>
      <c r="B213" s="311" t="s">
        <v>389</v>
      </c>
      <c r="C213" s="301">
        <v>32804.550000000003</v>
      </c>
      <c r="D213" s="302">
        <v>32697.05</v>
      </c>
      <c r="E213" s="302">
        <v>32459.1</v>
      </c>
      <c r="F213" s="302">
        <v>32113.649999999998</v>
      </c>
      <c r="G213" s="302">
        <v>31875.699999999997</v>
      </c>
      <c r="H213" s="302">
        <v>33042.5</v>
      </c>
      <c r="I213" s="302">
        <v>33280.450000000004</v>
      </c>
      <c r="J213" s="302">
        <v>33625.9</v>
      </c>
      <c r="K213" s="301">
        <v>32935</v>
      </c>
      <c r="L213" s="301">
        <v>32351.599999999999</v>
      </c>
      <c r="M213" s="301">
        <v>2.1309999999999999E-2</v>
      </c>
      <c r="N213" s="1"/>
      <c r="O213" s="1"/>
    </row>
    <row r="214" spans="1:15" ht="12.75" customHeight="1">
      <c r="A214" s="30">
        <v>204</v>
      </c>
      <c r="B214" s="311" t="s">
        <v>390</v>
      </c>
      <c r="C214" s="301">
        <v>36.35</v>
      </c>
      <c r="D214" s="302">
        <v>36.1</v>
      </c>
      <c r="E214" s="302">
        <v>35.35</v>
      </c>
      <c r="F214" s="302">
        <v>34.35</v>
      </c>
      <c r="G214" s="302">
        <v>33.6</v>
      </c>
      <c r="H214" s="302">
        <v>37.1</v>
      </c>
      <c r="I214" s="302">
        <v>37.85</v>
      </c>
      <c r="J214" s="302">
        <v>38.85</v>
      </c>
      <c r="K214" s="301">
        <v>36.85</v>
      </c>
      <c r="L214" s="301">
        <v>35.1</v>
      </c>
      <c r="M214" s="301">
        <v>12.962479999999999</v>
      </c>
      <c r="N214" s="1"/>
      <c r="O214" s="1"/>
    </row>
    <row r="215" spans="1:15" ht="12.75" customHeight="1">
      <c r="A215" s="30">
        <v>205</v>
      </c>
      <c r="B215" s="311" t="s">
        <v>402</v>
      </c>
      <c r="C215" s="301">
        <v>71.400000000000006</v>
      </c>
      <c r="D215" s="302">
        <v>71.5</v>
      </c>
      <c r="E215" s="302">
        <v>70.75</v>
      </c>
      <c r="F215" s="302">
        <v>70.099999999999994</v>
      </c>
      <c r="G215" s="302">
        <v>69.349999999999994</v>
      </c>
      <c r="H215" s="302">
        <v>72.150000000000006</v>
      </c>
      <c r="I215" s="302">
        <v>72.900000000000006</v>
      </c>
      <c r="J215" s="302">
        <v>73.550000000000011</v>
      </c>
      <c r="K215" s="301">
        <v>72.25</v>
      </c>
      <c r="L215" s="301">
        <v>70.849999999999994</v>
      </c>
      <c r="M215" s="301">
        <v>55.758470000000003</v>
      </c>
      <c r="N215" s="1"/>
      <c r="O215" s="1"/>
    </row>
    <row r="216" spans="1:15" ht="12.75" customHeight="1">
      <c r="A216" s="30">
        <v>206</v>
      </c>
      <c r="B216" s="311" t="s">
        <v>123</v>
      </c>
      <c r="C216" s="301">
        <v>117.2</v>
      </c>
      <c r="D216" s="302">
        <v>117.3</v>
      </c>
      <c r="E216" s="302">
        <v>115.35</v>
      </c>
      <c r="F216" s="302">
        <v>113.5</v>
      </c>
      <c r="G216" s="302">
        <v>111.55</v>
      </c>
      <c r="H216" s="302">
        <v>119.14999999999999</v>
      </c>
      <c r="I216" s="302">
        <v>121.10000000000001</v>
      </c>
      <c r="J216" s="302">
        <v>122.94999999999999</v>
      </c>
      <c r="K216" s="301">
        <v>119.25</v>
      </c>
      <c r="L216" s="301">
        <v>115.45</v>
      </c>
      <c r="M216" s="301">
        <v>112.41448</v>
      </c>
      <c r="N216" s="1"/>
      <c r="O216" s="1"/>
    </row>
    <row r="217" spans="1:15" ht="12.75" customHeight="1">
      <c r="A217" s="30">
        <v>207</v>
      </c>
      <c r="B217" s="311" t="s">
        <v>124</v>
      </c>
      <c r="C217" s="301">
        <v>732.75</v>
      </c>
      <c r="D217" s="302">
        <v>729.66666666666663</v>
      </c>
      <c r="E217" s="302">
        <v>725.23333333333323</v>
      </c>
      <c r="F217" s="302">
        <v>717.71666666666658</v>
      </c>
      <c r="G217" s="302">
        <v>713.28333333333319</v>
      </c>
      <c r="H217" s="302">
        <v>737.18333333333328</v>
      </c>
      <c r="I217" s="302">
        <v>741.61666666666667</v>
      </c>
      <c r="J217" s="302">
        <v>749.13333333333333</v>
      </c>
      <c r="K217" s="301">
        <v>734.1</v>
      </c>
      <c r="L217" s="301">
        <v>722.15</v>
      </c>
      <c r="M217" s="301">
        <v>74.443680000000001</v>
      </c>
      <c r="N217" s="1"/>
      <c r="O217" s="1"/>
    </row>
    <row r="218" spans="1:15" ht="12.75" customHeight="1">
      <c r="A218" s="30">
        <v>208</v>
      </c>
      <c r="B218" s="311" t="s">
        <v>125</v>
      </c>
      <c r="C218" s="301">
        <v>1125.3</v>
      </c>
      <c r="D218" s="302">
        <v>1130.4666666666667</v>
      </c>
      <c r="E218" s="302">
        <v>1112.9333333333334</v>
      </c>
      <c r="F218" s="302">
        <v>1100.5666666666666</v>
      </c>
      <c r="G218" s="302">
        <v>1083.0333333333333</v>
      </c>
      <c r="H218" s="302">
        <v>1142.8333333333335</v>
      </c>
      <c r="I218" s="302">
        <v>1160.3666666666668</v>
      </c>
      <c r="J218" s="302">
        <v>1172.7333333333336</v>
      </c>
      <c r="K218" s="301">
        <v>1148</v>
      </c>
      <c r="L218" s="301">
        <v>1118.0999999999999</v>
      </c>
      <c r="M218" s="301">
        <v>22.882249999999999</v>
      </c>
      <c r="N218" s="1"/>
      <c r="O218" s="1"/>
    </row>
    <row r="219" spans="1:15" ht="12.75" customHeight="1">
      <c r="A219" s="30">
        <v>209</v>
      </c>
      <c r="B219" s="311" t="s">
        <v>126</v>
      </c>
      <c r="C219" s="301">
        <v>563.29999999999995</v>
      </c>
      <c r="D219" s="302">
        <v>555.31666666666661</v>
      </c>
      <c r="E219" s="302">
        <v>545.73333333333323</v>
      </c>
      <c r="F219" s="302">
        <v>528.16666666666663</v>
      </c>
      <c r="G219" s="302">
        <v>518.58333333333326</v>
      </c>
      <c r="H219" s="302">
        <v>572.88333333333321</v>
      </c>
      <c r="I219" s="302">
        <v>582.4666666666667</v>
      </c>
      <c r="J219" s="302">
        <v>600.03333333333319</v>
      </c>
      <c r="K219" s="301">
        <v>564.9</v>
      </c>
      <c r="L219" s="301">
        <v>537.75</v>
      </c>
      <c r="M219" s="301">
        <v>12.401149999999999</v>
      </c>
      <c r="N219" s="1"/>
      <c r="O219" s="1"/>
    </row>
    <row r="220" spans="1:15" ht="12.75" customHeight="1">
      <c r="A220" s="30">
        <v>210</v>
      </c>
      <c r="B220" s="311" t="s">
        <v>406</v>
      </c>
      <c r="C220" s="301">
        <v>142.25</v>
      </c>
      <c r="D220" s="302">
        <v>142.13333333333333</v>
      </c>
      <c r="E220" s="302">
        <v>140.71666666666664</v>
      </c>
      <c r="F220" s="302">
        <v>139.18333333333331</v>
      </c>
      <c r="G220" s="302">
        <v>137.76666666666662</v>
      </c>
      <c r="H220" s="302">
        <v>143.66666666666666</v>
      </c>
      <c r="I220" s="302">
        <v>145.08333333333334</v>
      </c>
      <c r="J220" s="302">
        <v>146.61666666666667</v>
      </c>
      <c r="K220" s="301">
        <v>143.55000000000001</v>
      </c>
      <c r="L220" s="301">
        <v>140.6</v>
      </c>
      <c r="M220" s="301">
        <v>0.98467000000000005</v>
      </c>
      <c r="N220" s="1"/>
      <c r="O220" s="1"/>
    </row>
    <row r="221" spans="1:15" ht="12.75" customHeight="1">
      <c r="A221" s="30">
        <v>211</v>
      </c>
      <c r="B221" s="311" t="s">
        <v>392</v>
      </c>
      <c r="C221" s="301">
        <v>37.450000000000003</v>
      </c>
      <c r="D221" s="302">
        <v>37.416666666666664</v>
      </c>
      <c r="E221" s="302">
        <v>37.133333333333326</v>
      </c>
      <c r="F221" s="302">
        <v>36.816666666666663</v>
      </c>
      <c r="G221" s="302">
        <v>36.533333333333324</v>
      </c>
      <c r="H221" s="302">
        <v>37.733333333333327</v>
      </c>
      <c r="I221" s="302">
        <v>38.016666666666673</v>
      </c>
      <c r="J221" s="302">
        <v>38.333333333333329</v>
      </c>
      <c r="K221" s="301">
        <v>37.700000000000003</v>
      </c>
      <c r="L221" s="301">
        <v>37.1</v>
      </c>
      <c r="M221" s="301">
        <v>32.757750000000001</v>
      </c>
      <c r="N221" s="1"/>
      <c r="O221" s="1"/>
    </row>
    <row r="222" spans="1:15" ht="12.75" customHeight="1">
      <c r="A222" s="30">
        <v>212</v>
      </c>
      <c r="B222" s="311" t="s">
        <v>127</v>
      </c>
      <c r="C222" s="301">
        <v>9.1999999999999993</v>
      </c>
      <c r="D222" s="302">
        <v>9.2166666666666668</v>
      </c>
      <c r="E222" s="302">
        <v>9.0833333333333339</v>
      </c>
      <c r="F222" s="302">
        <v>8.9666666666666668</v>
      </c>
      <c r="G222" s="302">
        <v>8.8333333333333339</v>
      </c>
      <c r="H222" s="302">
        <v>9.3333333333333339</v>
      </c>
      <c r="I222" s="302">
        <v>9.4666666666666668</v>
      </c>
      <c r="J222" s="302">
        <v>9.5833333333333339</v>
      </c>
      <c r="K222" s="301">
        <v>9.35</v>
      </c>
      <c r="L222" s="301">
        <v>9.1</v>
      </c>
      <c r="M222" s="301">
        <v>654.74270000000001</v>
      </c>
      <c r="N222" s="1"/>
      <c r="O222" s="1"/>
    </row>
    <row r="223" spans="1:15" ht="12.75" customHeight="1">
      <c r="A223" s="30">
        <v>213</v>
      </c>
      <c r="B223" s="311" t="s">
        <v>393</v>
      </c>
      <c r="C223" s="301">
        <v>50</v>
      </c>
      <c r="D223" s="302">
        <v>49.866666666666667</v>
      </c>
      <c r="E223" s="302">
        <v>49.233333333333334</v>
      </c>
      <c r="F223" s="302">
        <v>48.466666666666669</v>
      </c>
      <c r="G223" s="302">
        <v>47.833333333333336</v>
      </c>
      <c r="H223" s="302">
        <v>50.633333333333333</v>
      </c>
      <c r="I223" s="302">
        <v>51.266666666666673</v>
      </c>
      <c r="J223" s="302">
        <v>52.033333333333331</v>
      </c>
      <c r="K223" s="301">
        <v>50.5</v>
      </c>
      <c r="L223" s="301">
        <v>49.1</v>
      </c>
      <c r="M223" s="301">
        <v>19.243659999999998</v>
      </c>
      <c r="N223" s="1"/>
      <c r="O223" s="1"/>
    </row>
    <row r="224" spans="1:15" ht="12.75" customHeight="1">
      <c r="A224" s="30">
        <v>214</v>
      </c>
      <c r="B224" s="311" t="s">
        <v>128</v>
      </c>
      <c r="C224" s="301">
        <v>34.35</v>
      </c>
      <c r="D224" s="302">
        <v>34.333333333333336</v>
      </c>
      <c r="E224" s="302">
        <v>34.116666666666674</v>
      </c>
      <c r="F224" s="302">
        <v>33.88333333333334</v>
      </c>
      <c r="G224" s="302">
        <v>33.666666666666679</v>
      </c>
      <c r="H224" s="302">
        <v>34.56666666666667</v>
      </c>
      <c r="I224" s="302">
        <v>34.783333333333324</v>
      </c>
      <c r="J224" s="302">
        <v>35.016666666666666</v>
      </c>
      <c r="K224" s="301">
        <v>34.549999999999997</v>
      </c>
      <c r="L224" s="301">
        <v>34.1</v>
      </c>
      <c r="M224" s="301">
        <v>156.07034999999999</v>
      </c>
      <c r="N224" s="1"/>
      <c r="O224" s="1"/>
    </row>
    <row r="225" spans="1:15" ht="12.75" customHeight="1">
      <c r="A225" s="30">
        <v>215</v>
      </c>
      <c r="B225" s="311" t="s">
        <v>404</v>
      </c>
      <c r="C225" s="301">
        <v>184.8</v>
      </c>
      <c r="D225" s="302">
        <v>181.7833333333333</v>
      </c>
      <c r="E225" s="302">
        <v>177.96666666666661</v>
      </c>
      <c r="F225" s="302">
        <v>171.1333333333333</v>
      </c>
      <c r="G225" s="302">
        <v>167.31666666666661</v>
      </c>
      <c r="H225" s="302">
        <v>188.61666666666662</v>
      </c>
      <c r="I225" s="302">
        <v>192.43333333333334</v>
      </c>
      <c r="J225" s="302">
        <v>199.26666666666662</v>
      </c>
      <c r="K225" s="301">
        <v>185.6</v>
      </c>
      <c r="L225" s="301">
        <v>174.95</v>
      </c>
      <c r="M225" s="301">
        <v>185.50810000000001</v>
      </c>
      <c r="N225" s="1"/>
      <c r="O225" s="1"/>
    </row>
    <row r="226" spans="1:15" ht="12.75" customHeight="1">
      <c r="A226" s="30">
        <v>216</v>
      </c>
      <c r="B226" s="311" t="s">
        <v>394</v>
      </c>
      <c r="C226" s="301">
        <v>926.55</v>
      </c>
      <c r="D226" s="302">
        <v>904.80000000000007</v>
      </c>
      <c r="E226" s="302">
        <v>864.75000000000011</v>
      </c>
      <c r="F226" s="302">
        <v>802.95</v>
      </c>
      <c r="G226" s="302">
        <v>762.90000000000009</v>
      </c>
      <c r="H226" s="302">
        <v>966.60000000000014</v>
      </c>
      <c r="I226" s="302">
        <v>1006.6500000000001</v>
      </c>
      <c r="J226" s="302">
        <v>1068.4500000000003</v>
      </c>
      <c r="K226" s="301">
        <v>944.85</v>
      </c>
      <c r="L226" s="301">
        <v>843</v>
      </c>
      <c r="M226" s="301">
        <v>6.1849499999999997</v>
      </c>
      <c r="N226" s="1"/>
      <c r="O226" s="1"/>
    </row>
    <row r="227" spans="1:15" ht="12.75" customHeight="1">
      <c r="A227" s="30">
        <v>217</v>
      </c>
      <c r="B227" s="311" t="s">
        <v>129</v>
      </c>
      <c r="C227" s="301">
        <v>367.9</v>
      </c>
      <c r="D227" s="302">
        <v>362.13333333333338</v>
      </c>
      <c r="E227" s="302">
        <v>355.46666666666675</v>
      </c>
      <c r="F227" s="302">
        <v>343.03333333333336</v>
      </c>
      <c r="G227" s="302">
        <v>336.36666666666673</v>
      </c>
      <c r="H227" s="302">
        <v>374.56666666666678</v>
      </c>
      <c r="I227" s="302">
        <v>381.23333333333341</v>
      </c>
      <c r="J227" s="302">
        <v>393.6666666666668</v>
      </c>
      <c r="K227" s="301">
        <v>368.8</v>
      </c>
      <c r="L227" s="301">
        <v>349.7</v>
      </c>
      <c r="M227" s="301">
        <v>39.190519999999999</v>
      </c>
      <c r="N227" s="1"/>
      <c r="O227" s="1"/>
    </row>
    <row r="228" spans="1:15" ht="12.75" customHeight="1">
      <c r="A228" s="30">
        <v>218</v>
      </c>
      <c r="B228" s="311" t="s">
        <v>395</v>
      </c>
      <c r="C228" s="301">
        <v>328.35</v>
      </c>
      <c r="D228" s="302">
        <v>328.28333333333336</v>
      </c>
      <c r="E228" s="302">
        <v>324.06666666666672</v>
      </c>
      <c r="F228" s="302">
        <v>319.78333333333336</v>
      </c>
      <c r="G228" s="302">
        <v>315.56666666666672</v>
      </c>
      <c r="H228" s="302">
        <v>332.56666666666672</v>
      </c>
      <c r="I228" s="302">
        <v>336.7833333333333</v>
      </c>
      <c r="J228" s="302">
        <v>341.06666666666672</v>
      </c>
      <c r="K228" s="301">
        <v>332.5</v>
      </c>
      <c r="L228" s="301">
        <v>324</v>
      </c>
      <c r="M228" s="301">
        <v>2.5596999999999999</v>
      </c>
      <c r="N228" s="1"/>
      <c r="O228" s="1"/>
    </row>
    <row r="229" spans="1:15" ht="12.75" customHeight="1">
      <c r="A229" s="30">
        <v>219</v>
      </c>
      <c r="B229" s="311" t="s">
        <v>396</v>
      </c>
      <c r="C229" s="301">
        <v>1513.95</v>
      </c>
      <c r="D229" s="302">
        <v>1515.3666666666668</v>
      </c>
      <c r="E229" s="302">
        <v>1499.7833333333335</v>
      </c>
      <c r="F229" s="302">
        <v>1485.6166666666668</v>
      </c>
      <c r="G229" s="302">
        <v>1470.0333333333335</v>
      </c>
      <c r="H229" s="302">
        <v>1529.5333333333335</v>
      </c>
      <c r="I229" s="302">
        <v>1545.1166666666666</v>
      </c>
      <c r="J229" s="302">
        <v>1559.2833333333335</v>
      </c>
      <c r="K229" s="301">
        <v>1530.95</v>
      </c>
      <c r="L229" s="301">
        <v>1501.2</v>
      </c>
      <c r="M229" s="301">
        <v>0.13397999999999999</v>
      </c>
      <c r="N229" s="1"/>
      <c r="O229" s="1"/>
    </row>
    <row r="230" spans="1:15" ht="12.75" customHeight="1">
      <c r="A230" s="30">
        <v>220</v>
      </c>
      <c r="B230" s="311" t="s">
        <v>130</v>
      </c>
      <c r="C230" s="301">
        <v>223.2</v>
      </c>
      <c r="D230" s="302">
        <v>223.54999999999998</v>
      </c>
      <c r="E230" s="302">
        <v>219.59999999999997</v>
      </c>
      <c r="F230" s="302">
        <v>215.99999999999997</v>
      </c>
      <c r="G230" s="302">
        <v>212.04999999999995</v>
      </c>
      <c r="H230" s="302">
        <v>227.14999999999998</v>
      </c>
      <c r="I230" s="302">
        <v>231.09999999999997</v>
      </c>
      <c r="J230" s="302">
        <v>234.7</v>
      </c>
      <c r="K230" s="301">
        <v>227.5</v>
      </c>
      <c r="L230" s="301">
        <v>219.95</v>
      </c>
      <c r="M230" s="301">
        <v>52.955280000000002</v>
      </c>
      <c r="N230" s="1"/>
      <c r="O230" s="1"/>
    </row>
    <row r="231" spans="1:15" ht="12.75" customHeight="1">
      <c r="A231" s="30">
        <v>221</v>
      </c>
      <c r="B231" s="311" t="s">
        <v>401</v>
      </c>
      <c r="C231" s="301">
        <v>163.55000000000001</v>
      </c>
      <c r="D231" s="302">
        <v>163.06666666666669</v>
      </c>
      <c r="E231" s="302">
        <v>161.63333333333338</v>
      </c>
      <c r="F231" s="302">
        <v>159.7166666666667</v>
      </c>
      <c r="G231" s="302">
        <v>158.28333333333339</v>
      </c>
      <c r="H231" s="302">
        <v>164.98333333333338</v>
      </c>
      <c r="I231" s="302">
        <v>166.41666666666671</v>
      </c>
      <c r="J231" s="302">
        <v>168.33333333333337</v>
      </c>
      <c r="K231" s="301">
        <v>164.5</v>
      </c>
      <c r="L231" s="301">
        <v>161.15</v>
      </c>
      <c r="M231" s="301">
        <v>14.216559999999999</v>
      </c>
      <c r="N231" s="1"/>
      <c r="O231" s="1"/>
    </row>
    <row r="232" spans="1:15" ht="12.75" customHeight="1">
      <c r="A232" s="30">
        <v>222</v>
      </c>
      <c r="B232" s="311" t="s">
        <v>263</v>
      </c>
      <c r="C232" s="301">
        <v>4355.3999999999996</v>
      </c>
      <c r="D232" s="302">
        <v>4344</v>
      </c>
      <c r="E232" s="302">
        <v>4289</v>
      </c>
      <c r="F232" s="302">
        <v>4222.6000000000004</v>
      </c>
      <c r="G232" s="302">
        <v>4167.6000000000004</v>
      </c>
      <c r="H232" s="302">
        <v>4410.3999999999996</v>
      </c>
      <c r="I232" s="302">
        <v>4465.3999999999996</v>
      </c>
      <c r="J232" s="302">
        <v>4531.7999999999993</v>
      </c>
      <c r="K232" s="301">
        <v>4399</v>
      </c>
      <c r="L232" s="301">
        <v>4277.6000000000004</v>
      </c>
      <c r="M232" s="301">
        <v>0.38450000000000001</v>
      </c>
      <c r="N232" s="1"/>
      <c r="O232" s="1"/>
    </row>
    <row r="233" spans="1:15" ht="12.75" customHeight="1">
      <c r="A233" s="30">
        <v>223</v>
      </c>
      <c r="B233" s="311" t="s">
        <v>403</v>
      </c>
      <c r="C233" s="301">
        <v>162.1</v>
      </c>
      <c r="D233" s="302">
        <v>162.11666666666665</v>
      </c>
      <c r="E233" s="302">
        <v>161.0333333333333</v>
      </c>
      <c r="F233" s="302">
        <v>159.96666666666667</v>
      </c>
      <c r="G233" s="302">
        <v>158.88333333333333</v>
      </c>
      <c r="H233" s="302">
        <v>163.18333333333328</v>
      </c>
      <c r="I233" s="302">
        <v>164.26666666666659</v>
      </c>
      <c r="J233" s="302">
        <v>165.33333333333326</v>
      </c>
      <c r="K233" s="301">
        <v>163.19999999999999</v>
      </c>
      <c r="L233" s="301">
        <v>161.05000000000001</v>
      </c>
      <c r="M233" s="301">
        <v>4.73895</v>
      </c>
      <c r="N233" s="1"/>
      <c r="O233" s="1"/>
    </row>
    <row r="234" spans="1:15" ht="12.75" customHeight="1">
      <c r="A234" s="30">
        <v>224</v>
      </c>
      <c r="B234" s="311" t="s">
        <v>131</v>
      </c>
      <c r="C234" s="301">
        <v>1793.55</v>
      </c>
      <c r="D234" s="302">
        <v>1788.3666666666668</v>
      </c>
      <c r="E234" s="302">
        <v>1768.7333333333336</v>
      </c>
      <c r="F234" s="302">
        <v>1743.9166666666667</v>
      </c>
      <c r="G234" s="302">
        <v>1724.2833333333335</v>
      </c>
      <c r="H234" s="302">
        <v>1813.1833333333336</v>
      </c>
      <c r="I234" s="302">
        <v>1832.8166666666668</v>
      </c>
      <c r="J234" s="302">
        <v>1857.6333333333337</v>
      </c>
      <c r="K234" s="301">
        <v>1808</v>
      </c>
      <c r="L234" s="301">
        <v>1763.55</v>
      </c>
      <c r="M234" s="301">
        <v>3.1599699999999999</v>
      </c>
      <c r="N234" s="1"/>
      <c r="O234" s="1"/>
    </row>
    <row r="235" spans="1:15" ht="12.75" customHeight="1">
      <c r="A235" s="30">
        <v>225</v>
      </c>
      <c r="B235" s="311" t="s">
        <v>832</v>
      </c>
      <c r="C235" s="301">
        <v>1523.45</v>
      </c>
      <c r="D235" s="302">
        <v>1534.0500000000002</v>
      </c>
      <c r="E235" s="302">
        <v>1504.4500000000003</v>
      </c>
      <c r="F235" s="302">
        <v>1485.45</v>
      </c>
      <c r="G235" s="302">
        <v>1455.8500000000001</v>
      </c>
      <c r="H235" s="302">
        <v>1553.0500000000004</v>
      </c>
      <c r="I235" s="302">
        <v>1582.6500000000003</v>
      </c>
      <c r="J235" s="302">
        <v>1601.6500000000005</v>
      </c>
      <c r="K235" s="301">
        <v>1563.65</v>
      </c>
      <c r="L235" s="301">
        <v>1515.05</v>
      </c>
      <c r="M235" s="301">
        <v>1.0511900000000001</v>
      </c>
      <c r="N235" s="1"/>
      <c r="O235" s="1"/>
    </row>
    <row r="236" spans="1:15" ht="12.75" customHeight="1">
      <c r="A236" s="30">
        <v>226</v>
      </c>
      <c r="B236" s="311" t="s">
        <v>407</v>
      </c>
      <c r="C236" s="301">
        <v>374.45</v>
      </c>
      <c r="D236" s="302">
        <v>377.34999999999997</v>
      </c>
      <c r="E236" s="302">
        <v>368.74999999999994</v>
      </c>
      <c r="F236" s="302">
        <v>363.04999999999995</v>
      </c>
      <c r="G236" s="302">
        <v>354.44999999999993</v>
      </c>
      <c r="H236" s="302">
        <v>383.04999999999995</v>
      </c>
      <c r="I236" s="302">
        <v>391.65</v>
      </c>
      <c r="J236" s="302">
        <v>397.34999999999997</v>
      </c>
      <c r="K236" s="301">
        <v>385.95</v>
      </c>
      <c r="L236" s="301">
        <v>371.65</v>
      </c>
      <c r="M236" s="301">
        <v>0.48653000000000002</v>
      </c>
      <c r="N236" s="1"/>
      <c r="O236" s="1"/>
    </row>
    <row r="237" spans="1:15" ht="12.75" customHeight="1">
      <c r="A237" s="30">
        <v>227</v>
      </c>
      <c r="B237" s="311" t="s">
        <v>132</v>
      </c>
      <c r="C237" s="301">
        <v>920.3</v>
      </c>
      <c r="D237" s="302">
        <v>916.7166666666667</v>
      </c>
      <c r="E237" s="302">
        <v>909.93333333333339</v>
      </c>
      <c r="F237" s="302">
        <v>899.56666666666672</v>
      </c>
      <c r="G237" s="302">
        <v>892.78333333333342</v>
      </c>
      <c r="H237" s="302">
        <v>927.08333333333337</v>
      </c>
      <c r="I237" s="302">
        <v>933.86666666666667</v>
      </c>
      <c r="J237" s="302">
        <v>944.23333333333335</v>
      </c>
      <c r="K237" s="301">
        <v>923.5</v>
      </c>
      <c r="L237" s="301">
        <v>906.35</v>
      </c>
      <c r="M237" s="301">
        <v>10.31195</v>
      </c>
      <c r="N237" s="1"/>
      <c r="O237" s="1"/>
    </row>
    <row r="238" spans="1:15" ht="12.75" customHeight="1">
      <c r="A238" s="30">
        <v>228</v>
      </c>
      <c r="B238" s="311" t="s">
        <v>133</v>
      </c>
      <c r="C238" s="301">
        <v>207.5</v>
      </c>
      <c r="D238" s="302">
        <v>205.83333333333334</v>
      </c>
      <c r="E238" s="302">
        <v>203.76666666666668</v>
      </c>
      <c r="F238" s="302">
        <v>200.03333333333333</v>
      </c>
      <c r="G238" s="302">
        <v>197.96666666666667</v>
      </c>
      <c r="H238" s="302">
        <v>209.56666666666669</v>
      </c>
      <c r="I238" s="302">
        <v>211.63333333333335</v>
      </c>
      <c r="J238" s="302">
        <v>215.3666666666667</v>
      </c>
      <c r="K238" s="301">
        <v>207.9</v>
      </c>
      <c r="L238" s="301">
        <v>202.1</v>
      </c>
      <c r="M238" s="301">
        <v>15.07766</v>
      </c>
      <c r="N238" s="1"/>
      <c r="O238" s="1"/>
    </row>
    <row r="239" spans="1:15" ht="12.75" customHeight="1">
      <c r="A239" s="30">
        <v>229</v>
      </c>
      <c r="B239" s="311" t="s">
        <v>408</v>
      </c>
      <c r="C239" s="301">
        <v>15.5</v>
      </c>
      <c r="D239" s="302">
        <v>15.416666666666666</v>
      </c>
      <c r="E239" s="302">
        <v>15.183333333333332</v>
      </c>
      <c r="F239" s="302">
        <v>14.866666666666665</v>
      </c>
      <c r="G239" s="302">
        <v>14.633333333333331</v>
      </c>
      <c r="H239" s="302">
        <v>15.733333333333333</v>
      </c>
      <c r="I239" s="302">
        <v>15.966666666666667</v>
      </c>
      <c r="J239" s="302">
        <v>16.283333333333331</v>
      </c>
      <c r="K239" s="301">
        <v>15.65</v>
      </c>
      <c r="L239" s="301">
        <v>15.1</v>
      </c>
      <c r="M239" s="301">
        <v>15.8142</v>
      </c>
      <c r="N239" s="1"/>
      <c r="O239" s="1"/>
    </row>
    <row r="240" spans="1:15" ht="12.75" customHeight="1">
      <c r="A240" s="30">
        <v>230</v>
      </c>
      <c r="B240" s="311" t="s">
        <v>134</v>
      </c>
      <c r="C240" s="301">
        <v>1515</v>
      </c>
      <c r="D240" s="302">
        <v>1504.4833333333333</v>
      </c>
      <c r="E240" s="302">
        <v>1492.0166666666667</v>
      </c>
      <c r="F240" s="302">
        <v>1469.0333333333333</v>
      </c>
      <c r="G240" s="302">
        <v>1456.5666666666666</v>
      </c>
      <c r="H240" s="302">
        <v>1527.4666666666667</v>
      </c>
      <c r="I240" s="302">
        <v>1539.9333333333334</v>
      </c>
      <c r="J240" s="302">
        <v>1562.9166666666667</v>
      </c>
      <c r="K240" s="301">
        <v>1516.95</v>
      </c>
      <c r="L240" s="301">
        <v>1481.5</v>
      </c>
      <c r="M240" s="301">
        <v>43.610610000000001</v>
      </c>
      <c r="N240" s="1"/>
      <c r="O240" s="1"/>
    </row>
    <row r="241" spans="1:15" ht="12.75" customHeight="1">
      <c r="A241" s="30">
        <v>231</v>
      </c>
      <c r="B241" s="311" t="s">
        <v>409</v>
      </c>
      <c r="C241" s="301">
        <v>1474.1</v>
      </c>
      <c r="D241" s="302">
        <v>1473.7166666666665</v>
      </c>
      <c r="E241" s="302">
        <v>1448.4333333333329</v>
      </c>
      <c r="F241" s="302">
        <v>1422.7666666666664</v>
      </c>
      <c r="G241" s="302">
        <v>1397.4833333333329</v>
      </c>
      <c r="H241" s="302">
        <v>1499.383333333333</v>
      </c>
      <c r="I241" s="302">
        <v>1524.6666666666663</v>
      </c>
      <c r="J241" s="302">
        <v>1550.333333333333</v>
      </c>
      <c r="K241" s="301">
        <v>1499</v>
      </c>
      <c r="L241" s="301">
        <v>1448.05</v>
      </c>
      <c r="M241" s="301">
        <v>6.0400000000000002E-2</v>
      </c>
      <c r="N241" s="1"/>
      <c r="O241" s="1"/>
    </row>
    <row r="242" spans="1:15" ht="12.75" customHeight="1">
      <c r="A242" s="30">
        <v>232</v>
      </c>
      <c r="B242" s="311" t="s">
        <v>410</v>
      </c>
      <c r="C242" s="301">
        <v>480.65</v>
      </c>
      <c r="D242" s="302">
        <v>479.01666666666671</v>
      </c>
      <c r="E242" s="302">
        <v>475.23333333333341</v>
      </c>
      <c r="F242" s="302">
        <v>469.81666666666672</v>
      </c>
      <c r="G242" s="302">
        <v>466.03333333333342</v>
      </c>
      <c r="H242" s="302">
        <v>484.43333333333339</v>
      </c>
      <c r="I242" s="302">
        <v>488.2166666666667</v>
      </c>
      <c r="J242" s="302">
        <v>493.63333333333338</v>
      </c>
      <c r="K242" s="301">
        <v>482.8</v>
      </c>
      <c r="L242" s="301">
        <v>473.6</v>
      </c>
      <c r="M242" s="301">
        <v>1.63106</v>
      </c>
      <c r="N242" s="1"/>
      <c r="O242" s="1"/>
    </row>
    <row r="243" spans="1:15" ht="12.75" customHeight="1">
      <c r="A243" s="30">
        <v>233</v>
      </c>
      <c r="B243" s="311" t="s">
        <v>411</v>
      </c>
      <c r="C243" s="301">
        <v>662.1</v>
      </c>
      <c r="D243" s="302">
        <v>661.26666666666677</v>
      </c>
      <c r="E243" s="302">
        <v>652.58333333333348</v>
      </c>
      <c r="F243" s="302">
        <v>643.06666666666672</v>
      </c>
      <c r="G243" s="302">
        <v>634.38333333333344</v>
      </c>
      <c r="H243" s="302">
        <v>670.78333333333353</v>
      </c>
      <c r="I243" s="302">
        <v>679.4666666666667</v>
      </c>
      <c r="J243" s="302">
        <v>688.98333333333358</v>
      </c>
      <c r="K243" s="301">
        <v>669.95</v>
      </c>
      <c r="L243" s="301">
        <v>651.75</v>
      </c>
      <c r="M243" s="301">
        <v>3.0663499999999999</v>
      </c>
      <c r="N243" s="1"/>
      <c r="O243" s="1"/>
    </row>
    <row r="244" spans="1:15" ht="12.75" customHeight="1">
      <c r="A244" s="30">
        <v>234</v>
      </c>
      <c r="B244" s="311" t="s">
        <v>405</v>
      </c>
      <c r="C244" s="301">
        <v>17.2</v>
      </c>
      <c r="D244" s="302">
        <v>17.183333333333334</v>
      </c>
      <c r="E244" s="302">
        <v>17.066666666666666</v>
      </c>
      <c r="F244" s="302">
        <v>16.933333333333334</v>
      </c>
      <c r="G244" s="302">
        <v>16.816666666666666</v>
      </c>
      <c r="H244" s="302">
        <v>17.316666666666666</v>
      </c>
      <c r="I244" s="302">
        <v>17.433333333333334</v>
      </c>
      <c r="J244" s="302">
        <v>17.566666666666666</v>
      </c>
      <c r="K244" s="301">
        <v>17.3</v>
      </c>
      <c r="L244" s="301">
        <v>17.05</v>
      </c>
      <c r="M244" s="301">
        <v>6.9513400000000001</v>
      </c>
      <c r="N244" s="1"/>
      <c r="O244" s="1"/>
    </row>
    <row r="245" spans="1:15" ht="12.75" customHeight="1">
      <c r="A245" s="30">
        <v>235</v>
      </c>
      <c r="B245" s="311" t="s">
        <v>135</v>
      </c>
      <c r="C245" s="301">
        <v>118.3</v>
      </c>
      <c r="D245" s="302">
        <v>118.63333333333333</v>
      </c>
      <c r="E245" s="302">
        <v>116.56666666666665</v>
      </c>
      <c r="F245" s="302">
        <v>114.83333333333333</v>
      </c>
      <c r="G245" s="302">
        <v>112.76666666666665</v>
      </c>
      <c r="H245" s="302">
        <v>120.36666666666665</v>
      </c>
      <c r="I245" s="302">
        <v>122.43333333333331</v>
      </c>
      <c r="J245" s="302">
        <v>124.16666666666664</v>
      </c>
      <c r="K245" s="301">
        <v>120.7</v>
      </c>
      <c r="L245" s="301">
        <v>116.9</v>
      </c>
      <c r="M245" s="301">
        <v>214.08261999999999</v>
      </c>
      <c r="N245" s="1"/>
      <c r="O245" s="1"/>
    </row>
    <row r="246" spans="1:15" ht="12.75" customHeight="1">
      <c r="A246" s="30">
        <v>236</v>
      </c>
      <c r="B246" s="311" t="s">
        <v>397</v>
      </c>
      <c r="C246" s="301">
        <v>330.9</v>
      </c>
      <c r="D246" s="302">
        <v>332.2833333333333</v>
      </c>
      <c r="E246" s="302">
        <v>328.81666666666661</v>
      </c>
      <c r="F246" s="302">
        <v>326.73333333333329</v>
      </c>
      <c r="G246" s="302">
        <v>323.26666666666659</v>
      </c>
      <c r="H246" s="302">
        <v>334.36666666666662</v>
      </c>
      <c r="I246" s="302">
        <v>337.83333333333331</v>
      </c>
      <c r="J246" s="302">
        <v>339.91666666666663</v>
      </c>
      <c r="K246" s="301">
        <v>335.75</v>
      </c>
      <c r="L246" s="301">
        <v>330.2</v>
      </c>
      <c r="M246" s="301">
        <v>1.38653</v>
      </c>
      <c r="N246" s="1"/>
      <c r="O246" s="1"/>
    </row>
    <row r="247" spans="1:15" ht="12.75" customHeight="1">
      <c r="A247" s="30">
        <v>237</v>
      </c>
      <c r="B247" s="311" t="s">
        <v>264</v>
      </c>
      <c r="C247" s="301">
        <v>868.85</v>
      </c>
      <c r="D247" s="302">
        <v>868.01666666666677</v>
      </c>
      <c r="E247" s="302">
        <v>863.08333333333348</v>
      </c>
      <c r="F247" s="302">
        <v>857.31666666666672</v>
      </c>
      <c r="G247" s="302">
        <v>852.38333333333344</v>
      </c>
      <c r="H247" s="302">
        <v>873.78333333333353</v>
      </c>
      <c r="I247" s="302">
        <v>878.7166666666667</v>
      </c>
      <c r="J247" s="302">
        <v>884.48333333333358</v>
      </c>
      <c r="K247" s="301">
        <v>872.95</v>
      </c>
      <c r="L247" s="301">
        <v>862.25</v>
      </c>
      <c r="M247" s="301">
        <v>1.3020799999999999</v>
      </c>
      <c r="N247" s="1"/>
      <c r="O247" s="1"/>
    </row>
    <row r="248" spans="1:15" ht="12.75" customHeight="1">
      <c r="A248" s="30">
        <v>238</v>
      </c>
      <c r="B248" s="311" t="s">
        <v>398</v>
      </c>
      <c r="C248" s="301">
        <v>222.1</v>
      </c>
      <c r="D248" s="302">
        <v>222.23333333333335</v>
      </c>
      <c r="E248" s="302">
        <v>219.9666666666667</v>
      </c>
      <c r="F248" s="302">
        <v>217.83333333333334</v>
      </c>
      <c r="G248" s="302">
        <v>215.56666666666669</v>
      </c>
      <c r="H248" s="302">
        <v>224.3666666666667</v>
      </c>
      <c r="I248" s="302">
        <v>226.63333333333335</v>
      </c>
      <c r="J248" s="302">
        <v>228.76666666666671</v>
      </c>
      <c r="K248" s="301">
        <v>224.5</v>
      </c>
      <c r="L248" s="301">
        <v>220.1</v>
      </c>
      <c r="M248" s="301">
        <v>4.98203</v>
      </c>
      <c r="N248" s="1"/>
      <c r="O248" s="1"/>
    </row>
    <row r="249" spans="1:15" ht="12.75" customHeight="1">
      <c r="A249" s="30">
        <v>239</v>
      </c>
      <c r="B249" s="311" t="s">
        <v>399</v>
      </c>
      <c r="C249" s="301">
        <v>38.85</v>
      </c>
      <c r="D249" s="302">
        <v>38.883333333333333</v>
      </c>
      <c r="E249" s="302">
        <v>38.616666666666667</v>
      </c>
      <c r="F249" s="302">
        <v>38.383333333333333</v>
      </c>
      <c r="G249" s="302">
        <v>38.116666666666667</v>
      </c>
      <c r="H249" s="302">
        <v>39.116666666666667</v>
      </c>
      <c r="I249" s="302">
        <v>39.383333333333333</v>
      </c>
      <c r="J249" s="302">
        <v>39.616666666666667</v>
      </c>
      <c r="K249" s="301">
        <v>39.15</v>
      </c>
      <c r="L249" s="301">
        <v>38.65</v>
      </c>
      <c r="M249" s="301">
        <v>5.6434899999999999</v>
      </c>
      <c r="N249" s="1"/>
      <c r="O249" s="1"/>
    </row>
    <row r="250" spans="1:15" ht="12.75" customHeight="1">
      <c r="A250" s="30">
        <v>240</v>
      </c>
      <c r="B250" s="311" t="s">
        <v>136</v>
      </c>
      <c r="C250" s="301">
        <v>649.5</v>
      </c>
      <c r="D250" s="302">
        <v>647.61666666666667</v>
      </c>
      <c r="E250" s="302">
        <v>643.33333333333337</v>
      </c>
      <c r="F250" s="302">
        <v>637.16666666666674</v>
      </c>
      <c r="G250" s="302">
        <v>632.88333333333344</v>
      </c>
      <c r="H250" s="302">
        <v>653.7833333333333</v>
      </c>
      <c r="I250" s="302">
        <v>658.06666666666661</v>
      </c>
      <c r="J250" s="302">
        <v>664.23333333333323</v>
      </c>
      <c r="K250" s="301">
        <v>651.9</v>
      </c>
      <c r="L250" s="301">
        <v>641.45000000000005</v>
      </c>
      <c r="M250" s="301">
        <v>11.493230000000001</v>
      </c>
      <c r="N250" s="1"/>
      <c r="O250" s="1"/>
    </row>
    <row r="251" spans="1:15" ht="12.75" customHeight="1">
      <c r="A251" s="30">
        <v>241</v>
      </c>
      <c r="B251" s="311" t="s">
        <v>825</v>
      </c>
      <c r="C251" s="301">
        <v>21.2</v>
      </c>
      <c r="D251" s="302">
        <v>21.2</v>
      </c>
      <c r="E251" s="302">
        <v>21.15</v>
      </c>
      <c r="F251" s="302">
        <v>21.099999999999998</v>
      </c>
      <c r="G251" s="302">
        <v>21.049999999999997</v>
      </c>
      <c r="H251" s="302">
        <v>21.25</v>
      </c>
      <c r="I251" s="302">
        <v>21.300000000000004</v>
      </c>
      <c r="J251" s="302">
        <v>21.35</v>
      </c>
      <c r="K251" s="301">
        <v>21.25</v>
      </c>
      <c r="L251" s="301">
        <v>21.15</v>
      </c>
      <c r="M251" s="301">
        <v>16.380009999999999</v>
      </c>
      <c r="N251" s="1"/>
      <c r="O251" s="1"/>
    </row>
    <row r="252" spans="1:15" ht="12.75" customHeight="1">
      <c r="A252" s="30">
        <v>242</v>
      </c>
      <c r="B252" s="311" t="s">
        <v>262</v>
      </c>
      <c r="C252" s="301">
        <v>462.9</v>
      </c>
      <c r="D252" s="302">
        <v>462.18333333333334</v>
      </c>
      <c r="E252" s="302">
        <v>456.2166666666667</v>
      </c>
      <c r="F252" s="302">
        <v>449.53333333333336</v>
      </c>
      <c r="G252" s="302">
        <v>443.56666666666672</v>
      </c>
      <c r="H252" s="302">
        <v>468.86666666666667</v>
      </c>
      <c r="I252" s="302">
        <v>474.83333333333326</v>
      </c>
      <c r="J252" s="302">
        <v>481.51666666666665</v>
      </c>
      <c r="K252" s="301">
        <v>468.15</v>
      </c>
      <c r="L252" s="301">
        <v>455.5</v>
      </c>
      <c r="M252" s="301">
        <v>2.8615400000000002</v>
      </c>
      <c r="N252" s="1"/>
      <c r="O252" s="1"/>
    </row>
    <row r="253" spans="1:15" ht="12.75" customHeight="1">
      <c r="A253" s="30">
        <v>243</v>
      </c>
      <c r="B253" s="311" t="s">
        <v>137</v>
      </c>
      <c r="C253" s="301">
        <v>270.85000000000002</v>
      </c>
      <c r="D253" s="302">
        <v>269.43333333333334</v>
      </c>
      <c r="E253" s="302">
        <v>267.16666666666669</v>
      </c>
      <c r="F253" s="302">
        <v>263.48333333333335</v>
      </c>
      <c r="G253" s="302">
        <v>261.2166666666667</v>
      </c>
      <c r="H253" s="302">
        <v>273.11666666666667</v>
      </c>
      <c r="I253" s="302">
        <v>275.38333333333333</v>
      </c>
      <c r="J253" s="302">
        <v>279.06666666666666</v>
      </c>
      <c r="K253" s="301">
        <v>271.7</v>
      </c>
      <c r="L253" s="301">
        <v>265.75</v>
      </c>
      <c r="M253" s="301">
        <v>98.601939999999999</v>
      </c>
      <c r="N253" s="1"/>
      <c r="O253" s="1"/>
    </row>
    <row r="254" spans="1:15" ht="12.75" customHeight="1">
      <c r="A254" s="30">
        <v>244</v>
      </c>
      <c r="B254" s="311" t="s">
        <v>400</v>
      </c>
      <c r="C254" s="301">
        <v>91.25</v>
      </c>
      <c r="D254" s="302">
        <v>91.583333333333329</v>
      </c>
      <c r="E254" s="302">
        <v>90.666666666666657</v>
      </c>
      <c r="F254" s="302">
        <v>90.083333333333329</v>
      </c>
      <c r="G254" s="302">
        <v>89.166666666666657</v>
      </c>
      <c r="H254" s="302">
        <v>92.166666666666657</v>
      </c>
      <c r="I254" s="302">
        <v>93.083333333333314</v>
      </c>
      <c r="J254" s="302">
        <v>93.666666666666657</v>
      </c>
      <c r="K254" s="301">
        <v>92.5</v>
      </c>
      <c r="L254" s="301">
        <v>91</v>
      </c>
      <c r="M254" s="301">
        <v>0.93045</v>
      </c>
      <c r="N254" s="1"/>
      <c r="O254" s="1"/>
    </row>
    <row r="255" spans="1:15" ht="12.75" customHeight="1">
      <c r="A255" s="30">
        <v>245</v>
      </c>
      <c r="B255" s="311" t="s">
        <v>418</v>
      </c>
      <c r="C255" s="301">
        <v>109.1</v>
      </c>
      <c r="D255" s="302">
        <v>109.51666666666667</v>
      </c>
      <c r="E255" s="302">
        <v>108.08333333333333</v>
      </c>
      <c r="F255" s="302">
        <v>107.06666666666666</v>
      </c>
      <c r="G255" s="302">
        <v>105.63333333333333</v>
      </c>
      <c r="H255" s="302">
        <v>110.53333333333333</v>
      </c>
      <c r="I255" s="302">
        <v>111.96666666666667</v>
      </c>
      <c r="J255" s="302">
        <v>112.98333333333333</v>
      </c>
      <c r="K255" s="301">
        <v>110.95</v>
      </c>
      <c r="L255" s="301">
        <v>108.5</v>
      </c>
      <c r="M255" s="301">
        <v>2.27427</v>
      </c>
      <c r="N255" s="1"/>
      <c r="O255" s="1"/>
    </row>
    <row r="256" spans="1:15" ht="12.75" customHeight="1">
      <c r="A256" s="30">
        <v>246</v>
      </c>
      <c r="B256" s="311" t="s">
        <v>412</v>
      </c>
      <c r="C256" s="301">
        <v>1578.15</v>
      </c>
      <c r="D256" s="302">
        <v>1581.0666666666668</v>
      </c>
      <c r="E256" s="302">
        <v>1565.7333333333336</v>
      </c>
      <c r="F256" s="302">
        <v>1553.3166666666668</v>
      </c>
      <c r="G256" s="302">
        <v>1537.9833333333336</v>
      </c>
      <c r="H256" s="302">
        <v>1593.4833333333336</v>
      </c>
      <c r="I256" s="302">
        <v>1608.8166666666671</v>
      </c>
      <c r="J256" s="302">
        <v>1621.2333333333336</v>
      </c>
      <c r="K256" s="301">
        <v>1596.4</v>
      </c>
      <c r="L256" s="301">
        <v>1568.65</v>
      </c>
      <c r="M256" s="301">
        <v>0.28742000000000001</v>
      </c>
      <c r="N256" s="1"/>
      <c r="O256" s="1"/>
    </row>
    <row r="257" spans="1:15" ht="12.75" customHeight="1">
      <c r="A257" s="30">
        <v>247</v>
      </c>
      <c r="B257" s="311" t="s">
        <v>422</v>
      </c>
      <c r="C257" s="301">
        <v>1720</v>
      </c>
      <c r="D257" s="302">
        <v>1716.5</v>
      </c>
      <c r="E257" s="302">
        <v>1701</v>
      </c>
      <c r="F257" s="302">
        <v>1682</v>
      </c>
      <c r="G257" s="302">
        <v>1666.5</v>
      </c>
      <c r="H257" s="302">
        <v>1735.5</v>
      </c>
      <c r="I257" s="302">
        <v>1751</v>
      </c>
      <c r="J257" s="302">
        <v>1770</v>
      </c>
      <c r="K257" s="301">
        <v>1732</v>
      </c>
      <c r="L257" s="301">
        <v>1697.5</v>
      </c>
      <c r="M257" s="301">
        <v>3.4979999999999997E-2</v>
      </c>
      <c r="N257" s="1"/>
      <c r="O257" s="1"/>
    </row>
    <row r="258" spans="1:15" ht="12.75" customHeight="1">
      <c r="A258" s="30">
        <v>248</v>
      </c>
      <c r="B258" s="311" t="s">
        <v>419</v>
      </c>
      <c r="C258" s="301">
        <v>84.85</v>
      </c>
      <c r="D258" s="302">
        <v>85.13333333333334</v>
      </c>
      <c r="E258" s="302">
        <v>84.116666666666674</v>
      </c>
      <c r="F258" s="302">
        <v>83.38333333333334</v>
      </c>
      <c r="G258" s="302">
        <v>82.366666666666674</v>
      </c>
      <c r="H258" s="302">
        <v>85.866666666666674</v>
      </c>
      <c r="I258" s="302">
        <v>86.883333333333354</v>
      </c>
      <c r="J258" s="302">
        <v>87.616666666666674</v>
      </c>
      <c r="K258" s="301">
        <v>86.15</v>
      </c>
      <c r="L258" s="301">
        <v>84.4</v>
      </c>
      <c r="M258" s="301">
        <v>3.0561099999999999</v>
      </c>
      <c r="N258" s="1"/>
      <c r="O258" s="1"/>
    </row>
    <row r="259" spans="1:15" ht="12.75" customHeight="1">
      <c r="A259" s="30">
        <v>249</v>
      </c>
      <c r="B259" s="311" t="s">
        <v>138</v>
      </c>
      <c r="C259" s="301">
        <v>369.55</v>
      </c>
      <c r="D259" s="302">
        <v>369.70000000000005</v>
      </c>
      <c r="E259" s="302">
        <v>365.05000000000007</v>
      </c>
      <c r="F259" s="302">
        <v>360.55</v>
      </c>
      <c r="G259" s="302">
        <v>355.90000000000003</v>
      </c>
      <c r="H259" s="302">
        <v>374.2000000000001</v>
      </c>
      <c r="I259" s="302">
        <v>378.85000000000008</v>
      </c>
      <c r="J259" s="302">
        <v>383.35000000000014</v>
      </c>
      <c r="K259" s="301">
        <v>374.35</v>
      </c>
      <c r="L259" s="301">
        <v>365.2</v>
      </c>
      <c r="M259" s="301">
        <v>40.956569999999999</v>
      </c>
      <c r="N259" s="1"/>
      <c r="O259" s="1"/>
    </row>
    <row r="260" spans="1:15" ht="12.75" customHeight="1">
      <c r="A260" s="30">
        <v>250</v>
      </c>
      <c r="B260" s="311" t="s">
        <v>413</v>
      </c>
      <c r="C260" s="301">
        <v>2132</v>
      </c>
      <c r="D260" s="302">
        <v>2117.25</v>
      </c>
      <c r="E260" s="302">
        <v>2096.5</v>
      </c>
      <c r="F260" s="302">
        <v>2061</v>
      </c>
      <c r="G260" s="302">
        <v>2040.25</v>
      </c>
      <c r="H260" s="302">
        <v>2152.75</v>
      </c>
      <c r="I260" s="302">
        <v>2173.5</v>
      </c>
      <c r="J260" s="302">
        <v>2209</v>
      </c>
      <c r="K260" s="301">
        <v>2138</v>
      </c>
      <c r="L260" s="301">
        <v>2081.75</v>
      </c>
      <c r="M260" s="301">
        <v>1.0893900000000001</v>
      </c>
      <c r="N260" s="1"/>
      <c r="O260" s="1"/>
    </row>
    <row r="261" spans="1:15" ht="12.75" customHeight="1">
      <c r="A261" s="30">
        <v>251</v>
      </c>
      <c r="B261" s="311" t="s">
        <v>414</v>
      </c>
      <c r="C261" s="301">
        <v>420.95</v>
      </c>
      <c r="D261" s="302">
        <v>418.2833333333333</v>
      </c>
      <c r="E261" s="302">
        <v>414.36666666666662</v>
      </c>
      <c r="F261" s="302">
        <v>407.7833333333333</v>
      </c>
      <c r="G261" s="302">
        <v>403.86666666666662</v>
      </c>
      <c r="H261" s="302">
        <v>424.86666666666662</v>
      </c>
      <c r="I261" s="302">
        <v>428.78333333333336</v>
      </c>
      <c r="J261" s="302">
        <v>435.36666666666662</v>
      </c>
      <c r="K261" s="301">
        <v>422.2</v>
      </c>
      <c r="L261" s="301">
        <v>411.7</v>
      </c>
      <c r="M261" s="301">
        <v>2.01302</v>
      </c>
      <c r="N261" s="1"/>
      <c r="O261" s="1"/>
    </row>
    <row r="262" spans="1:15" ht="12.75" customHeight="1">
      <c r="A262" s="30">
        <v>252</v>
      </c>
      <c r="B262" s="311" t="s">
        <v>415</v>
      </c>
      <c r="C262" s="301">
        <v>340.6</v>
      </c>
      <c r="D262" s="302">
        <v>340.83333333333331</v>
      </c>
      <c r="E262" s="302">
        <v>331.76666666666665</v>
      </c>
      <c r="F262" s="302">
        <v>322.93333333333334</v>
      </c>
      <c r="G262" s="302">
        <v>313.86666666666667</v>
      </c>
      <c r="H262" s="302">
        <v>349.66666666666663</v>
      </c>
      <c r="I262" s="302">
        <v>358.73333333333335</v>
      </c>
      <c r="J262" s="302">
        <v>367.56666666666661</v>
      </c>
      <c r="K262" s="301">
        <v>349.9</v>
      </c>
      <c r="L262" s="301">
        <v>332</v>
      </c>
      <c r="M262" s="301">
        <v>17.230080000000001</v>
      </c>
      <c r="N262" s="1"/>
      <c r="O262" s="1"/>
    </row>
    <row r="263" spans="1:15" ht="12.75" customHeight="1">
      <c r="A263" s="30">
        <v>253</v>
      </c>
      <c r="B263" s="311" t="s">
        <v>416</v>
      </c>
      <c r="C263" s="301">
        <v>108.65</v>
      </c>
      <c r="D263" s="302">
        <v>109.38333333333333</v>
      </c>
      <c r="E263" s="302">
        <v>107.26666666666665</v>
      </c>
      <c r="F263" s="302">
        <v>105.88333333333333</v>
      </c>
      <c r="G263" s="302">
        <v>103.76666666666665</v>
      </c>
      <c r="H263" s="302">
        <v>110.76666666666665</v>
      </c>
      <c r="I263" s="302">
        <v>112.88333333333333</v>
      </c>
      <c r="J263" s="302">
        <v>114.26666666666665</v>
      </c>
      <c r="K263" s="301">
        <v>111.5</v>
      </c>
      <c r="L263" s="301">
        <v>108</v>
      </c>
      <c r="M263" s="301">
        <v>4.9817799999999997</v>
      </c>
      <c r="N263" s="1"/>
      <c r="O263" s="1"/>
    </row>
    <row r="264" spans="1:15" ht="12.75" customHeight="1">
      <c r="A264" s="30">
        <v>254</v>
      </c>
      <c r="B264" s="311" t="s">
        <v>417</v>
      </c>
      <c r="C264" s="301">
        <v>63.5</v>
      </c>
      <c r="D264" s="302">
        <v>63.4</v>
      </c>
      <c r="E264" s="302">
        <v>62.849999999999994</v>
      </c>
      <c r="F264" s="302">
        <v>62.199999999999996</v>
      </c>
      <c r="G264" s="302">
        <v>61.649999999999991</v>
      </c>
      <c r="H264" s="302">
        <v>64.05</v>
      </c>
      <c r="I264" s="302">
        <v>64.599999999999994</v>
      </c>
      <c r="J264" s="302">
        <v>65.25</v>
      </c>
      <c r="K264" s="301">
        <v>63.95</v>
      </c>
      <c r="L264" s="301">
        <v>62.75</v>
      </c>
      <c r="M264" s="301">
        <v>1.7232099999999999</v>
      </c>
      <c r="N264" s="1"/>
      <c r="O264" s="1"/>
    </row>
    <row r="265" spans="1:15" ht="12.75" customHeight="1">
      <c r="A265" s="30">
        <v>255</v>
      </c>
      <c r="B265" s="311" t="s">
        <v>421</v>
      </c>
      <c r="C265" s="301">
        <v>113.65</v>
      </c>
      <c r="D265" s="302">
        <v>114.21666666666668</v>
      </c>
      <c r="E265" s="302">
        <v>112.23333333333336</v>
      </c>
      <c r="F265" s="302">
        <v>110.81666666666668</v>
      </c>
      <c r="G265" s="302">
        <v>108.83333333333336</v>
      </c>
      <c r="H265" s="302">
        <v>115.63333333333337</v>
      </c>
      <c r="I265" s="302">
        <v>117.61666666666669</v>
      </c>
      <c r="J265" s="302">
        <v>119.03333333333337</v>
      </c>
      <c r="K265" s="301">
        <v>116.2</v>
      </c>
      <c r="L265" s="301">
        <v>112.8</v>
      </c>
      <c r="M265" s="301">
        <v>5.37005</v>
      </c>
      <c r="N265" s="1"/>
      <c r="O265" s="1"/>
    </row>
    <row r="266" spans="1:15" ht="12.75" customHeight="1">
      <c r="A266" s="30">
        <v>256</v>
      </c>
      <c r="B266" s="311" t="s">
        <v>420</v>
      </c>
      <c r="C266" s="301">
        <v>228.9</v>
      </c>
      <c r="D266" s="302">
        <v>227.25</v>
      </c>
      <c r="E266" s="302">
        <v>224.85</v>
      </c>
      <c r="F266" s="302">
        <v>220.79999999999998</v>
      </c>
      <c r="G266" s="302">
        <v>218.39999999999998</v>
      </c>
      <c r="H266" s="302">
        <v>231.3</v>
      </c>
      <c r="I266" s="302">
        <v>233.7</v>
      </c>
      <c r="J266" s="302">
        <v>237.75000000000003</v>
      </c>
      <c r="K266" s="301">
        <v>229.65</v>
      </c>
      <c r="L266" s="301">
        <v>223.2</v>
      </c>
      <c r="M266" s="301">
        <v>0.81454000000000004</v>
      </c>
      <c r="N266" s="1"/>
      <c r="O266" s="1"/>
    </row>
    <row r="267" spans="1:15" ht="12.75" customHeight="1">
      <c r="A267" s="30">
        <v>257</v>
      </c>
      <c r="B267" s="311" t="s">
        <v>265</v>
      </c>
      <c r="C267" s="301">
        <v>243.5</v>
      </c>
      <c r="D267" s="302">
        <v>245.33333333333334</v>
      </c>
      <c r="E267" s="302">
        <v>240.16666666666669</v>
      </c>
      <c r="F267" s="302">
        <v>236.83333333333334</v>
      </c>
      <c r="G267" s="302">
        <v>231.66666666666669</v>
      </c>
      <c r="H267" s="302">
        <v>248.66666666666669</v>
      </c>
      <c r="I267" s="302">
        <v>253.83333333333337</v>
      </c>
      <c r="J267" s="302">
        <v>257.16666666666669</v>
      </c>
      <c r="K267" s="301">
        <v>250.5</v>
      </c>
      <c r="L267" s="301">
        <v>242</v>
      </c>
      <c r="M267" s="301">
        <v>6.9554600000000004</v>
      </c>
      <c r="N267" s="1"/>
      <c r="O267" s="1"/>
    </row>
    <row r="268" spans="1:15" ht="12.75" customHeight="1">
      <c r="A268" s="30">
        <v>258</v>
      </c>
      <c r="B268" s="311" t="s">
        <v>139</v>
      </c>
      <c r="C268" s="301">
        <v>572.20000000000005</v>
      </c>
      <c r="D268" s="302">
        <v>570.63333333333333</v>
      </c>
      <c r="E268" s="302">
        <v>565.56666666666661</v>
      </c>
      <c r="F268" s="302">
        <v>558.93333333333328</v>
      </c>
      <c r="G268" s="302">
        <v>553.86666666666656</v>
      </c>
      <c r="H268" s="302">
        <v>577.26666666666665</v>
      </c>
      <c r="I268" s="302">
        <v>582.33333333333348</v>
      </c>
      <c r="J268" s="302">
        <v>588.9666666666667</v>
      </c>
      <c r="K268" s="301">
        <v>575.70000000000005</v>
      </c>
      <c r="L268" s="301">
        <v>564</v>
      </c>
      <c r="M268" s="301">
        <v>39.225149999999999</v>
      </c>
      <c r="N268" s="1"/>
      <c r="O268" s="1"/>
    </row>
    <row r="269" spans="1:15" ht="12.75" customHeight="1">
      <c r="A269" s="30">
        <v>259</v>
      </c>
      <c r="B269" s="311" t="s">
        <v>140</v>
      </c>
      <c r="C269" s="301">
        <v>524.85</v>
      </c>
      <c r="D269" s="302">
        <v>518.01666666666665</v>
      </c>
      <c r="E269" s="302">
        <v>509.0333333333333</v>
      </c>
      <c r="F269" s="302">
        <v>493.21666666666664</v>
      </c>
      <c r="G269" s="302">
        <v>484.23333333333329</v>
      </c>
      <c r="H269" s="302">
        <v>533.83333333333326</v>
      </c>
      <c r="I269" s="302">
        <v>542.81666666666661</v>
      </c>
      <c r="J269" s="302">
        <v>558.63333333333333</v>
      </c>
      <c r="K269" s="301">
        <v>527</v>
      </c>
      <c r="L269" s="301">
        <v>502.2</v>
      </c>
      <c r="M269" s="301">
        <v>25.5107</v>
      </c>
      <c r="N269" s="1"/>
      <c r="O269" s="1"/>
    </row>
    <row r="270" spans="1:15" ht="12.75" customHeight="1">
      <c r="A270" s="30">
        <v>260</v>
      </c>
      <c r="B270" s="311" t="s">
        <v>833</v>
      </c>
      <c r="C270" s="301">
        <v>485.45</v>
      </c>
      <c r="D270" s="302">
        <v>484.46666666666664</v>
      </c>
      <c r="E270" s="302">
        <v>478.5333333333333</v>
      </c>
      <c r="F270" s="302">
        <v>471.61666666666667</v>
      </c>
      <c r="G270" s="302">
        <v>465.68333333333334</v>
      </c>
      <c r="H270" s="302">
        <v>491.38333333333327</v>
      </c>
      <c r="I270" s="302">
        <v>497.31666666666655</v>
      </c>
      <c r="J270" s="302">
        <v>504.23333333333323</v>
      </c>
      <c r="K270" s="301">
        <v>490.4</v>
      </c>
      <c r="L270" s="301">
        <v>477.55</v>
      </c>
      <c r="M270" s="301">
        <v>1.3702799999999999</v>
      </c>
      <c r="N270" s="1"/>
      <c r="O270" s="1"/>
    </row>
    <row r="271" spans="1:15" ht="12.75" customHeight="1">
      <c r="A271" s="30">
        <v>261</v>
      </c>
      <c r="B271" s="311" t="s">
        <v>834</v>
      </c>
      <c r="C271" s="301">
        <v>385.4</v>
      </c>
      <c r="D271" s="302">
        <v>388.7833333333333</v>
      </c>
      <c r="E271" s="302">
        <v>380.61666666666662</v>
      </c>
      <c r="F271" s="302">
        <v>375.83333333333331</v>
      </c>
      <c r="G271" s="302">
        <v>367.66666666666663</v>
      </c>
      <c r="H271" s="302">
        <v>393.56666666666661</v>
      </c>
      <c r="I271" s="302">
        <v>401.73333333333335</v>
      </c>
      <c r="J271" s="302">
        <v>406.51666666666659</v>
      </c>
      <c r="K271" s="301">
        <v>396.95</v>
      </c>
      <c r="L271" s="301">
        <v>384</v>
      </c>
      <c r="M271" s="301">
        <v>1.32298</v>
      </c>
      <c r="N271" s="1"/>
      <c r="O271" s="1"/>
    </row>
    <row r="272" spans="1:15" ht="12.75" customHeight="1">
      <c r="A272" s="30">
        <v>262</v>
      </c>
      <c r="B272" s="311" t="s">
        <v>423</v>
      </c>
      <c r="C272" s="301">
        <v>627.25</v>
      </c>
      <c r="D272" s="302">
        <v>626.73333333333335</v>
      </c>
      <c r="E272" s="302">
        <v>615.51666666666665</v>
      </c>
      <c r="F272" s="302">
        <v>603.7833333333333</v>
      </c>
      <c r="G272" s="302">
        <v>592.56666666666661</v>
      </c>
      <c r="H272" s="302">
        <v>638.4666666666667</v>
      </c>
      <c r="I272" s="302">
        <v>649.68333333333339</v>
      </c>
      <c r="J272" s="302">
        <v>661.41666666666674</v>
      </c>
      <c r="K272" s="301">
        <v>637.95000000000005</v>
      </c>
      <c r="L272" s="301">
        <v>615</v>
      </c>
      <c r="M272" s="301">
        <v>2.64907</v>
      </c>
      <c r="N272" s="1"/>
      <c r="O272" s="1"/>
    </row>
    <row r="273" spans="1:15" ht="12.75" customHeight="1">
      <c r="A273" s="30">
        <v>263</v>
      </c>
      <c r="B273" s="311" t="s">
        <v>424</v>
      </c>
      <c r="C273" s="301">
        <v>152.65</v>
      </c>
      <c r="D273" s="302">
        <v>153.33333333333334</v>
      </c>
      <c r="E273" s="302">
        <v>151.06666666666669</v>
      </c>
      <c r="F273" s="302">
        <v>149.48333333333335</v>
      </c>
      <c r="G273" s="302">
        <v>147.2166666666667</v>
      </c>
      <c r="H273" s="302">
        <v>154.91666666666669</v>
      </c>
      <c r="I273" s="302">
        <v>157.18333333333334</v>
      </c>
      <c r="J273" s="302">
        <v>158.76666666666668</v>
      </c>
      <c r="K273" s="301">
        <v>155.6</v>
      </c>
      <c r="L273" s="301">
        <v>151.75</v>
      </c>
      <c r="M273" s="301">
        <v>2.5510700000000002</v>
      </c>
      <c r="N273" s="1"/>
      <c r="O273" s="1"/>
    </row>
    <row r="274" spans="1:15" ht="12.75" customHeight="1">
      <c r="A274" s="30">
        <v>264</v>
      </c>
      <c r="B274" s="311" t="s">
        <v>431</v>
      </c>
      <c r="C274" s="301">
        <v>954.5</v>
      </c>
      <c r="D274" s="302">
        <v>960.9</v>
      </c>
      <c r="E274" s="302">
        <v>943.59999999999991</v>
      </c>
      <c r="F274" s="302">
        <v>932.69999999999993</v>
      </c>
      <c r="G274" s="302">
        <v>915.39999999999986</v>
      </c>
      <c r="H274" s="302">
        <v>971.8</v>
      </c>
      <c r="I274" s="302">
        <v>989.09999999999991</v>
      </c>
      <c r="J274" s="302">
        <v>1000</v>
      </c>
      <c r="K274" s="301">
        <v>978.2</v>
      </c>
      <c r="L274" s="301">
        <v>950</v>
      </c>
      <c r="M274" s="301">
        <v>0.73175999999999997</v>
      </c>
      <c r="N274" s="1"/>
      <c r="O274" s="1"/>
    </row>
    <row r="275" spans="1:15" ht="12.75" customHeight="1">
      <c r="A275" s="30">
        <v>265</v>
      </c>
      <c r="B275" s="311" t="s">
        <v>432</v>
      </c>
      <c r="C275" s="301">
        <v>365.1</v>
      </c>
      <c r="D275" s="302">
        <v>366.68333333333334</v>
      </c>
      <c r="E275" s="302">
        <v>360.86666666666667</v>
      </c>
      <c r="F275" s="302">
        <v>356.63333333333333</v>
      </c>
      <c r="G275" s="302">
        <v>350.81666666666666</v>
      </c>
      <c r="H275" s="302">
        <v>370.91666666666669</v>
      </c>
      <c r="I275" s="302">
        <v>376.73333333333341</v>
      </c>
      <c r="J275" s="302">
        <v>380.9666666666667</v>
      </c>
      <c r="K275" s="301">
        <v>372.5</v>
      </c>
      <c r="L275" s="301">
        <v>362.45</v>
      </c>
      <c r="M275" s="301">
        <v>0.47893000000000002</v>
      </c>
      <c r="N275" s="1"/>
      <c r="O275" s="1"/>
    </row>
    <row r="276" spans="1:15" ht="12.75" customHeight="1">
      <c r="A276" s="30">
        <v>266</v>
      </c>
      <c r="B276" s="311" t="s">
        <v>835</v>
      </c>
      <c r="C276" s="301">
        <v>60.45</v>
      </c>
      <c r="D276" s="302">
        <v>60.333333333333336</v>
      </c>
      <c r="E276" s="302">
        <v>59.81666666666667</v>
      </c>
      <c r="F276" s="302">
        <v>59.183333333333337</v>
      </c>
      <c r="G276" s="302">
        <v>58.666666666666671</v>
      </c>
      <c r="H276" s="302">
        <v>60.966666666666669</v>
      </c>
      <c r="I276" s="302">
        <v>61.483333333333334</v>
      </c>
      <c r="J276" s="302">
        <v>62.116666666666667</v>
      </c>
      <c r="K276" s="301">
        <v>60.85</v>
      </c>
      <c r="L276" s="301">
        <v>59.7</v>
      </c>
      <c r="M276" s="301">
        <v>1.53599</v>
      </c>
      <c r="N276" s="1"/>
      <c r="O276" s="1"/>
    </row>
    <row r="277" spans="1:15" ht="12.75" customHeight="1">
      <c r="A277" s="30">
        <v>267</v>
      </c>
      <c r="B277" s="311" t="s">
        <v>433</v>
      </c>
      <c r="C277" s="301">
        <v>399.95</v>
      </c>
      <c r="D277" s="302">
        <v>400.3</v>
      </c>
      <c r="E277" s="302">
        <v>397.85</v>
      </c>
      <c r="F277" s="302">
        <v>395.75</v>
      </c>
      <c r="G277" s="302">
        <v>393.3</v>
      </c>
      <c r="H277" s="302">
        <v>402.40000000000003</v>
      </c>
      <c r="I277" s="302">
        <v>404.84999999999997</v>
      </c>
      <c r="J277" s="302">
        <v>406.95000000000005</v>
      </c>
      <c r="K277" s="301">
        <v>402.75</v>
      </c>
      <c r="L277" s="301">
        <v>398.2</v>
      </c>
      <c r="M277" s="301">
        <v>3.5293600000000001</v>
      </c>
      <c r="N277" s="1"/>
      <c r="O277" s="1"/>
    </row>
    <row r="278" spans="1:15" ht="12.75" customHeight="1">
      <c r="A278" s="30">
        <v>268</v>
      </c>
      <c r="B278" s="311" t="s">
        <v>434</v>
      </c>
      <c r="C278" s="301">
        <v>48.35</v>
      </c>
      <c r="D278" s="302">
        <v>48.633333333333333</v>
      </c>
      <c r="E278" s="302">
        <v>47.816666666666663</v>
      </c>
      <c r="F278" s="302">
        <v>47.283333333333331</v>
      </c>
      <c r="G278" s="302">
        <v>46.466666666666661</v>
      </c>
      <c r="H278" s="302">
        <v>49.166666666666664</v>
      </c>
      <c r="I278" s="302">
        <v>49.983333333333341</v>
      </c>
      <c r="J278" s="302">
        <v>50.516666666666666</v>
      </c>
      <c r="K278" s="301">
        <v>49.45</v>
      </c>
      <c r="L278" s="301">
        <v>48.1</v>
      </c>
      <c r="M278" s="301">
        <v>19.518719999999998</v>
      </c>
      <c r="N278" s="1"/>
      <c r="O278" s="1"/>
    </row>
    <row r="279" spans="1:15" ht="12.75" customHeight="1">
      <c r="A279" s="30">
        <v>269</v>
      </c>
      <c r="B279" s="311" t="s">
        <v>436</v>
      </c>
      <c r="C279" s="301">
        <v>382.25</v>
      </c>
      <c r="D279" s="302">
        <v>383.55</v>
      </c>
      <c r="E279" s="302">
        <v>378.1</v>
      </c>
      <c r="F279" s="302">
        <v>373.95</v>
      </c>
      <c r="G279" s="302">
        <v>368.5</v>
      </c>
      <c r="H279" s="302">
        <v>387.70000000000005</v>
      </c>
      <c r="I279" s="302">
        <v>393.15</v>
      </c>
      <c r="J279" s="302">
        <v>397.30000000000007</v>
      </c>
      <c r="K279" s="301">
        <v>389</v>
      </c>
      <c r="L279" s="301">
        <v>379.4</v>
      </c>
      <c r="M279" s="301">
        <v>0.46842</v>
      </c>
      <c r="N279" s="1"/>
      <c r="O279" s="1"/>
    </row>
    <row r="280" spans="1:15" ht="12.75" customHeight="1">
      <c r="A280" s="30">
        <v>270</v>
      </c>
      <c r="B280" s="311" t="s">
        <v>426</v>
      </c>
      <c r="C280" s="301">
        <v>1299.05</v>
      </c>
      <c r="D280" s="302">
        <v>1294.6833333333334</v>
      </c>
      <c r="E280" s="302">
        <v>1279.3666666666668</v>
      </c>
      <c r="F280" s="302">
        <v>1259.6833333333334</v>
      </c>
      <c r="G280" s="302">
        <v>1244.3666666666668</v>
      </c>
      <c r="H280" s="302">
        <v>1314.3666666666668</v>
      </c>
      <c r="I280" s="302">
        <v>1329.6833333333334</v>
      </c>
      <c r="J280" s="302">
        <v>1349.3666666666668</v>
      </c>
      <c r="K280" s="301">
        <v>1310</v>
      </c>
      <c r="L280" s="301">
        <v>1275</v>
      </c>
      <c r="M280" s="301">
        <v>1.31687</v>
      </c>
      <c r="N280" s="1"/>
      <c r="O280" s="1"/>
    </row>
    <row r="281" spans="1:15" ht="12.75" customHeight="1">
      <c r="A281" s="30">
        <v>271</v>
      </c>
      <c r="B281" s="311" t="s">
        <v>427</v>
      </c>
      <c r="C281" s="301">
        <v>250.75</v>
      </c>
      <c r="D281" s="302">
        <v>251.41666666666666</v>
      </c>
      <c r="E281" s="302">
        <v>247.98333333333332</v>
      </c>
      <c r="F281" s="302">
        <v>245.21666666666667</v>
      </c>
      <c r="G281" s="302">
        <v>241.78333333333333</v>
      </c>
      <c r="H281" s="302">
        <v>254.18333333333331</v>
      </c>
      <c r="I281" s="302">
        <v>257.61666666666667</v>
      </c>
      <c r="J281" s="302">
        <v>260.38333333333333</v>
      </c>
      <c r="K281" s="301">
        <v>254.85</v>
      </c>
      <c r="L281" s="301">
        <v>248.65</v>
      </c>
      <c r="M281" s="301">
        <v>2.0677099999999999</v>
      </c>
      <c r="N281" s="1"/>
      <c r="O281" s="1"/>
    </row>
    <row r="282" spans="1:15" ht="12.75" customHeight="1">
      <c r="A282" s="30">
        <v>272</v>
      </c>
      <c r="B282" s="311" t="s">
        <v>141</v>
      </c>
      <c r="C282" s="301">
        <v>1865.2</v>
      </c>
      <c r="D282" s="302">
        <v>1855.25</v>
      </c>
      <c r="E282" s="302">
        <v>1837.65</v>
      </c>
      <c r="F282" s="302">
        <v>1810.1000000000001</v>
      </c>
      <c r="G282" s="302">
        <v>1792.5000000000002</v>
      </c>
      <c r="H282" s="302">
        <v>1882.8</v>
      </c>
      <c r="I282" s="302">
        <v>1900.3999999999999</v>
      </c>
      <c r="J282" s="302">
        <v>1927.9499999999998</v>
      </c>
      <c r="K282" s="301">
        <v>1872.85</v>
      </c>
      <c r="L282" s="301">
        <v>1827.7</v>
      </c>
      <c r="M282" s="301">
        <v>12.808680000000001</v>
      </c>
      <c r="N282" s="1"/>
      <c r="O282" s="1"/>
    </row>
    <row r="283" spans="1:15" ht="12.75" customHeight="1">
      <c r="A283" s="30">
        <v>273</v>
      </c>
      <c r="B283" s="311" t="s">
        <v>428</v>
      </c>
      <c r="C283" s="301">
        <v>525.5</v>
      </c>
      <c r="D283" s="302">
        <v>524</v>
      </c>
      <c r="E283" s="302">
        <v>520.70000000000005</v>
      </c>
      <c r="F283" s="302">
        <v>515.90000000000009</v>
      </c>
      <c r="G283" s="302">
        <v>512.60000000000014</v>
      </c>
      <c r="H283" s="302">
        <v>528.79999999999995</v>
      </c>
      <c r="I283" s="302">
        <v>532.09999999999991</v>
      </c>
      <c r="J283" s="302">
        <v>536.89999999999986</v>
      </c>
      <c r="K283" s="301">
        <v>527.29999999999995</v>
      </c>
      <c r="L283" s="301">
        <v>519.20000000000005</v>
      </c>
      <c r="M283" s="301">
        <v>4.6192099999999998</v>
      </c>
      <c r="N283" s="1"/>
      <c r="O283" s="1"/>
    </row>
    <row r="284" spans="1:15" ht="12.75" customHeight="1">
      <c r="A284" s="30">
        <v>274</v>
      </c>
      <c r="B284" s="311" t="s">
        <v>425</v>
      </c>
      <c r="C284" s="301">
        <v>592.95000000000005</v>
      </c>
      <c r="D284" s="302">
        <v>594.11666666666667</v>
      </c>
      <c r="E284" s="302">
        <v>588.83333333333337</v>
      </c>
      <c r="F284" s="302">
        <v>584.7166666666667</v>
      </c>
      <c r="G284" s="302">
        <v>579.43333333333339</v>
      </c>
      <c r="H284" s="302">
        <v>598.23333333333335</v>
      </c>
      <c r="I284" s="302">
        <v>603.51666666666665</v>
      </c>
      <c r="J284" s="302">
        <v>607.63333333333333</v>
      </c>
      <c r="K284" s="301">
        <v>599.4</v>
      </c>
      <c r="L284" s="301">
        <v>590</v>
      </c>
      <c r="M284" s="301">
        <v>1.7041299999999999</v>
      </c>
      <c r="N284" s="1"/>
      <c r="O284" s="1"/>
    </row>
    <row r="285" spans="1:15" ht="12.75" customHeight="1">
      <c r="A285" s="30">
        <v>275</v>
      </c>
      <c r="B285" s="311" t="s">
        <v>429</v>
      </c>
      <c r="C285" s="301">
        <v>215.15</v>
      </c>
      <c r="D285" s="302">
        <v>215.10000000000002</v>
      </c>
      <c r="E285" s="302">
        <v>212.40000000000003</v>
      </c>
      <c r="F285" s="302">
        <v>209.65</v>
      </c>
      <c r="G285" s="302">
        <v>206.95000000000002</v>
      </c>
      <c r="H285" s="302">
        <v>217.85000000000005</v>
      </c>
      <c r="I285" s="302">
        <v>220.55000000000004</v>
      </c>
      <c r="J285" s="302">
        <v>223.30000000000007</v>
      </c>
      <c r="K285" s="301">
        <v>217.8</v>
      </c>
      <c r="L285" s="301">
        <v>212.35</v>
      </c>
      <c r="M285" s="301">
        <v>0.98948000000000003</v>
      </c>
      <c r="N285" s="1"/>
      <c r="O285" s="1"/>
    </row>
    <row r="286" spans="1:15" ht="12.75" customHeight="1">
      <c r="A286" s="30">
        <v>276</v>
      </c>
      <c r="B286" s="311" t="s">
        <v>430</v>
      </c>
      <c r="C286" s="301">
        <v>1366.85</v>
      </c>
      <c r="D286" s="302">
        <v>1369.4166666666667</v>
      </c>
      <c r="E286" s="302">
        <v>1348.8333333333335</v>
      </c>
      <c r="F286" s="302">
        <v>1330.8166666666668</v>
      </c>
      <c r="G286" s="302">
        <v>1310.2333333333336</v>
      </c>
      <c r="H286" s="302">
        <v>1387.4333333333334</v>
      </c>
      <c r="I286" s="302">
        <v>1408.0166666666669</v>
      </c>
      <c r="J286" s="302">
        <v>1426.0333333333333</v>
      </c>
      <c r="K286" s="301">
        <v>1390</v>
      </c>
      <c r="L286" s="301">
        <v>1351.4</v>
      </c>
      <c r="M286" s="301">
        <v>0.10496999999999999</v>
      </c>
      <c r="N286" s="1"/>
      <c r="O286" s="1"/>
    </row>
    <row r="287" spans="1:15" ht="12.75" customHeight="1">
      <c r="A287" s="30">
        <v>277</v>
      </c>
      <c r="B287" s="311" t="s">
        <v>435</v>
      </c>
      <c r="C287" s="301">
        <v>555.75</v>
      </c>
      <c r="D287" s="302">
        <v>562.58333333333337</v>
      </c>
      <c r="E287" s="302">
        <v>548.16666666666674</v>
      </c>
      <c r="F287" s="302">
        <v>540.58333333333337</v>
      </c>
      <c r="G287" s="302">
        <v>526.16666666666674</v>
      </c>
      <c r="H287" s="302">
        <v>570.16666666666674</v>
      </c>
      <c r="I287" s="302">
        <v>584.58333333333348</v>
      </c>
      <c r="J287" s="302">
        <v>592.16666666666674</v>
      </c>
      <c r="K287" s="301">
        <v>577</v>
      </c>
      <c r="L287" s="301">
        <v>555</v>
      </c>
      <c r="M287" s="301">
        <v>0.66559000000000001</v>
      </c>
      <c r="N287" s="1"/>
      <c r="O287" s="1"/>
    </row>
    <row r="288" spans="1:15" ht="12.75" customHeight="1">
      <c r="A288" s="30">
        <v>278</v>
      </c>
      <c r="B288" s="311" t="s">
        <v>142</v>
      </c>
      <c r="C288" s="301">
        <v>76.400000000000006</v>
      </c>
      <c r="D288" s="302">
        <v>76.366666666666674</v>
      </c>
      <c r="E288" s="302">
        <v>75.533333333333346</v>
      </c>
      <c r="F288" s="302">
        <v>74.666666666666671</v>
      </c>
      <c r="G288" s="302">
        <v>73.833333333333343</v>
      </c>
      <c r="H288" s="302">
        <v>77.233333333333348</v>
      </c>
      <c r="I288" s="302">
        <v>78.066666666666663</v>
      </c>
      <c r="J288" s="302">
        <v>78.933333333333351</v>
      </c>
      <c r="K288" s="301">
        <v>77.2</v>
      </c>
      <c r="L288" s="301">
        <v>75.5</v>
      </c>
      <c r="M288" s="301">
        <v>25.808260000000001</v>
      </c>
      <c r="N288" s="1"/>
      <c r="O288" s="1"/>
    </row>
    <row r="289" spans="1:15" ht="12.75" customHeight="1">
      <c r="A289" s="30">
        <v>279</v>
      </c>
      <c r="B289" s="311" t="s">
        <v>143</v>
      </c>
      <c r="C289" s="301">
        <v>2130.5500000000002</v>
      </c>
      <c r="D289" s="302">
        <v>2125.4</v>
      </c>
      <c r="E289" s="302">
        <v>2085.8000000000002</v>
      </c>
      <c r="F289" s="302">
        <v>2041.0500000000002</v>
      </c>
      <c r="G289" s="302">
        <v>2001.4500000000003</v>
      </c>
      <c r="H289" s="302">
        <v>2170.15</v>
      </c>
      <c r="I289" s="302">
        <v>2209.7499999999995</v>
      </c>
      <c r="J289" s="302">
        <v>2254.5</v>
      </c>
      <c r="K289" s="301">
        <v>2165</v>
      </c>
      <c r="L289" s="301">
        <v>2080.65</v>
      </c>
      <c r="M289" s="301">
        <v>1.96092</v>
      </c>
      <c r="N289" s="1"/>
      <c r="O289" s="1"/>
    </row>
    <row r="290" spans="1:15" ht="12.75" customHeight="1">
      <c r="A290" s="30">
        <v>280</v>
      </c>
      <c r="B290" s="311" t="s">
        <v>437</v>
      </c>
      <c r="C290" s="301">
        <v>260.75</v>
      </c>
      <c r="D290" s="302">
        <v>262.3</v>
      </c>
      <c r="E290" s="302">
        <v>255.60000000000002</v>
      </c>
      <c r="F290" s="302">
        <v>250.45</v>
      </c>
      <c r="G290" s="302">
        <v>243.75</v>
      </c>
      <c r="H290" s="302">
        <v>267.45000000000005</v>
      </c>
      <c r="I290" s="302">
        <v>274.14999999999998</v>
      </c>
      <c r="J290" s="302">
        <v>279.30000000000007</v>
      </c>
      <c r="K290" s="301">
        <v>269</v>
      </c>
      <c r="L290" s="301">
        <v>257.14999999999998</v>
      </c>
      <c r="M290" s="301">
        <v>5.875</v>
      </c>
      <c r="N290" s="1"/>
      <c r="O290" s="1"/>
    </row>
    <row r="291" spans="1:15" ht="12.75" customHeight="1">
      <c r="A291" s="30">
        <v>281</v>
      </c>
      <c r="B291" s="311" t="s">
        <v>266</v>
      </c>
      <c r="C291" s="301">
        <v>550.15</v>
      </c>
      <c r="D291" s="302">
        <v>549.65</v>
      </c>
      <c r="E291" s="302">
        <v>545.5</v>
      </c>
      <c r="F291" s="302">
        <v>540.85</v>
      </c>
      <c r="G291" s="302">
        <v>536.70000000000005</v>
      </c>
      <c r="H291" s="302">
        <v>554.29999999999995</v>
      </c>
      <c r="I291" s="302">
        <v>558.44999999999982</v>
      </c>
      <c r="J291" s="302">
        <v>563.09999999999991</v>
      </c>
      <c r="K291" s="301">
        <v>553.79999999999995</v>
      </c>
      <c r="L291" s="301">
        <v>545</v>
      </c>
      <c r="M291" s="301">
        <v>4.1829299999999998</v>
      </c>
      <c r="N291" s="1"/>
      <c r="O291" s="1"/>
    </row>
    <row r="292" spans="1:15" ht="12.75" customHeight="1">
      <c r="A292" s="30">
        <v>282</v>
      </c>
      <c r="B292" s="311" t="s">
        <v>438</v>
      </c>
      <c r="C292" s="301">
        <v>9089.85</v>
      </c>
      <c r="D292" s="302">
        <v>9058.6999999999989</v>
      </c>
      <c r="E292" s="302">
        <v>8993.3999999999978</v>
      </c>
      <c r="F292" s="302">
        <v>8896.9499999999989</v>
      </c>
      <c r="G292" s="302">
        <v>8831.6499999999978</v>
      </c>
      <c r="H292" s="302">
        <v>9155.1499999999978</v>
      </c>
      <c r="I292" s="302">
        <v>9220.4499999999971</v>
      </c>
      <c r="J292" s="302">
        <v>9316.8999999999978</v>
      </c>
      <c r="K292" s="301">
        <v>9124</v>
      </c>
      <c r="L292" s="301">
        <v>8962.25</v>
      </c>
      <c r="M292" s="301">
        <v>2.1489999999999999E-2</v>
      </c>
      <c r="N292" s="1"/>
      <c r="O292" s="1"/>
    </row>
    <row r="293" spans="1:15" ht="12.75" customHeight="1">
      <c r="A293" s="30">
        <v>283</v>
      </c>
      <c r="B293" s="311" t="s">
        <v>439</v>
      </c>
      <c r="C293" s="301">
        <v>65.95</v>
      </c>
      <c r="D293" s="302">
        <v>65.75</v>
      </c>
      <c r="E293" s="302">
        <v>65</v>
      </c>
      <c r="F293" s="302">
        <v>64.05</v>
      </c>
      <c r="G293" s="302">
        <v>63.3</v>
      </c>
      <c r="H293" s="302">
        <v>66.7</v>
      </c>
      <c r="I293" s="302">
        <v>67.45</v>
      </c>
      <c r="J293" s="302">
        <v>68.400000000000006</v>
      </c>
      <c r="K293" s="301">
        <v>66.5</v>
      </c>
      <c r="L293" s="301">
        <v>64.8</v>
      </c>
      <c r="M293" s="301">
        <v>13.62149</v>
      </c>
      <c r="N293" s="1"/>
      <c r="O293" s="1"/>
    </row>
    <row r="294" spans="1:15" ht="12.75" customHeight="1">
      <c r="A294" s="30">
        <v>284</v>
      </c>
      <c r="B294" s="311" t="s">
        <v>144</v>
      </c>
      <c r="C294" s="301">
        <v>341.05</v>
      </c>
      <c r="D294" s="302">
        <v>341.61666666666673</v>
      </c>
      <c r="E294" s="302">
        <v>337.63333333333344</v>
      </c>
      <c r="F294" s="302">
        <v>334.2166666666667</v>
      </c>
      <c r="G294" s="302">
        <v>330.23333333333341</v>
      </c>
      <c r="H294" s="302">
        <v>345.03333333333347</v>
      </c>
      <c r="I294" s="302">
        <v>349.01666666666671</v>
      </c>
      <c r="J294" s="302">
        <v>352.43333333333351</v>
      </c>
      <c r="K294" s="301">
        <v>345.6</v>
      </c>
      <c r="L294" s="301">
        <v>338.2</v>
      </c>
      <c r="M294" s="301">
        <v>32.010509999999996</v>
      </c>
      <c r="N294" s="1"/>
      <c r="O294" s="1"/>
    </row>
    <row r="295" spans="1:15" ht="12.75" customHeight="1">
      <c r="A295" s="30">
        <v>285</v>
      </c>
      <c r="B295" s="311" t="s">
        <v>440</v>
      </c>
      <c r="C295" s="301">
        <v>3010</v>
      </c>
      <c r="D295" s="302">
        <v>3015.7000000000003</v>
      </c>
      <c r="E295" s="302">
        <v>2982.4000000000005</v>
      </c>
      <c r="F295" s="302">
        <v>2954.8</v>
      </c>
      <c r="G295" s="302">
        <v>2921.5000000000005</v>
      </c>
      <c r="H295" s="302">
        <v>3043.3000000000006</v>
      </c>
      <c r="I295" s="302">
        <v>3076.6000000000008</v>
      </c>
      <c r="J295" s="302">
        <v>3104.2000000000007</v>
      </c>
      <c r="K295" s="301">
        <v>3049</v>
      </c>
      <c r="L295" s="301">
        <v>2988.1</v>
      </c>
      <c r="M295" s="301">
        <v>0.72192999999999996</v>
      </c>
      <c r="N295" s="1"/>
      <c r="O295" s="1"/>
    </row>
    <row r="296" spans="1:15" ht="12.75" customHeight="1">
      <c r="A296" s="30">
        <v>286</v>
      </c>
      <c r="B296" s="311" t="s">
        <v>836</v>
      </c>
      <c r="C296" s="301">
        <v>1105.6500000000001</v>
      </c>
      <c r="D296" s="302">
        <v>1098.55</v>
      </c>
      <c r="E296" s="302">
        <v>1082.0999999999999</v>
      </c>
      <c r="F296" s="302">
        <v>1058.55</v>
      </c>
      <c r="G296" s="302">
        <v>1042.0999999999999</v>
      </c>
      <c r="H296" s="302">
        <v>1122.0999999999999</v>
      </c>
      <c r="I296" s="302">
        <v>1138.5500000000002</v>
      </c>
      <c r="J296" s="302">
        <v>1162.0999999999999</v>
      </c>
      <c r="K296" s="301">
        <v>1115</v>
      </c>
      <c r="L296" s="301">
        <v>1075</v>
      </c>
      <c r="M296" s="301">
        <v>1.97193</v>
      </c>
      <c r="N296" s="1"/>
      <c r="O296" s="1"/>
    </row>
    <row r="297" spans="1:15" ht="12.75" customHeight="1">
      <c r="A297" s="30">
        <v>287</v>
      </c>
      <c r="B297" s="311" t="s">
        <v>145</v>
      </c>
      <c r="C297" s="301">
        <v>1595.1</v>
      </c>
      <c r="D297" s="302">
        <v>1583.7666666666667</v>
      </c>
      <c r="E297" s="302">
        <v>1567.5333333333333</v>
      </c>
      <c r="F297" s="302">
        <v>1539.9666666666667</v>
      </c>
      <c r="G297" s="302">
        <v>1523.7333333333333</v>
      </c>
      <c r="H297" s="302">
        <v>1611.3333333333333</v>
      </c>
      <c r="I297" s="302">
        <v>1627.5666666666664</v>
      </c>
      <c r="J297" s="302">
        <v>1655.1333333333332</v>
      </c>
      <c r="K297" s="301">
        <v>1600</v>
      </c>
      <c r="L297" s="301">
        <v>1556.2</v>
      </c>
      <c r="M297" s="301">
        <v>13.611039999999999</v>
      </c>
      <c r="N297" s="1"/>
      <c r="O297" s="1"/>
    </row>
    <row r="298" spans="1:15" ht="12.75" customHeight="1">
      <c r="A298" s="30">
        <v>288</v>
      </c>
      <c r="B298" s="311" t="s">
        <v>146</v>
      </c>
      <c r="C298" s="301">
        <v>4370.7</v>
      </c>
      <c r="D298" s="302">
        <v>4332.7666666666664</v>
      </c>
      <c r="E298" s="302">
        <v>4280.583333333333</v>
      </c>
      <c r="F298" s="302">
        <v>4190.4666666666662</v>
      </c>
      <c r="G298" s="302">
        <v>4138.2833333333328</v>
      </c>
      <c r="H298" s="302">
        <v>4422.8833333333332</v>
      </c>
      <c r="I298" s="302">
        <v>4475.0666666666675</v>
      </c>
      <c r="J298" s="302">
        <v>4565.1833333333334</v>
      </c>
      <c r="K298" s="301">
        <v>4384.95</v>
      </c>
      <c r="L298" s="301">
        <v>4242.6499999999996</v>
      </c>
      <c r="M298" s="301">
        <v>3.1861299999999999</v>
      </c>
      <c r="N298" s="1"/>
      <c r="O298" s="1"/>
    </row>
    <row r="299" spans="1:15" ht="12.75" customHeight="1">
      <c r="A299" s="30">
        <v>289</v>
      </c>
      <c r="B299" s="311" t="s">
        <v>147</v>
      </c>
      <c r="C299" s="301">
        <v>3514.9</v>
      </c>
      <c r="D299" s="302">
        <v>3476.4333333333329</v>
      </c>
      <c r="E299" s="302">
        <v>3427.8666666666659</v>
      </c>
      <c r="F299" s="302">
        <v>3340.833333333333</v>
      </c>
      <c r="G299" s="302">
        <v>3292.266666666666</v>
      </c>
      <c r="H299" s="302">
        <v>3563.4666666666658</v>
      </c>
      <c r="I299" s="302">
        <v>3612.0333333333324</v>
      </c>
      <c r="J299" s="302">
        <v>3699.0666666666657</v>
      </c>
      <c r="K299" s="301">
        <v>3525</v>
      </c>
      <c r="L299" s="301">
        <v>3389.4</v>
      </c>
      <c r="M299" s="301">
        <v>1.59257</v>
      </c>
      <c r="N299" s="1"/>
      <c r="O299" s="1"/>
    </row>
    <row r="300" spans="1:15" ht="12.75" customHeight="1">
      <c r="A300" s="30">
        <v>290</v>
      </c>
      <c r="B300" s="311" t="s">
        <v>148</v>
      </c>
      <c r="C300" s="301">
        <v>618.4</v>
      </c>
      <c r="D300" s="302">
        <v>618.44999999999993</v>
      </c>
      <c r="E300" s="302">
        <v>608.94999999999982</v>
      </c>
      <c r="F300" s="302">
        <v>599.49999999999989</v>
      </c>
      <c r="G300" s="302">
        <v>589.99999999999977</v>
      </c>
      <c r="H300" s="302">
        <v>627.89999999999986</v>
      </c>
      <c r="I300" s="302">
        <v>637.40000000000009</v>
      </c>
      <c r="J300" s="302">
        <v>646.84999999999991</v>
      </c>
      <c r="K300" s="301">
        <v>627.95000000000005</v>
      </c>
      <c r="L300" s="301">
        <v>609</v>
      </c>
      <c r="M300" s="301">
        <v>9.5511999999999997</v>
      </c>
      <c r="N300" s="1"/>
      <c r="O300" s="1"/>
    </row>
    <row r="301" spans="1:15" ht="12.75" customHeight="1">
      <c r="A301" s="30">
        <v>291</v>
      </c>
      <c r="B301" s="311" t="s">
        <v>441</v>
      </c>
      <c r="C301" s="301">
        <v>1896.7</v>
      </c>
      <c r="D301" s="302">
        <v>1888.1000000000001</v>
      </c>
      <c r="E301" s="302">
        <v>1868.1000000000004</v>
      </c>
      <c r="F301" s="302">
        <v>1839.5000000000002</v>
      </c>
      <c r="G301" s="302">
        <v>1819.5000000000005</v>
      </c>
      <c r="H301" s="302">
        <v>1916.7000000000003</v>
      </c>
      <c r="I301" s="302">
        <v>1936.6999999999998</v>
      </c>
      <c r="J301" s="302">
        <v>1965.3000000000002</v>
      </c>
      <c r="K301" s="301">
        <v>1908.1</v>
      </c>
      <c r="L301" s="301">
        <v>1859.5</v>
      </c>
      <c r="M301" s="301">
        <v>0.54088000000000003</v>
      </c>
      <c r="N301" s="1"/>
      <c r="O301" s="1"/>
    </row>
    <row r="302" spans="1:15" ht="12.75" customHeight="1">
      <c r="A302" s="30">
        <v>292</v>
      </c>
      <c r="B302" s="311" t="s">
        <v>837</v>
      </c>
      <c r="C302" s="301">
        <v>339.15</v>
      </c>
      <c r="D302" s="302">
        <v>339.36666666666662</v>
      </c>
      <c r="E302" s="302">
        <v>334.78333333333325</v>
      </c>
      <c r="F302" s="302">
        <v>330.41666666666663</v>
      </c>
      <c r="G302" s="302">
        <v>325.83333333333326</v>
      </c>
      <c r="H302" s="302">
        <v>343.73333333333323</v>
      </c>
      <c r="I302" s="302">
        <v>348.31666666666661</v>
      </c>
      <c r="J302" s="302">
        <v>352.68333333333322</v>
      </c>
      <c r="K302" s="301">
        <v>343.95</v>
      </c>
      <c r="L302" s="301">
        <v>335</v>
      </c>
      <c r="M302" s="301">
        <v>3.3672300000000002</v>
      </c>
      <c r="N302" s="1"/>
      <c r="O302" s="1"/>
    </row>
    <row r="303" spans="1:15" ht="12.75" customHeight="1">
      <c r="A303" s="30">
        <v>293</v>
      </c>
      <c r="B303" s="311" t="s">
        <v>149</v>
      </c>
      <c r="C303" s="301">
        <v>1045.0999999999999</v>
      </c>
      <c r="D303" s="302">
        <v>1042.1333333333332</v>
      </c>
      <c r="E303" s="302">
        <v>1034.9666666666665</v>
      </c>
      <c r="F303" s="302">
        <v>1024.8333333333333</v>
      </c>
      <c r="G303" s="302">
        <v>1017.6666666666665</v>
      </c>
      <c r="H303" s="302">
        <v>1052.2666666666664</v>
      </c>
      <c r="I303" s="302">
        <v>1059.4333333333334</v>
      </c>
      <c r="J303" s="302">
        <v>1069.5666666666664</v>
      </c>
      <c r="K303" s="301">
        <v>1049.3</v>
      </c>
      <c r="L303" s="301">
        <v>1032</v>
      </c>
      <c r="M303" s="301">
        <v>27.577059999999999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187.05</v>
      </c>
      <c r="D304" s="302">
        <v>186.15</v>
      </c>
      <c r="E304" s="302">
        <v>184.8</v>
      </c>
      <c r="F304" s="302">
        <v>182.55</v>
      </c>
      <c r="G304" s="302">
        <v>181.20000000000002</v>
      </c>
      <c r="H304" s="302">
        <v>188.4</v>
      </c>
      <c r="I304" s="302">
        <v>189.74999999999997</v>
      </c>
      <c r="J304" s="302">
        <v>192</v>
      </c>
      <c r="K304" s="301">
        <v>187.5</v>
      </c>
      <c r="L304" s="301">
        <v>183.9</v>
      </c>
      <c r="M304" s="301">
        <v>19.59151</v>
      </c>
      <c r="N304" s="1"/>
      <c r="O304" s="1"/>
    </row>
    <row r="305" spans="1:15" ht="12.75" customHeight="1">
      <c r="A305" s="30">
        <v>295</v>
      </c>
      <c r="B305" s="311" t="s">
        <v>315</v>
      </c>
      <c r="C305" s="301">
        <v>16.649999999999999</v>
      </c>
      <c r="D305" s="302">
        <v>16.666666666666668</v>
      </c>
      <c r="E305" s="302">
        <v>16.583333333333336</v>
      </c>
      <c r="F305" s="302">
        <v>16.516666666666669</v>
      </c>
      <c r="G305" s="302">
        <v>16.433333333333337</v>
      </c>
      <c r="H305" s="302">
        <v>16.733333333333334</v>
      </c>
      <c r="I305" s="302">
        <v>16.81666666666667</v>
      </c>
      <c r="J305" s="302">
        <v>16.883333333333333</v>
      </c>
      <c r="K305" s="301">
        <v>16.75</v>
      </c>
      <c r="L305" s="301">
        <v>16.600000000000001</v>
      </c>
      <c r="M305" s="301">
        <v>7.0413100000000002</v>
      </c>
      <c r="N305" s="1"/>
      <c r="O305" s="1"/>
    </row>
    <row r="306" spans="1:15" ht="12.75" customHeight="1">
      <c r="A306" s="30">
        <v>296</v>
      </c>
      <c r="B306" s="311" t="s">
        <v>444</v>
      </c>
      <c r="C306" s="301">
        <v>196.55</v>
      </c>
      <c r="D306" s="302">
        <v>197.20000000000002</v>
      </c>
      <c r="E306" s="302">
        <v>194.60000000000002</v>
      </c>
      <c r="F306" s="302">
        <v>192.65</v>
      </c>
      <c r="G306" s="302">
        <v>190.05</v>
      </c>
      <c r="H306" s="302">
        <v>199.15000000000003</v>
      </c>
      <c r="I306" s="302">
        <v>201.75</v>
      </c>
      <c r="J306" s="302">
        <v>203.70000000000005</v>
      </c>
      <c r="K306" s="301">
        <v>199.8</v>
      </c>
      <c r="L306" s="301">
        <v>195.25</v>
      </c>
      <c r="M306" s="301">
        <v>1.80715</v>
      </c>
      <c r="N306" s="1"/>
      <c r="O306" s="1"/>
    </row>
    <row r="307" spans="1:15" ht="12.75" customHeight="1">
      <c r="A307" s="30">
        <v>297</v>
      </c>
      <c r="B307" s="311" t="s">
        <v>446</v>
      </c>
      <c r="C307" s="301">
        <v>478.7</v>
      </c>
      <c r="D307" s="302">
        <v>475.4666666666667</v>
      </c>
      <c r="E307" s="302">
        <v>466.93333333333339</v>
      </c>
      <c r="F307" s="302">
        <v>455.16666666666669</v>
      </c>
      <c r="G307" s="302">
        <v>446.63333333333338</v>
      </c>
      <c r="H307" s="302">
        <v>487.23333333333341</v>
      </c>
      <c r="I307" s="302">
        <v>495.76666666666671</v>
      </c>
      <c r="J307" s="302">
        <v>507.53333333333342</v>
      </c>
      <c r="K307" s="301">
        <v>484</v>
      </c>
      <c r="L307" s="301">
        <v>463.7</v>
      </c>
      <c r="M307" s="301">
        <v>0.27281</v>
      </c>
      <c r="N307" s="1"/>
      <c r="O307" s="1"/>
    </row>
    <row r="308" spans="1:15" ht="12.75" customHeight="1">
      <c r="A308" s="30">
        <v>298</v>
      </c>
      <c r="B308" s="311" t="s">
        <v>151</v>
      </c>
      <c r="C308" s="301">
        <v>94.9</v>
      </c>
      <c r="D308" s="302">
        <v>94.733333333333334</v>
      </c>
      <c r="E308" s="302">
        <v>94.166666666666671</v>
      </c>
      <c r="F308" s="302">
        <v>93.433333333333337</v>
      </c>
      <c r="G308" s="302">
        <v>92.866666666666674</v>
      </c>
      <c r="H308" s="302">
        <v>95.466666666666669</v>
      </c>
      <c r="I308" s="302">
        <v>96.033333333333331</v>
      </c>
      <c r="J308" s="302">
        <v>96.766666666666666</v>
      </c>
      <c r="K308" s="301">
        <v>95.3</v>
      </c>
      <c r="L308" s="301">
        <v>94</v>
      </c>
      <c r="M308" s="301">
        <v>16.567730000000001</v>
      </c>
      <c r="N308" s="1"/>
      <c r="O308" s="1"/>
    </row>
    <row r="309" spans="1:15" ht="12.75" customHeight="1">
      <c r="A309" s="30">
        <v>299</v>
      </c>
      <c r="B309" s="311" t="s">
        <v>152</v>
      </c>
      <c r="C309" s="301">
        <v>496.65</v>
      </c>
      <c r="D309" s="302">
        <v>492.55</v>
      </c>
      <c r="E309" s="302">
        <v>487.20000000000005</v>
      </c>
      <c r="F309" s="302">
        <v>477.75000000000006</v>
      </c>
      <c r="G309" s="302">
        <v>472.40000000000009</v>
      </c>
      <c r="H309" s="302">
        <v>502</v>
      </c>
      <c r="I309" s="302">
        <v>507.35</v>
      </c>
      <c r="J309" s="302">
        <v>516.79999999999995</v>
      </c>
      <c r="K309" s="301">
        <v>497.9</v>
      </c>
      <c r="L309" s="301">
        <v>483.1</v>
      </c>
      <c r="M309" s="301">
        <v>17.654309999999999</v>
      </c>
      <c r="N309" s="1"/>
      <c r="O309" s="1"/>
    </row>
    <row r="310" spans="1:15" ht="12.75" customHeight="1">
      <c r="A310" s="30">
        <v>300</v>
      </c>
      <c r="B310" s="311" t="s">
        <v>153</v>
      </c>
      <c r="C310" s="301">
        <v>7929.85</v>
      </c>
      <c r="D310" s="302">
        <v>7923.3166666666666</v>
      </c>
      <c r="E310" s="302">
        <v>7836.6333333333332</v>
      </c>
      <c r="F310" s="302">
        <v>7743.416666666667</v>
      </c>
      <c r="G310" s="302">
        <v>7656.7333333333336</v>
      </c>
      <c r="H310" s="302">
        <v>8016.5333333333328</v>
      </c>
      <c r="I310" s="302">
        <v>8103.2166666666653</v>
      </c>
      <c r="J310" s="302">
        <v>8196.4333333333325</v>
      </c>
      <c r="K310" s="301">
        <v>8010</v>
      </c>
      <c r="L310" s="301">
        <v>7830.1</v>
      </c>
      <c r="M310" s="301">
        <v>6.8793699999999998</v>
      </c>
      <c r="N310" s="1"/>
      <c r="O310" s="1"/>
    </row>
    <row r="311" spans="1:15" ht="12.75" customHeight="1">
      <c r="A311" s="30">
        <v>301</v>
      </c>
      <c r="B311" s="311" t="s">
        <v>838</v>
      </c>
      <c r="C311" s="301">
        <v>2619.9</v>
      </c>
      <c r="D311" s="302">
        <v>2613.6333333333332</v>
      </c>
      <c r="E311" s="302">
        <v>2577.2666666666664</v>
      </c>
      <c r="F311" s="302">
        <v>2534.6333333333332</v>
      </c>
      <c r="G311" s="302">
        <v>2498.2666666666664</v>
      </c>
      <c r="H311" s="302">
        <v>2656.2666666666664</v>
      </c>
      <c r="I311" s="302">
        <v>2692.6333333333332</v>
      </c>
      <c r="J311" s="302">
        <v>2735.2666666666664</v>
      </c>
      <c r="K311" s="301">
        <v>2650</v>
      </c>
      <c r="L311" s="301">
        <v>2571</v>
      </c>
      <c r="M311" s="301">
        <v>0.21056</v>
      </c>
      <c r="N311" s="1"/>
      <c r="O311" s="1"/>
    </row>
    <row r="312" spans="1:15" ht="12.75" customHeight="1">
      <c r="A312" s="30">
        <v>302</v>
      </c>
      <c r="B312" s="311" t="s">
        <v>448</v>
      </c>
      <c r="C312" s="301">
        <v>356.8</v>
      </c>
      <c r="D312" s="302">
        <v>357.2</v>
      </c>
      <c r="E312" s="302">
        <v>354.2</v>
      </c>
      <c r="F312" s="302">
        <v>351.6</v>
      </c>
      <c r="G312" s="302">
        <v>348.6</v>
      </c>
      <c r="H312" s="302">
        <v>359.79999999999995</v>
      </c>
      <c r="I312" s="302">
        <v>362.79999999999995</v>
      </c>
      <c r="J312" s="302">
        <v>365.39999999999992</v>
      </c>
      <c r="K312" s="301">
        <v>360.2</v>
      </c>
      <c r="L312" s="301">
        <v>354.6</v>
      </c>
      <c r="M312" s="301">
        <v>3.55281</v>
      </c>
      <c r="N312" s="1"/>
      <c r="O312" s="1"/>
    </row>
    <row r="313" spans="1:15" ht="12.75" customHeight="1">
      <c r="A313" s="30">
        <v>303</v>
      </c>
      <c r="B313" s="311" t="s">
        <v>449</v>
      </c>
      <c r="C313" s="301">
        <v>268.45</v>
      </c>
      <c r="D313" s="302">
        <v>268.26666666666665</v>
      </c>
      <c r="E313" s="302">
        <v>266.58333333333331</v>
      </c>
      <c r="F313" s="302">
        <v>264.71666666666664</v>
      </c>
      <c r="G313" s="302">
        <v>263.0333333333333</v>
      </c>
      <c r="H313" s="302">
        <v>270.13333333333333</v>
      </c>
      <c r="I313" s="302">
        <v>271.81666666666672</v>
      </c>
      <c r="J313" s="302">
        <v>273.68333333333334</v>
      </c>
      <c r="K313" s="301">
        <v>269.95</v>
      </c>
      <c r="L313" s="301">
        <v>266.39999999999998</v>
      </c>
      <c r="M313" s="301">
        <v>1.7514400000000001</v>
      </c>
      <c r="N313" s="1"/>
      <c r="O313" s="1"/>
    </row>
    <row r="314" spans="1:15" ht="12.75" customHeight="1">
      <c r="A314" s="30">
        <v>304</v>
      </c>
      <c r="B314" s="311" t="s">
        <v>154</v>
      </c>
      <c r="C314" s="301">
        <v>786.1</v>
      </c>
      <c r="D314" s="302">
        <v>783.83333333333337</v>
      </c>
      <c r="E314" s="302">
        <v>774.26666666666677</v>
      </c>
      <c r="F314" s="302">
        <v>762.43333333333339</v>
      </c>
      <c r="G314" s="302">
        <v>752.86666666666679</v>
      </c>
      <c r="H314" s="302">
        <v>795.66666666666674</v>
      </c>
      <c r="I314" s="302">
        <v>805.23333333333335</v>
      </c>
      <c r="J314" s="302">
        <v>817.06666666666672</v>
      </c>
      <c r="K314" s="301">
        <v>793.4</v>
      </c>
      <c r="L314" s="301">
        <v>772</v>
      </c>
      <c r="M314" s="301">
        <v>16.346039999999999</v>
      </c>
      <c r="N314" s="1"/>
      <c r="O314" s="1"/>
    </row>
    <row r="315" spans="1:15" ht="12.75" customHeight="1">
      <c r="A315" s="30">
        <v>305</v>
      </c>
      <c r="B315" s="311" t="s">
        <v>454</v>
      </c>
      <c r="C315" s="301">
        <v>1315.5</v>
      </c>
      <c r="D315" s="302">
        <v>1318.55</v>
      </c>
      <c r="E315" s="302">
        <v>1297.0999999999999</v>
      </c>
      <c r="F315" s="302">
        <v>1278.7</v>
      </c>
      <c r="G315" s="302">
        <v>1257.25</v>
      </c>
      <c r="H315" s="302">
        <v>1336.9499999999998</v>
      </c>
      <c r="I315" s="302">
        <v>1358.4</v>
      </c>
      <c r="J315" s="302">
        <v>1376.7999999999997</v>
      </c>
      <c r="K315" s="301">
        <v>1340</v>
      </c>
      <c r="L315" s="301">
        <v>1300.1500000000001</v>
      </c>
      <c r="M315" s="301">
        <v>1.9566600000000001</v>
      </c>
      <c r="N315" s="1"/>
      <c r="O315" s="1"/>
    </row>
    <row r="316" spans="1:15" ht="12.75" customHeight="1">
      <c r="A316" s="30">
        <v>306</v>
      </c>
      <c r="B316" s="311" t="s">
        <v>155</v>
      </c>
      <c r="C316" s="301">
        <v>1574.4</v>
      </c>
      <c r="D316" s="302">
        <v>1560.9666666666665</v>
      </c>
      <c r="E316" s="302">
        <v>1536.9333333333329</v>
      </c>
      <c r="F316" s="302">
        <v>1499.4666666666665</v>
      </c>
      <c r="G316" s="302">
        <v>1475.4333333333329</v>
      </c>
      <c r="H316" s="302">
        <v>1598.4333333333329</v>
      </c>
      <c r="I316" s="302">
        <v>1622.4666666666662</v>
      </c>
      <c r="J316" s="302">
        <v>1659.9333333333329</v>
      </c>
      <c r="K316" s="301">
        <v>1585</v>
      </c>
      <c r="L316" s="301">
        <v>1523.5</v>
      </c>
      <c r="M316" s="301">
        <v>8.32714</v>
      </c>
      <c r="N316" s="1"/>
      <c r="O316" s="1"/>
    </row>
    <row r="317" spans="1:15" ht="12.75" customHeight="1">
      <c r="A317" s="30">
        <v>307</v>
      </c>
      <c r="B317" s="311" t="s">
        <v>156</v>
      </c>
      <c r="C317" s="301">
        <v>829.55</v>
      </c>
      <c r="D317" s="302">
        <v>825.18333333333339</v>
      </c>
      <c r="E317" s="302">
        <v>819.36666666666679</v>
      </c>
      <c r="F317" s="302">
        <v>809.18333333333339</v>
      </c>
      <c r="G317" s="302">
        <v>803.36666666666679</v>
      </c>
      <c r="H317" s="302">
        <v>835.36666666666679</v>
      </c>
      <c r="I317" s="302">
        <v>841.18333333333339</v>
      </c>
      <c r="J317" s="302">
        <v>851.36666666666679</v>
      </c>
      <c r="K317" s="301">
        <v>831</v>
      </c>
      <c r="L317" s="301">
        <v>815</v>
      </c>
      <c r="M317" s="301">
        <v>1.76963</v>
      </c>
      <c r="N317" s="1"/>
      <c r="O317" s="1"/>
    </row>
    <row r="318" spans="1:15" ht="12.75" customHeight="1">
      <c r="A318" s="30">
        <v>308</v>
      </c>
      <c r="B318" s="311" t="s">
        <v>157</v>
      </c>
      <c r="C318" s="301">
        <v>771.45</v>
      </c>
      <c r="D318" s="302">
        <v>770.76666666666677</v>
      </c>
      <c r="E318" s="302">
        <v>759.73333333333358</v>
      </c>
      <c r="F318" s="302">
        <v>748.01666666666677</v>
      </c>
      <c r="G318" s="302">
        <v>736.98333333333358</v>
      </c>
      <c r="H318" s="302">
        <v>782.48333333333358</v>
      </c>
      <c r="I318" s="302">
        <v>793.51666666666665</v>
      </c>
      <c r="J318" s="302">
        <v>805.23333333333358</v>
      </c>
      <c r="K318" s="301">
        <v>781.8</v>
      </c>
      <c r="L318" s="301">
        <v>759.05</v>
      </c>
      <c r="M318" s="301">
        <v>7.0520399999999999</v>
      </c>
      <c r="N318" s="1"/>
      <c r="O318" s="1"/>
    </row>
    <row r="319" spans="1:15" ht="12.75" customHeight="1">
      <c r="A319" s="30">
        <v>309</v>
      </c>
      <c r="B319" s="311" t="s">
        <v>445</v>
      </c>
      <c r="C319" s="301">
        <v>223.25</v>
      </c>
      <c r="D319" s="302">
        <v>222.78333333333333</v>
      </c>
      <c r="E319" s="302">
        <v>220.56666666666666</v>
      </c>
      <c r="F319" s="302">
        <v>217.88333333333333</v>
      </c>
      <c r="G319" s="302">
        <v>215.66666666666666</v>
      </c>
      <c r="H319" s="302">
        <v>225.46666666666667</v>
      </c>
      <c r="I319" s="302">
        <v>227.68333333333331</v>
      </c>
      <c r="J319" s="302">
        <v>230.36666666666667</v>
      </c>
      <c r="K319" s="301">
        <v>225</v>
      </c>
      <c r="L319" s="301">
        <v>220.1</v>
      </c>
      <c r="M319" s="301">
        <v>1.98658</v>
      </c>
      <c r="N319" s="1"/>
      <c r="O319" s="1"/>
    </row>
    <row r="320" spans="1:15" ht="12.75" customHeight="1">
      <c r="A320" s="30">
        <v>310</v>
      </c>
      <c r="B320" s="311" t="s">
        <v>452</v>
      </c>
      <c r="C320" s="301">
        <v>170.85</v>
      </c>
      <c r="D320" s="302">
        <v>171.36666666666667</v>
      </c>
      <c r="E320" s="302">
        <v>169.73333333333335</v>
      </c>
      <c r="F320" s="302">
        <v>168.61666666666667</v>
      </c>
      <c r="G320" s="302">
        <v>166.98333333333335</v>
      </c>
      <c r="H320" s="302">
        <v>172.48333333333335</v>
      </c>
      <c r="I320" s="302">
        <v>174.11666666666667</v>
      </c>
      <c r="J320" s="302">
        <v>175.23333333333335</v>
      </c>
      <c r="K320" s="301">
        <v>173</v>
      </c>
      <c r="L320" s="301">
        <v>170.25</v>
      </c>
      <c r="M320" s="301">
        <v>0.46657999999999999</v>
      </c>
      <c r="N320" s="1"/>
      <c r="O320" s="1"/>
    </row>
    <row r="321" spans="1:15" ht="12.75" customHeight="1">
      <c r="A321" s="30">
        <v>311</v>
      </c>
      <c r="B321" s="311" t="s">
        <v>450</v>
      </c>
      <c r="C321" s="301">
        <v>196.6</v>
      </c>
      <c r="D321" s="302">
        <v>198</v>
      </c>
      <c r="E321" s="302">
        <v>194.6</v>
      </c>
      <c r="F321" s="302">
        <v>192.6</v>
      </c>
      <c r="G321" s="302">
        <v>189.2</v>
      </c>
      <c r="H321" s="302">
        <v>200</v>
      </c>
      <c r="I321" s="302">
        <v>203.39999999999998</v>
      </c>
      <c r="J321" s="302">
        <v>205.4</v>
      </c>
      <c r="K321" s="301">
        <v>201.4</v>
      </c>
      <c r="L321" s="301">
        <v>196</v>
      </c>
      <c r="M321" s="301">
        <v>3.5076299999999998</v>
      </c>
      <c r="N321" s="1"/>
      <c r="O321" s="1"/>
    </row>
    <row r="322" spans="1:15" ht="12.75" customHeight="1">
      <c r="A322" s="30">
        <v>312</v>
      </c>
      <c r="B322" s="311" t="s">
        <v>451</v>
      </c>
      <c r="C322" s="301">
        <v>873.2</v>
      </c>
      <c r="D322" s="302">
        <v>866.93333333333339</v>
      </c>
      <c r="E322" s="302">
        <v>854.86666666666679</v>
      </c>
      <c r="F322" s="302">
        <v>836.53333333333342</v>
      </c>
      <c r="G322" s="302">
        <v>824.46666666666681</v>
      </c>
      <c r="H322" s="302">
        <v>885.26666666666677</v>
      </c>
      <c r="I322" s="302">
        <v>897.33333333333337</v>
      </c>
      <c r="J322" s="302">
        <v>915.66666666666674</v>
      </c>
      <c r="K322" s="301">
        <v>879</v>
      </c>
      <c r="L322" s="301">
        <v>848.6</v>
      </c>
      <c r="M322" s="301">
        <v>2.0434800000000002</v>
      </c>
      <c r="N322" s="1"/>
      <c r="O322" s="1"/>
    </row>
    <row r="323" spans="1:15" ht="12.75" customHeight="1">
      <c r="A323" s="30">
        <v>313</v>
      </c>
      <c r="B323" s="311" t="s">
        <v>158</v>
      </c>
      <c r="C323" s="301">
        <v>3114.6</v>
      </c>
      <c r="D323" s="302">
        <v>3082.1833333333329</v>
      </c>
      <c r="E323" s="302">
        <v>3039.4166666666661</v>
      </c>
      <c r="F323" s="302">
        <v>2964.2333333333331</v>
      </c>
      <c r="G323" s="302">
        <v>2921.4666666666662</v>
      </c>
      <c r="H323" s="302">
        <v>3157.3666666666659</v>
      </c>
      <c r="I323" s="302">
        <v>3200.1333333333332</v>
      </c>
      <c r="J323" s="302">
        <v>3275.3166666666657</v>
      </c>
      <c r="K323" s="301">
        <v>3124.95</v>
      </c>
      <c r="L323" s="301">
        <v>3007</v>
      </c>
      <c r="M323" s="301">
        <v>2.7754500000000002</v>
      </c>
      <c r="N323" s="1"/>
      <c r="O323" s="1"/>
    </row>
    <row r="324" spans="1:15" ht="12.75" customHeight="1">
      <c r="A324" s="30">
        <v>314</v>
      </c>
      <c r="B324" s="311" t="s">
        <v>442</v>
      </c>
      <c r="C324" s="301">
        <v>40.049999999999997</v>
      </c>
      <c r="D324" s="302">
        <v>40.033333333333331</v>
      </c>
      <c r="E324" s="302">
        <v>39.766666666666666</v>
      </c>
      <c r="F324" s="302">
        <v>39.483333333333334</v>
      </c>
      <c r="G324" s="302">
        <v>39.216666666666669</v>
      </c>
      <c r="H324" s="302">
        <v>40.316666666666663</v>
      </c>
      <c r="I324" s="302">
        <v>40.583333333333329</v>
      </c>
      <c r="J324" s="302">
        <v>40.86666666666666</v>
      </c>
      <c r="K324" s="301">
        <v>40.299999999999997</v>
      </c>
      <c r="L324" s="301">
        <v>39.75</v>
      </c>
      <c r="M324" s="301">
        <v>5.5342700000000002</v>
      </c>
      <c r="N324" s="1"/>
      <c r="O324" s="1"/>
    </row>
    <row r="325" spans="1:15" ht="12.75" customHeight="1">
      <c r="A325" s="30">
        <v>315</v>
      </c>
      <c r="B325" s="311" t="s">
        <v>443</v>
      </c>
      <c r="C325" s="301">
        <v>156.19999999999999</v>
      </c>
      <c r="D325" s="302">
        <v>156.04999999999998</v>
      </c>
      <c r="E325" s="302">
        <v>155.29999999999995</v>
      </c>
      <c r="F325" s="302">
        <v>154.39999999999998</v>
      </c>
      <c r="G325" s="302">
        <v>153.64999999999995</v>
      </c>
      <c r="H325" s="302">
        <v>156.94999999999996</v>
      </c>
      <c r="I325" s="302">
        <v>157.70000000000002</v>
      </c>
      <c r="J325" s="302">
        <v>158.59999999999997</v>
      </c>
      <c r="K325" s="301">
        <v>156.80000000000001</v>
      </c>
      <c r="L325" s="301">
        <v>155.15</v>
      </c>
      <c r="M325" s="301">
        <v>1.0183800000000001</v>
      </c>
      <c r="N325" s="1"/>
      <c r="O325" s="1"/>
    </row>
    <row r="326" spans="1:15" ht="12.75" customHeight="1">
      <c r="A326" s="30">
        <v>316</v>
      </c>
      <c r="B326" s="311" t="s">
        <v>453</v>
      </c>
      <c r="C326" s="301">
        <v>803.2</v>
      </c>
      <c r="D326" s="302">
        <v>801.81666666666672</v>
      </c>
      <c r="E326" s="302">
        <v>782.53333333333342</v>
      </c>
      <c r="F326" s="302">
        <v>761.86666666666667</v>
      </c>
      <c r="G326" s="302">
        <v>742.58333333333337</v>
      </c>
      <c r="H326" s="302">
        <v>822.48333333333346</v>
      </c>
      <c r="I326" s="302">
        <v>841.76666666666677</v>
      </c>
      <c r="J326" s="302">
        <v>862.43333333333351</v>
      </c>
      <c r="K326" s="301">
        <v>821.1</v>
      </c>
      <c r="L326" s="301">
        <v>781.15</v>
      </c>
      <c r="M326" s="301">
        <v>0.47732999999999998</v>
      </c>
      <c r="N326" s="1"/>
      <c r="O326" s="1"/>
    </row>
    <row r="327" spans="1:15" ht="12.75" customHeight="1">
      <c r="A327" s="30">
        <v>317</v>
      </c>
      <c r="B327" s="311" t="s">
        <v>159</v>
      </c>
      <c r="C327" s="301">
        <v>2592.85</v>
      </c>
      <c r="D327" s="302">
        <v>2563.9</v>
      </c>
      <c r="E327" s="302">
        <v>2510.9500000000003</v>
      </c>
      <c r="F327" s="302">
        <v>2429.0500000000002</v>
      </c>
      <c r="G327" s="302">
        <v>2376.1000000000004</v>
      </c>
      <c r="H327" s="302">
        <v>2645.8</v>
      </c>
      <c r="I327" s="302">
        <v>2698.75</v>
      </c>
      <c r="J327" s="302">
        <v>2780.65</v>
      </c>
      <c r="K327" s="301">
        <v>2616.85</v>
      </c>
      <c r="L327" s="301">
        <v>2482</v>
      </c>
      <c r="M327" s="301">
        <v>7.5754400000000004</v>
      </c>
      <c r="N327" s="1"/>
      <c r="O327" s="1"/>
    </row>
    <row r="328" spans="1:15" ht="12.75" customHeight="1">
      <c r="A328" s="30">
        <v>318</v>
      </c>
      <c r="B328" s="311" t="s">
        <v>160</v>
      </c>
      <c r="C328" s="301">
        <v>70425.75</v>
      </c>
      <c r="D328" s="302">
        <v>70375.25</v>
      </c>
      <c r="E328" s="302">
        <v>70050.5</v>
      </c>
      <c r="F328" s="302">
        <v>69675.25</v>
      </c>
      <c r="G328" s="302">
        <v>69350.5</v>
      </c>
      <c r="H328" s="302">
        <v>70750.5</v>
      </c>
      <c r="I328" s="302">
        <v>71075.25</v>
      </c>
      <c r="J328" s="302">
        <v>71450.5</v>
      </c>
      <c r="K328" s="301">
        <v>70700</v>
      </c>
      <c r="L328" s="301">
        <v>70000</v>
      </c>
      <c r="M328" s="301">
        <v>5.2760000000000001E-2</v>
      </c>
      <c r="N328" s="1"/>
      <c r="O328" s="1"/>
    </row>
    <row r="329" spans="1:15" ht="12.75" customHeight="1">
      <c r="A329" s="30">
        <v>319</v>
      </c>
      <c r="B329" s="311" t="s">
        <v>447</v>
      </c>
      <c r="C329" s="301">
        <v>120.65</v>
      </c>
      <c r="D329" s="302">
        <v>120.08333333333333</v>
      </c>
      <c r="E329" s="302">
        <v>113.56666666666666</v>
      </c>
      <c r="F329" s="302">
        <v>106.48333333333333</v>
      </c>
      <c r="G329" s="302">
        <v>99.966666666666669</v>
      </c>
      <c r="H329" s="302">
        <v>127.16666666666666</v>
      </c>
      <c r="I329" s="302">
        <v>133.68333333333334</v>
      </c>
      <c r="J329" s="302">
        <v>140.76666666666665</v>
      </c>
      <c r="K329" s="301">
        <v>126.6</v>
      </c>
      <c r="L329" s="301">
        <v>113</v>
      </c>
      <c r="M329" s="301">
        <v>551.05857000000003</v>
      </c>
      <c r="N329" s="1"/>
      <c r="O329" s="1"/>
    </row>
    <row r="330" spans="1:15" ht="12.75" customHeight="1">
      <c r="A330" s="30">
        <v>320</v>
      </c>
      <c r="B330" s="311" t="s">
        <v>161</v>
      </c>
      <c r="C330" s="301">
        <v>1073.3499999999999</v>
      </c>
      <c r="D330" s="302">
        <v>1073.1666666666667</v>
      </c>
      <c r="E330" s="302">
        <v>1065.2333333333336</v>
      </c>
      <c r="F330" s="302">
        <v>1057.1166666666668</v>
      </c>
      <c r="G330" s="302">
        <v>1049.1833333333336</v>
      </c>
      <c r="H330" s="302">
        <v>1081.2833333333335</v>
      </c>
      <c r="I330" s="302">
        <v>1089.2166666666665</v>
      </c>
      <c r="J330" s="302">
        <v>1097.3333333333335</v>
      </c>
      <c r="K330" s="301">
        <v>1081.0999999999999</v>
      </c>
      <c r="L330" s="301">
        <v>1065.05</v>
      </c>
      <c r="M330" s="301">
        <v>2.6194700000000002</v>
      </c>
      <c r="N330" s="1"/>
      <c r="O330" s="1"/>
    </row>
    <row r="331" spans="1:15" ht="12.75" customHeight="1">
      <c r="A331" s="30">
        <v>321</v>
      </c>
      <c r="B331" s="311" t="s">
        <v>162</v>
      </c>
      <c r="C331" s="301">
        <v>284</v>
      </c>
      <c r="D331" s="302">
        <v>282.65000000000003</v>
      </c>
      <c r="E331" s="302">
        <v>280.30000000000007</v>
      </c>
      <c r="F331" s="302">
        <v>276.60000000000002</v>
      </c>
      <c r="G331" s="302">
        <v>274.25000000000006</v>
      </c>
      <c r="H331" s="302">
        <v>286.35000000000008</v>
      </c>
      <c r="I331" s="302">
        <v>288.7000000000001</v>
      </c>
      <c r="J331" s="302">
        <v>292.40000000000009</v>
      </c>
      <c r="K331" s="301">
        <v>285</v>
      </c>
      <c r="L331" s="301">
        <v>278.95</v>
      </c>
      <c r="M331" s="301">
        <v>1.99874</v>
      </c>
      <c r="N331" s="1"/>
      <c r="O331" s="1"/>
    </row>
    <row r="332" spans="1:15" ht="12.75" customHeight="1">
      <c r="A332" s="30">
        <v>322</v>
      </c>
      <c r="B332" s="311" t="s">
        <v>267</v>
      </c>
      <c r="C332" s="301">
        <v>689.55</v>
      </c>
      <c r="D332" s="302">
        <v>688.06666666666661</v>
      </c>
      <c r="E332" s="302">
        <v>681.68333333333317</v>
      </c>
      <c r="F332" s="302">
        <v>673.81666666666661</v>
      </c>
      <c r="G332" s="302">
        <v>667.43333333333317</v>
      </c>
      <c r="H332" s="302">
        <v>695.93333333333317</v>
      </c>
      <c r="I332" s="302">
        <v>702.31666666666661</v>
      </c>
      <c r="J332" s="302">
        <v>710.18333333333317</v>
      </c>
      <c r="K332" s="301">
        <v>694.45</v>
      </c>
      <c r="L332" s="301">
        <v>680.2</v>
      </c>
      <c r="M332" s="301">
        <v>0.94496000000000002</v>
      </c>
      <c r="N332" s="1"/>
      <c r="O332" s="1"/>
    </row>
    <row r="333" spans="1:15" ht="12.75" customHeight="1">
      <c r="A333" s="30">
        <v>323</v>
      </c>
      <c r="B333" s="311" t="s">
        <v>163</v>
      </c>
      <c r="C333" s="301">
        <v>92.3</v>
      </c>
      <c r="D333" s="302">
        <v>92.75</v>
      </c>
      <c r="E333" s="302">
        <v>91.05</v>
      </c>
      <c r="F333" s="302">
        <v>89.8</v>
      </c>
      <c r="G333" s="302">
        <v>88.1</v>
      </c>
      <c r="H333" s="302">
        <v>94</v>
      </c>
      <c r="I333" s="302">
        <v>95.699999999999989</v>
      </c>
      <c r="J333" s="302">
        <v>96.95</v>
      </c>
      <c r="K333" s="301">
        <v>94.45</v>
      </c>
      <c r="L333" s="301">
        <v>91.5</v>
      </c>
      <c r="M333" s="301">
        <v>93.152869999999993</v>
      </c>
      <c r="N333" s="1"/>
      <c r="O333" s="1"/>
    </row>
    <row r="334" spans="1:15" ht="12.75" customHeight="1">
      <c r="A334" s="30">
        <v>324</v>
      </c>
      <c r="B334" s="311" t="s">
        <v>164</v>
      </c>
      <c r="C334" s="301">
        <v>3780.65</v>
      </c>
      <c r="D334" s="302">
        <v>3731.9333333333329</v>
      </c>
      <c r="E334" s="302">
        <v>3663.8666666666659</v>
      </c>
      <c r="F334" s="302">
        <v>3547.083333333333</v>
      </c>
      <c r="G334" s="302">
        <v>3479.016666666666</v>
      </c>
      <c r="H334" s="302">
        <v>3848.7166666666658</v>
      </c>
      <c r="I334" s="302">
        <v>3916.7833333333324</v>
      </c>
      <c r="J334" s="302">
        <v>4033.5666666666657</v>
      </c>
      <c r="K334" s="301">
        <v>3800</v>
      </c>
      <c r="L334" s="301">
        <v>3615.15</v>
      </c>
      <c r="M334" s="301">
        <v>4.4489799999999997</v>
      </c>
      <c r="N334" s="1"/>
      <c r="O334" s="1"/>
    </row>
    <row r="335" spans="1:15" ht="12.75" customHeight="1">
      <c r="A335" s="30">
        <v>325</v>
      </c>
      <c r="B335" s="311" t="s">
        <v>165</v>
      </c>
      <c r="C335" s="301">
        <v>3661.7</v>
      </c>
      <c r="D335" s="302">
        <v>3648.0333333333333</v>
      </c>
      <c r="E335" s="302">
        <v>3604.8166666666666</v>
      </c>
      <c r="F335" s="302">
        <v>3547.9333333333334</v>
      </c>
      <c r="G335" s="302">
        <v>3504.7166666666667</v>
      </c>
      <c r="H335" s="302">
        <v>3704.9166666666665</v>
      </c>
      <c r="I335" s="302">
        <v>3748.1333333333328</v>
      </c>
      <c r="J335" s="302">
        <v>3805.0166666666664</v>
      </c>
      <c r="K335" s="301">
        <v>3691.25</v>
      </c>
      <c r="L335" s="301">
        <v>3591.15</v>
      </c>
      <c r="M335" s="301">
        <v>1.3066800000000001</v>
      </c>
      <c r="N335" s="1"/>
      <c r="O335" s="1"/>
    </row>
    <row r="336" spans="1:15" ht="12.75" customHeight="1">
      <c r="A336" s="30">
        <v>326</v>
      </c>
      <c r="B336" s="311" t="s">
        <v>839</v>
      </c>
      <c r="C336" s="301">
        <v>1169.2</v>
      </c>
      <c r="D336" s="302">
        <v>1171.7</v>
      </c>
      <c r="E336" s="302">
        <v>1160.5</v>
      </c>
      <c r="F336" s="302">
        <v>1151.8</v>
      </c>
      <c r="G336" s="302">
        <v>1140.5999999999999</v>
      </c>
      <c r="H336" s="302">
        <v>1180.4000000000001</v>
      </c>
      <c r="I336" s="302">
        <v>1191.6000000000004</v>
      </c>
      <c r="J336" s="302">
        <v>1200.3000000000002</v>
      </c>
      <c r="K336" s="301">
        <v>1182.9000000000001</v>
      </c>
      <c r="L336" s="301">
        <v>1163</v>
      </c>
      <c r="M336" s="301">
        <v>0.37561</v>
      </c>
      <c r="N336" s="1"/>
      <c r="O336" s="1"/>
    </row>
    <row r="337" spans="1:15" ht="12.75" customHeight="1">
      <c r="A337" s="30">
        <v>327</v>
      </c>
      <c r="B337" s="311" t="s">
        <v>455</v>
      </c>
      <c r="C337" s="301">
        <v>32.049999999999997</v>
      </c>
      <c r="D337" s="302">
        <v>32.199999999999996</v>
      </c>
      <c r="E337" s="302">
        <v>31.699999999999989</v>
      </c>
      <c r="F337" s="302">
        <v>31.349999999999994</v>
      </c>
      <c r="G337" s="302">
        <v>30.849999999999987</v>
      </c>
      <c r="H337" s="302">
        <v>32.54999999999999</v>
      </c>
      <c r="I337" s="302">
        <v>33.050000000000004</v>
      </c>
      <c r="J337" s="302">
        <v>33.399999999999991</v>
      </c>
      <c r="K337" s="301">
        <v>32.700000000000003</v>
      </c>
      <c r="L337" s="301">
        <v>31.85</v>
      </c>
      <c r="M337" s="301">
        <v>31.316220000000001</v>
      </c>
      <c r="N337" s="1"/>
      <c r="O337" s="1"/>
    </row>
    <row r="338" spans="1:15" ht="12.75" customHeight="1">
      <c r="A338" s="30">
        <v>328</v>
      </c>
      <c r="B338" s="311" t="s">
        <v>456</v>
      </c>
      <c r="C338" s="301">
        <v>62.3</v>
      </c>
      <c r="D338" s="302">
        <v>62.4</v>
      </c>
      <c r="E338" s="302">
        <v>61.8</v>
      </c>
      <c r="F338" s="302">
        <v>61.3</v>
      </c>
      <c r="G338" s="302">
        <v>60.699999999999996</v>
      </c>
      <c r="H338" s="302">
        <v>62.9</v>
      </c>
      <c r="I338" s="302">
        <v>63.500000000000007</v>
      </c>
      <c r="J338" s="302">
        <v>64</v>
      </c>
      <c r="K338" s="301">
        <v>63</v>
      </c>
      <c r="L338" s="301">
        <v>61.9</v>
      </c>
      <c r="M338" s="301">
        <v>15.64587</v>
      </c>
      <c r="N338" s="1"/>
      <c r="O338" s="1"/>
    </row>
    <row r="339" spans="1:15" ht="12.75" customHeight="1">
      <c r="A339" s="30">
        <v>329</v>
      </c>
      <c r="B339" s="311" t="s">
        <v>457</v>
      </c>
      <c r="C339" s="301">
        <v>545.04999999999995</v>
      </c>
      <c r="D339" s="302">
        <v>546.1</v>
      </c>
      <c r="E339" s="302">
        <v>540.45000000000005</v>
      </c>
      <c r="F339" s="302">
        <v>535.85</v>
      </c>
      <c r="G339" s="302">
        <v>530.20000000000005</v>
      </c>
      <c r="H339" s="302">
        <v>550.70000000000005</v>
      </c>
      <c r="I339" s="302">
        <v>556.34999999999991</v>
      </c>
      <c r="J339" s="302">
        <v>560.95000000000005</v>
      </c>
      <c r="K339" s="301">
        <v>551.75</v>
      </c>
      <c r="L339" s="301">
        <v>541.5</v>
      </c>
      <c r="M339" s="301">
        <v>0.11831999999999999</v>
      </c>
      <c r="N339" s="1"/>
      <c r="O339" s="1"/>
    </row>
    <row r="340" spans="1:15" ht="12.75" customHeight="1">
      <c r="A340" s="30">
        <v>330</v>
      </c>
      <c r="B340" s="311" t="s">
        <v>166</v>
      </c>
      <c r="C340" s="301">
        <v>16768.150000000001</v>
      </c>
      <c r="D340" s="302">
        <v>16692.716666666671</v>
      </c>
      <c r="E340" s="302">
        <v>16560.483333333341</v>
      </c>
      <c r="F340" s="302">
        <v>16352.816666666669</v>
      </c>
      <c r="G340" s="302">
        <v>16220.583333333339</v>
      </c>
      <c r="H340" s="302">
        <v>16900.383333333342</v>
      </c>
      <c r="I340" s="302">
        <v>17032.616666666672</v>
      </c>
      <c r="J340" s="302">
        <v>17240.283333333344</v>
      </c>
      <c r="K340" s="301">
        <v>16824.95</v>
      </c>
      <c r="L340" s="301">
        <v>16485.05</v>
      </c>
      <c r="M340" s="301">
        <v>0.28748000000000001</v>
      </c>
      <c r="N340" s="1"/>
      <c r="O340" s="1"/>
    </row>
    <row r="341" spans="1:15" ht="12.75" customHeight="1">
      <c r="A341" s="30">
        <v>331</v>
      </c>
      <c r="B341" s="311" t="s">
        <v>463</v>
      </c>
      <c r="C341" s="301">
        <v>80.95</v>
      </c>
      <c r="D341" s="302">
        <v>80</v>
      </c>
      <c r="E341" s="302">
        <v>77.45</v>
      </c>
      <c r="F341" s="302">
        <v>73.95</v>
      </c>
      <c r="G341" s="302">
        <v>71.400000000000006</v>
      </c>
      <c r="H341" s="302">
        <v>83.5</v>
      </c>
      <c r="I341" s="302">
        <v>86.050000000000011</v>
      </c>
      <c r="J341" s="302">
        <v>89.55</v>
      </c>
      <c r="K341" s="301">
        <v>82.55</v>
      </c>
      <c r="L341" s="301">
        <v>76.5</v>
      </c>
      <c r="M341" s="301">
        <v>43.933599999999998</v>
      </c>
      <c r="N341" s="1"/>
      <c r="O341" s="1"/>
    </row>
    <row r="342" spans="1:15" ht="12.75" customHeight="1">
      <c r="A342" s="30">
        <v>332</v>
      </c>
      <c r="B342" s="311" t="s">
        <v>462</v>
      </c>
      <c r="C342" s="301">
        <v>47.45</v>
      </c>
      <c r="D342" s="302">
        <v>47.833333333333336</v>
      </c>
      <c r="E342" s="302">
        <v>46.81666666666667</v>
      </c>
      <c r="F342" s="302">
        <v>46.183333333333337</v>
      </c>
      <c r="G342" s="302">
        <v>45.166666666666671</v>
      </c>
      <c r="H342" s="302">
        <v>48.466666666666669</v>
      </c>
      <c r="I342" s="302">
        <v>49.483333333333334</v>
      </c>
      <c r="J342" s="302">
        <v>50.116666666666667</v>
      </c>
      <c r="K342" s="301">
        <v>48.85</v>
      </c>
      <c r="L342" s="301">
        <v>47.2</v>
      </c>
      <c r="M342" s="301">
        <v>9.8738600000000005</v>
      </c>
      <c r="N342" s="1"/>
      <c r="O342" s="1"/>
    </row>
    <row r="343" spans="1:15" ht="12.75" customHeight="1">
      <c r="A343" s="30">
        <v>333</v>
      </c>
      <c r="B343" s="311" t="s">
        <v>461</v>
      </c>
      <c r="C343" s="301">
        <v>639.65</v>
      </c>
      <c r="D343" s="302">
        <v>643.44999999999993</v>
      </c>
      <c r="E343" s="302">
        <v>629.59999999999991</v>
      </c>
      <c r="F343" s="302">
        <v>619.54999999999995</v>
      </c>
      <c r="G343" s="302">
        <v>605.69999999999993</v>
      </c>
      <c r="H343" s="302">
        <v>653.49999999999989</v>
      </c>
      <c r="I343" s="302">
        <v>667.35</v>
      </c>
      <c r="J343" s="302">
        <v>677.39999999999986</v>
      </c>
      <c r="K343" s="301">
        <v>657.3</v>
      </c>
      <c r="L343" s="301">
        <v>633.4</v>
      </c>
      <c r="M343" s="301">
        <v>1.9213899999999999</v>
      </c>
      <c r="N343" s="1"/>
      <c r="O343" s="1"/>
    </row>
    <row r="344" spans="1:15" ht="12.75" customHeight="1">
      <c r="A344" s="30">
        <v>334</v>
      </c>
      <c r="B344" s="311" t="s">
        <v>458</v>
      </c>
      <c r="C344" s="301">
        <v>33.1</v>
      </c>
      <c r="D344" s="302">
        <v>33.316666666666663</v>
      </c>
      <c r="E344" s="302">
        <v>32.633333333333326</v>
      </c>
      <c r="F344" s="302">
        <v>32.166666666666664</v>
      </c>
      <c r="G344" s="302">
        <v>31.483333333333327</v>
      </c>
      <c r="H344" s="302">
        <v>33.783333333333324</v>
      </c>
      <c r="I344" s="302">
        <v>34.466666666666661</v>
      </c>
      <c r="J344" s="302">
        <v>34.933333333333323</v>
      </c>
      <c r="K344" s="301">
        <v>34</v>
      </c>
      <c r="L344" s="301">
        <v>32.85</v>
      </c>
      <c r="M344" s="301">
        <v>28.153659999999999</v>
      </c>
      <c r="N344" s="1"/>
      <c r="O344" s="1"/>
    </row>
    <row r="345" spans="1:15" ht="12.75" customHeight="1">
      <c r="A345" s="30">
        <v>335</v>
      </c>
      <c r="B345" s="311" t="s">
        <v>533</v>
      </c>
      <c r="C345" s="301">
        <v>95.55</v>
      </c>
      <c r="D345" s="302">
        <v>95.666666666666671</v>
      </c>
      <c r="E345" s="302">
        <v>94.683333333333337</v>
      </c>
      <c r="F345" s="302">
        <v>93.816666666666663</v>
      </c>
      <c r="G345" s="302">
        <v>92.833333333333329</v>
      </c>
      <c r="H345" s="302">
        <v>96.533333333333346</v>
      </c>
      <c r="I345" s="302">
        <v>97.516666666666666</v>
      </c>
      <c r="J345" s="302">
        <v>98.383333333333354</v>
      </c>
      <c r="K345" s="301">
        <v>96.65</v>
      </c>
      <c r="L345" s="301">
        <v>94.8</v>
      </c>
      <c r="M345" s="301">
        <v>2.4296000000000002</v>
      </c>
      <c r="N345" s="1"/>
      <c r="O345" s="1"/>
    </row>
    <row r="346" spans="1:15" ht="12.75" customHeight="1">
      <c r="A346" s="30">
        <v>336</v>
      </c>
      <c r="B346" s="311" t="s">
        <v>464</v>
      </c>
      <c r="C346" s="301">
        <v>1898.4</v>
      </c>
      <c r="D346" s="302">
        <v>1902.1333333333332</v>
      </c>
      <c r="E346" s="302">
        <v>1880.2666666666664</v>
      </c>
      <c r="F346" s="302">
        <v>1862.1333333333332</v>
      </c>
      <c r="G346" s="302">
        <v>1840.2666666666664</v>
      </c>
      <c r="H346" s="302">
        <v>1920.2666666666664</v>
      </c>
      <c r="I346" s="302">
        <v>1942.1333333333332</v>
      </c>
      <c r="J346" s="302">
        <v>1960.2666666666664</v>
      </c>
      <c r="K346" s="301">
        <v>1924</v>
      </c>
      <c r="L346" s="301">
        <v>1884</v>
      </c>
      <c r="M346" s="301">
        <v>1.8120000000000001E-2</v>
      </c>
      <c r="N346" s="1"/>
      <c r="O346" s="1"/>
    </row>
    <row r="347" spans="1:15" ht="12.75" customHeight="1">
      <c r="A347" s="30">
        <v>337</v>
      </c>
      <c r="B347" s="311" t="s">
        <v>459</v>
      </c>
      <c r="C347" s="301">
        <v>73.8</v>
      </c>
      <c r="D347" s="302">
        <v>74.149999999999991</v>
      </c>
      <c r="E347" s="302">
        <v>73.09999999999998</v>
      </c>
      <c r="F347" s="302">
        <v>72.399999999999991</v>
      </c>
      <c r="G347" s="302">
        <v>71.34999999999998</v>
      </c>
      <c r="H347" s="302">
        <v>74.84999999999998</v>
      </c>
      <c r="I347" s="302">
        <v>75.899999999999991</v>
      </c>
      <c r="J347" s="302">
        <v>76.59999999999998</v>
      </c>
      <c r="K347" s="301">
        <v>75.2</v>
      </c>
      <c r="L347" s="301">
        <v>73.45</v>
      </c>
      <c r="M347" s="301">
        <v>25.793469999999999</v>
      </c>
      <c r="N347" s="1"/>
      <c r="O347" s="1"/>
    </row>
    <row r="348" spans="1:15" ht="12.75" customHeight="1">
      <c r="A348" s="30">
        <v>338</v>
      </c>
      <c r="B348" s="311" t="s">
        <v>167</v>
      </c>
      <c r="C348" s="301">
        <v>122</v>
      </c>
      <c r="D348" s="302">
        <v>122.2</v>
      </c>
      <c r="E348" s="302">
        <v>120.55000000000001</v>
      </c>
      <c r="F348" s="302">
        <v>119.10000000000001</v>
      </c>
      <c r="G348" s="302">
        <v>117.45000000000002</v>
      </c>
      <c r="H348" s="302">
        <v>123.65</v>
      </c>
      <c r="I348" s="302">
        <v>125.30000000000001</v>
      </c>
      <c r="J348" s="302">
        <v>126.75</v>
      </c>
      <c r="K348" s="301">
        <v>123.85</v>
      </c>
      <c r="L348" s="301">
        <v>120.75</v>
      </c>
      <c r="M348" s="301">
        <v>69.146469999999994</v>
      </c>
      <c r="N348" s="1"/>
      <c r="O348" s="1"/>
    </row>
    <row r="349" spans="1:15" ht="12.75" customHeight="1">
      <c r="A349" s="30">
        <v>339</v>
      </c>
      <c r="B349" s="311" t="s">
        <v>460</v>
      </c>
      <c r="C349" s="301">
        <v>264.3</v>
      </c>
      <c r="D349" s="302">
        <v>264.48333333333329</v>
      </c>
      <c r="E349" s="302">
        <v>261.71666666666658</v>
      </c>
      <c r="F349" s="302">
        <v>259.13333333333327</v>
      </c>
      <c r="G349" s="302">
        <v>256.36666666666656</v>
      </c>
      <c r="H349" s="302">
        <v>267.06666666666661</v>
      </c>
      <c r="I349" s="302">
        <v>269.83333333333337</v>
      </c>
      <c r="J349" s="302">
        <v>272.41666666666663</v>
      </c>
      <c r="K349" s="301">
        <v>267.25</v>
      </c>
      <c r="L349" s="301">
        <v>261.89999999999998</v>
      </c>
      <c r="M349" s="301">
        <v>5.4698399999999996</v>
      </c>
      <c r="N349" s="1"/>
      <c r="O349" s="1"/>
    </row>
    <row r="350" spans="1:15" ht="12.75" customHeight="1">
      <c r="A350" s="30">
        <v>340</v>
      </c>
      <c r="B350" s="311" t="s">
        <v>169</v>
      </c>
      <c r="C350" s="301">
        <v>155.15</v>
      </c>
      <c r="D350" s="302">
        <v>155.94999999999999</v>
      </c>
      <c r="E350" s="302">
        <v>153.89999999999998</v>
      </c>
      <c r="F350" s="302">
        <v>152.64999999999998</v>
      </c>
      <c r="G350" s="302">
        <v>150.59999999999997</v>
      </c>
      <c r="H350" s="302">
        <v>157.19999999999999</v>
      </c>
      <c r="I350" s="302">
        <v>159.25</v>
      </c>
      <c r="J350" s="302">
        <v>160.5</v>
      </c>
      <c r="K350" s="301">
        <v>158</v>
      </c>
      <c r="L350" s="301">
        <v>154.69999999999999</v>
      </c>
      <c r="M350" s="301">
        <v>138.21409</v>
      </c>
      <c r="N350" s="1"/>
      <c r="O350" s="1"/>
    </row>
    <row r="351" spans="1:15" ht="12.75" customHeight="1">
      <c r="A351" s="30">
        <v>341</v>
      </c>
      <c r="B351" s="311" t="s">
        <v>268</v>
      </c>
      <c r="C351" s="301">
        <v>794.85</v>
      </c>
      <c r="D351" s="302">
        <v>789.11666666666667</v>
      </c>
      <c r="E351" s="302">
        <v>778.23333333333335</v>
      </c>
      <c r="F351" s="302">
        <v>761.61666666666667</v>
      </c>
      <c r="G351" s="302">
        <v>750.73333333333335</v>
      </c>
      <c r="H351" s="302">
        <v>805.73333333333335</v>
      </c>
      <c r="I351" s="302">
        <v>816.61666666666679</v>
      </c>
      <c r="J351" s="302">
        <v>833.23333333333335</v>
      </c>
      <c r="K351" s="301">
        <v>800</v>
      </c>
      <c r="L351" s="301">
        <v>772.5</v>
      </c>
      <c r="M351" s="301">
        <v>8.2309199999999993</v>
      </c>
      <c r="N351" s="1"/>
      <c r="O351" s="1"/>
    </row>
    <row r="352" spans="1:15" ht="12.75" customHeight="1">
      <c r="A352" s="30">
        <v>342</v>
      </c>
      <c r="B352" s="311" t="s">
        <v>465</v>
      </c>
      <c r="C352" s="301">
        <v>3208.45</v>
      </c>
      <c r="D352" s="302">
        <v>3216.65</v>
      </c>
      <c r="E352" s="302">
        <v>3186.3500000000004</v>
      </c>
      <c r="F352" s="302">
        <v>3164.2500000000005</v>
      </c>
      <c r="G352" s="302">
        <v>3133.9500000000007</v>
      </c>
      <c r="H352" s="302">
        <v>3238.75</v>
      </c>
      <c r="I352" s="302">
        <v>3269.05</v>
      </c>
      <c r="J352" s="302">
        <v>3291.1499999999996</v>
      </c>
      <c r="K352" s="301">
        <v>3246.95</v>
      </c>
      <c r="L352" s="301">
        <v>3194.55</v>
      </c>
      <c r="M352" s="301">
        <v>0.61587000000000003</v>
      </c>
      <c r="N352" s="1"/>
      <c r="O352" s="1"/>
    </row>
    <row r="353" spans="1:15" ht="12.75" customHeight="1">
      <c r="A353" s="30">
        <v>343</v>
      </c>
      <c r="B353" s="311" t="s">
        <v>269</v>
      </c>
      <c r="C353" s="301">
        <v>297.3</v>
      </c>
      <c r="D353" s="302">
        <v>295.11666666666662</v>
      </c>
      <c r="E353" s="302">
        <v>284.23333333333323</v>
      </c>
      <c r="F353" s="302">
        <v>271.16666666666663</v>
      </c>
      <c r="G353" s="302">
        <v>260.28333333333325</v>
      </c>
      <c r="H353" s="302">
        <v>308.18333333333322</v>
      </c>
      <c r="I353" s="302">
        <v>319.06666666666655</v>
      </c>
      <c r="J353" s="302">
        <v>332.13333333333321</v>
      </c>
      <c r="K353" s="301">
        <v>306</v>
      </c>
      <c r="L353" s="301">
        <v>282.05</v>
      </c>
      <c r="M353" s="301">
        <v>288.35734000000002</v>
      </c>
      <c r="N353" s="1"/>
      <c r="O353" s="1"/>
    </row>
    <row r="354" spans="1:15" ht="12.75" customHeight="1">
      <c r="A354" s="30">
        <v>344</v>
      </c>
      <c r="B354" s="311" t="s">
        <v>170</v>
      </c>
      <c r="C354" s="301">
        <v>165.55</v>
      </c>
      <c r="D354" s="302">
        <v>165.79999999999998</v>
      </c>
      <c r="E354" s="302">
        <v>164.24999999999997</v>
      </c>
      <c r="F354" s="302">
        <v>162.94999999999999</v>
      </c>
      <c r="G354" s="302">
        <v>161.39999999999998</v>
      </c>
      <c r="H354" s="302">
        <v>167.09999999999997</v>
      </c>
      <c r="I354" s="302">
        <v>168.64999999999998</v>
      </c>
      <c r="J354" s="302">
        <v>169.94999999999996</v>
      </c>
      <c r="K354" s="301">
        <v>167.35</v>
      </c>
      <c r="L354" s="301">
        <v>164.5</v>
      </c>
      <c r="M354" s="301">
        <v>311.22996000000001</v>
      </c>
      <c r="N354" s="1"/>
      <c r="O354" s="1"/>
    </row>
    <row r="355" spans="1:15" ht="12.75" customHeight="1">
      <c r="A355" s="30">
        <v>345</v>
      </c>
      <c r="B355" s="311" t="s">
        <v>466</v>
      </c>
      <c r="C355" s="301">
        <v>276.39999999999998</v>
      </c>
      <c r="D355" s="302">
        <v>276.7833333333333</v>
      </c>
      <c r="E355" s="302">
        <v>274.56666666666661</v>
      </c>
      <c r="F355" s="302">
        <v>272.73333333333329</v>
      </c>
      <c r="G355" s="302">
        <v>270.51666666666659</v>
      </c>
      <c r="H355" s="302">
        <v>278.61666666666662</v>
      </c>
      <c r="I355" s="302">
        <v>280.83333333333331</v>
      </c>
      <c r="J355" s="302">
        <v>282.66666666666663</v>
      </c>
      <c r="K355" s="301">
        <v>279</v>
      </c>
      <c r="L355" s="301">
        <v>274.95</v>
      </c>
      <c r="M355" s="301">
        <v>0.38886999999999999</v>
      </c>
      <c r="N355" s="1"/>
      <c r="O355" s="1"/>
    </row>
    <row r="356" spans="1:15" ht="12.75" customHeight="1">
      <c r="A356" s="30">
        <v>346</v>
      </c>
      <c r="B356" s="311" t="s">
        <v>171</v>
      </c>
      <c r="C356" s="301">
        <v>41512.9</v>
      </c>
      <c r="D356" s="302">
        <v>41335.5</v>
      </c>
      <c r="E356" s="302">
        <v>41096.35</v>
      </c>
      <c r="F356" s="302">
        <v>40679.799999999996</v>
      </c>
      <c r="G356" s="302">
        <v>40440.649999999994</v>
      </c>
      <c r="H356" s="302">
        <v>41752.050000000003</v>
      </c>
      <c r="I356" s="302">
        <v>41991.199999999997</v>
      </c>
      <c r="J356" s="302">
        <v>42407.750000000007</v>
      </c>
      <c r="K356" s="301">
        <v>41574.65</v>
      </c>
      <c r="L356" s="301">
        <v>40918.949999999997</v>
      </c>
      <c r="M356" s="301">
        <v>8.6180000000000007E-2</v>
      </c>
      <c r="N356" s="1"/>
      <c r="O356" s="1"/>
    </row>
    <row r="357" spans="1:15" ht="12.75" customHeight="1">
      <c r="A357" s="30">
        <v>347</v>
      </c>
      <c r="B357" s="311" t="s">
        <v>856</v>
      </c>
      <c r="C357" s="301">
        <v>103.7</v>
      </c>
      <c r="D357" s="302">
        <v>103.71666666666665</v>
      </c>
      <c r="E357" s="302">
        <v>102.73333333333331</v>
      </c>
      <c r="F357" s="302">
        <v>101.76666666666665</v>
      </c>
      <c r="G357" s="302">
        <v>100.7833333333333</v>
      </c>
      <c r="H357" s="302">
        <v>104.68333333333331</v>
      </c>
      <c r="I357" s="302">
        <v>105.66666666666666</v>
      </c>
      <c r="J357" s="302">
        <v>106.63333333333331</v>
      </c>
      <c r="K357" s="301">
        <v>104.7</v>
      </c>
      <c r="L357" s="301">
        <v>102.75</v>
      </c>
      <c r="M357" s="301">
        <v>2.8221400000000001</v>
      </c>
      <c r="N357" s="1"/>
      <c r="O357" s="1"/>
    </row>
    <row r="358" spans="1:15" ht="12.75" customHeight="1">
      <c r="A358" s="30">
        <v>348</v>
      </c>
      <c r="B358" s="311" t="s">
        <v>172</v>
      </c>
      <c r="C358" s="301">
        <v>1733.25</v>
      </c>
      <c r="D358" s="302">
        <v>1739.2666666666667</v>
      </c>
      <c r="E358" s="302">
        <v>1715.5333333333333</v>
      </c>
      <c r="F358" s="302">
        <v>1697.8166666666666</v>
      </c>
      <c r="G358" s="302">
        <v>1674.0833333333333</v>
      </c>
      <c r="H358" s="302">
        <v>1756.9833333333333</v>
      </c>
      <c r="I358" s="302">
        <v>1780.7166666666665</v>
      </c>
      <c r="J358" s="302">
        <v>1798.4333333333334</v>
      </c>
      <c r="K358" s="301">
        <v>1763</v>
      </c>
      <c r="L358" s="301">
        <v>1721.55</v>
      </c>
      <c r="M358" s="301">
        <v>4.4290500000000002</v>
      </c>
      <c r="N358" s="1"/>
      <c r="O358" s="1"/>
    </row>
    <row r="359" spans="1:15" ht="12.75" customHeight="1">
      <c r="A359" s="30">
        <v>349</v>
      </c>
      <c r="B359" s="311" t="s">
        <v>470</v>
      </c>
      <c r="C359" s="301">
        <v>3601.2</v>
      </c>
      <c r="D359" s="302">
        <v>3601.1833333333329</v>
      </c>
      <c r="E359" s="302">
        <v>3568.4166666666661</v>
      </c>
      <c r="F359" s="302">
        <v>3535.6333333333332</v>
      </c>
      <c r="G359" s="302">
        <v>3502.8666666666663</v>
      </c>
      <c r="H359" s="302">
        <v>3633.9666666666658</v>
      </c>
      <c r="I359" s="302">
        <v>3666.7333333333331</v>
      </c>
      <c r="J359" s="302">
        <v>3699.5166666666655</v>
      </c>
      <c r="K359" s="301">
        <v>3633.95</v>
      </c>
      <c r="L359" s="301">
        <v>3568.4</v>
      </c>
      <c r="M359" s="301">
        <v>1.91526</v>
      </c>
      <c r="N359" s="1"/>
      <c r="O359" s="1"/>
    </row>
    <row r="360" spans="1:15" ht="12.75" customHeight="1">
      <c r="A360" s="30">
        <v>350</v>
      </c>
      <c r="B360" s="311" t="s">
        <v>173</v>
      </c>
      <c r="C360" s="301">
        <v>224.6</v>
      </c>
      <c r="D360" s="302">
        <v>225.70000000000002</v>
      </c>
      <c r="E360" s="302">
        <v>222.75000000000003</v>
      </c>
      <c r="F360" s="302">
        <v>220.9</v>
      </c>
      <c r="G360" s="302">
        <v>217.95000000000002</v>
      </c>
      <c r="H360" s="302">
        <v>227.55000000000004</v>
      </c>
      <c r="I360" s="302">
        <v>230.50000000000003</v>
      </c>
      <c r="J360" s="302">
        <v>232.35000000000005</v>
      </c>
      <c r="K360" s="301">
        <v>228.65</v>
      </c>
      <c r="L360" s="301">
        <v>223.85</v>
      </c>
      <c r="M360" s="301">
        <v>15.351229999999999</v>
      </c>
      <c r="N360" s="1"/>
      <c r="O360" s="1"/>
    </row>
    <row r="361" spans="1:15" ht="12.75" customHeight="1">
      <c r="A361" s="30">
        <v>351</v>
      </c>
      <c r="B361" s="311" t="s">
        <v>174</v>
      </c>
      <c r="C361" s="301">
        <v>108.55</v>
      </c>
      <c r="D361" s="302">
        <v>108.88333333333333</v>
      </c>
      <c r="E361" s="302">
        <v>107.96666666666665</v>
      </c>
      <c r="F361" s="302">
        <v>107.38333333333333</v>
      </c>
      <c r="G361" s="302">
        <v>106.46666666666665</v>
      </c>
      <c r="H361" s="302">
        <v>109.46666666666665</v>
      </c>
      <c r="I361" s="302">
        <v>110.38333333333334</v>
      </c>
      <c r="J361" s="302">
        <v>110.96666666666665</v>
      </c>
      <c r="K361" s="301">
        <v>109.8</v>
      </c>
      <c r="L361" s="301">
        <v>108.3</v>
      </c>
      <c r="M361" s="301">
        <v>23.74671</v>
      </c>
      <c r="N361" s="1"/>
      <c r="O361" s="1"/>
    </row>
    <row r="362" spans="1:15" ht="12.75" customHeight="1">
      <c r="A362" s="30">
        <v>352</v>
      </c>
      <c r="B362" s="311" t="s">
        <v>175</v>
      </c>
      <c r="C362" s="301">
        <v>4160.2</v>
      </c>
      <c r="D362" s="302">
        <v>4164.5333333333338</v>
      </c>
      <c r="E362" s="302">
        <v>4089.0666666666675</v>
      </c>
      <c r="F362" s="302">
        <v>4017.9333333333338</v>
      </c>
      <c r="G362" s="302">
        <v>3942.4666666666676</v>
      </c>
      <c r="H362" s="302">
        <v>4235.6666666666679</v>
      </c>
      <c r="I362" s="302">
        <v>4311.1333333333332</v>
      </c>
      <c r="J362" s="302">
        <v>4382.2666666666673</v>
      </c>
      <c r="K362" s="301">
        <v>4240</v>
      </c>
      <c r="L362" s="301">
        <v>4093.4</v>
      </c>
      <c r="M362" s="301">
        <v>0.23496</v>
      </c>
      <c r="N362" s="1"/>
      <c r="O362" s="1"/>
    </row>
    <row r="363" spans="1:15" ht="12.75" customHeight="1">
      <c r="A363" s="30">
        <v>353</v>
      </c>
      <c r="B363" s="311" t="s">
        <v>272</v>
      </c>
      <c r="C363" s="301">
        <v>13662.15</v>
      </c>
      <c r="D363" s="302">
        <v>13704.450000000003</v>
      </c>
      <c r="E363" s="302">
        <v>13560.900000000005</v>
      </c>
      <c r="F363" s="302">
        <v>13459.650000000003</v>
      </c>
      <c r="G363" s="302">
        <v>13316.100000000006</v>
      </c>
      <c r="H363" s="302">
        <v>13805.700000000004</v>
      </c>
      <c r="I363" s="302">
        <v>13949.250000000004</v>
      </c>
      <c r="J363" s="302">
        <v>14050.500000000004</v>
      </c>
      <c r="K363" s="301">
        <v>13848</v>
      </c>
      <c r="L363" s="301">
        <v>13603.2</v>
      </c>
      <c r="M363" s="301">
        <v>1.191E-2</v>
      </c>
      <c r="N363" s="1"/>
      <c r="O363" s="1"/>
    </row>
    <row r="364" spans="1:15" ht="12.75" customHeight="1">
      <c r="A364" s="30">
        <v>354</v>
      </c>
      <c r="B364" s="311" t="s">
        <v>477</v>
      </c>
      <c r="C364" s="301">
        <v>4274.8500000000004</v>
      </c>
      <c r="D364" s="302">
        <v>4291.5000000000009</v>
      </c>
      <c r="E364" s="302">
        <v>4200.4500000000016</v>
      </c>
      <c r="F364" s="302">
        <v>4126.0500000000011</v>
      </c>
      <c r="G364" s="302">
        <v>4035.0000000000018</v>
      </c>
      <c r="H364" s="302">
        <v>4365.9000000000015</v>
      </c>
      <c r="I364" s="302">
        <v>4456.9500000000007</v>
      </c>
      <c r="J364" s="302">
        <v>4531.3500000000013</v>
      </c>
      <c r="K364" s="301">
        <v>4382.55</v>
      </c>
      <c r="L364" s="301">
        <v>4217.1000000000004</v>
      </c>
      <c r="M364" s="301">
        <v>6.0789999999999997E-2</v>
      </c>
      <c r="N364" s="1"/>
      <c r="O364" s="1"/>
    </row>
    <row r="365" spans="1:15" ht="12.75" customHeight="1">
      <c r="A365" s="30">
        <v>355</v>
      </c>
      <c r="B365" s="311" t="s">
        <v>472</v>
      </c>
      <c r="C365" s="301">
        <v>1104.75</v>
      </c>
      <c r="D365" s="302">
        <v>1106.1499999999999</v>
      </c>
      <c r="E365" s="302">
        <v>1090.7999999999997</v>
      </c>
      <c r="F365" s="302">
        <v>1076.8499999999999</v>
      </c>
      <c r="G365" s="302">
        <v>1061.4999999999998</v>
      </c>
      <c r="H365" s="302">
        <v>1120.0999999999997</v>
      </c>
      <c r="I365" s="302">
        <v>1135.4499999999996</v>
      </c>
      <c r="J365" s="302">
        <v>1149.3999999999996</v>
      </c>
      <c r="K365" s="301">
        <v>1121.5</v>
      </c>
      <c r="L365" s="301">
        <v>1092.2</v>
      </c>
      <c r="M365" s="301">
        <v>1.87388</v>
      </c>
      <c r="N365" s="1"/>
      <c r="O365" s="1"/>
    </row>
    <row r="366" spans="1:15" ht="12.75" customHeight="1">
      <c r="A366" s="30">
        <v>356</v>
      </c>
      <c r="B366" s="311" t="s">
        <v>176</v>
      </c>
      <c r="C366" s="301">
        <v>2096.5500000000002</v>
      </c>
      <c r="D366" s="302">
        <v>2088.8333333333335</v>
      </c>
      <c r="E366" s="302">
        <v>2070.9666666666672</v>
      </c>
      <c r="F366" s="302">
        <v>2045.3833333333337</v>
      </c>
      <c r="G366" s="302">
        <v>2027.5166666666673</v>
      </c>
      <c r="H366" s="302">
        <v>2114.416666666667</v>
      </c>
      <c r="I366" s="302">
        <v>2132.2833333333328</v>
      </c>
      <c r="J366" s="302">
        <v>2157.8666666666668</v>
      </c>
      <c r="K366" s="301">
        <v>2106.6999999999998</v>
      </c>
      <c r="L366" s="301">
        <v>2063.25</v>
      </c>
      <c r="M366" s="301">
        <v>5.5981100000000001</v>
      </c>
      <c r="N366" s="1"/>
      <c r="O366" s="1"/>
    </row>
    <row r="367" spans="1:15" ht="12.75" customHeight="1">
      <c r="A367" s="30">
        <v>357</v>
      </c>
      <c r="B367" s="311" t="s">
        <v>177</v>
      </c>
      <c r="C367" s="301">
        <v>2590.8000000000002</v>
      </c>
      <c r="D367" s="302">
        <v>2589.4166666666665</v>
      </c>
      <c r="E367" s="302">
        <v>2561.8833333333332</v>
      </c>
      <c r="F367" s="302">
        <v>2532.9666666666667</v>
      </c>
      <c r="G367" s="302">
        <v>2505.4333333333334</v>
      </c>
      <c r="H367" s="302">
        <v>2618.333333333333</v>
      </c>
      <c r="I367" s="302">
        <v>2645.8666666666668</v>
      </c>
      <c r="J367" s="302">
        <v>2674.7833333333328</v>
      </c>
      <c r="K367" s="301">
        <v>2616.9499999999998</v>
      </c>
      <c r="L367" s="301">
        <v>2560.5</v>
      </c>
      <c r="M367" s="301">
        <v>1.72434</v>
      </c>
      <c r="N367" s="1"/>
      <c r="O367" s="1"/>
    </row>
    <row r="368" spans="1:15" ht="12.75" customHeight="1">
      <c r="A368" s="30">
        <v>358</v>
      </c>
      <c r="B368" s="311" t="s">
        <v>178</v>
      </c>
      <c r="C368" s="301">
        <v>31.1</v>
      </c>
      <c r="D368" s="302">
        <v>31.066666666666666</v>
      </c>
      <c r="E368" s="302">
        <v>30.833333333333332</v>
      </c>
      <c r="F368" s="302">
        <v>30.566666666666666</v>
      </c>
      <c r="G368" s="302">
        <v>30.333333333333332</v>
      </c>
      <c r="H368" s="302">
        <v>31.333333333333332</v>
      </c>
      <c r="I368" s="302">
        <v>31.566666666666666</v>
      </c>
      <c r="J368" s="302">
        <v>31.833333333333332</v>
      </c>
      <c r="K368" s="301">
        <v>31.3</v>
      </c>
      <c r="L368" s="301">
        <v>30.8</v>
      </c>
      <c r="M368" s="301">
        <v>159.00908999999999</v>
      </c>
      <c r="N368" s="1"/>
      <c r="O368" s="1"/>
    </row>
    <row r="369" spans="1:15" ht="12.75" customHeight="1">
      <c r="A369" s="30">
        <v>359</v>
      </c>
      <c r="B369" s="311" t="s">
        <v>468</v>
      </c>
      <c r="C369" s="301">
        <v>397.45</v>
      </c>
      <c r="D369" s="302">
        <v>382.2833333333333</v>
      </c>
      <c r="E369" s="302">
        <v>355.56666666666661</v>
      </c>
      <c r="F369" s="302">
        <v>313.68333333333328</v>
      </c>
      <c r="G369" s="302">
        <v>286.96666666666658</v>
      </c>
      <c r="H369" s="302">
        <v>424.16666666666663</v>
      </c>
      <c r="I369" s="302">
        <v>450.88333333333333</v>
      </c>
      <c r="J369" s="302">
        <v>492.76666666666665</v>
      </c>
      <c r="K369" s="301">
        <v>409</v>
      </c>
      <c r="L369" s="301">
        <v>340.4</v>
      </c>
      <c r="M369" s="301">
        <v>37.026319999999998</v>
      </c>
      <c r="N369" s="1"/>
      <c r="O369" s="1"/>
    </row>
    <row r="370" spans="1:15" ht="12.75" customHeight="1">
      <c r="A370" s="30">
        <v>360</v>
      </c>
      <c r="B370" s="311" t="s">
        <v>469</v>
      </c>
      <c r="C370" s="301">
        <v>253.9</v>
      </c>
      <c r="D370" s="302">
        <v>254.56666666666669</v>
      </c>
      <c r="E370" s="302">
        <v>251.53333333333336</v>
      </c>
      <c r="F370" s="302">
        <v>249.16666666666666</v>
      </c>
      <c r="G370" s="302">
        <v>246.13333333333333</v>
      </c>
      <c r="H370" s="302">
        <v>256.93333333333339</v>
      </c>
      <c r="I370" s="302">
        <v>259.96666666666675</v>
      </c>
      <c r="J370" s="302">
        <v>262.33333333333343</v>
      </c>
      <c r="K370" s="301">
        <v>257.60000000000002</v>
      </c>
      <c r="L370" s="301">
        <v>252.2</v>
      </c>
      <c r="M370" s="301">
        <v>0.85514000000000001</v>
      </c>
      <c r="N370" s="1"/>
      <c r="O370" s="1"/>
    </row>
    <row r="371" spans="1:15" ht="12.75" customHeight="1">
      <c r="A371" s="30">
        <v>361</v>
      </c>
      <c r="B371" s="311" t="s">
        <v>270</v>
      </c>
      <c r="C371" s="301">
        <v>2320.1</v>
      </c>
      <c r="D371" s="302">
        <v>2306.7333333333336</v>
      </c>
      <c r="E371" s="302">
        <v>2278.4666666666672</v>
      </c>
      <c r="F371" s="302">
        <v>2236.8333333333335</v>
      </c>
      <c r="G371" s="302">
        <v>2208.5666666666671</v>
      </c>
      <c r="H371" s="302">
        <v>2348.3666666666672</v>
      </c>
      <c r="I371" s="302">
        <v>2376.6333333333337</v>
      </c>
      <c r="J371" s="302">
        <v>2418.2666666666673</v>
      </c>
      <c r="K371" s="301">
        <v>2335</v>
      </c>
      <c r="L371" s="301">
        <v>2265.1</v>
      </c>
      <c r="M371" s="301">
        <v>2.4095399999999998</v>
      </c>
      <c r="N371" s="1"/>
      <c r="O371" s="1"/>
    </row>
    <row r="372" spans="1:15" ht="12.75" customHeight="1">
      <c r="A372" s="30">
        <v>362</v>
      </c>
      <c r="B372" s="311" t="s">
        <v>473</v>
      </c>
      <c r="C372" s="301">
        <v>722.6</v>
      </c>
      <c r="D372" s="302">
        <v>725.19999999999993</v>
      </c>
      <c r="E372" s="302">
        <v>715.39999999999986</v>
      </c>
      <c r="F372" s="302">
        <v>708.19999999999993</v>
      </c>
      <c r="G372" s="302">
        <v>698.39999999999986</v>
      </c>
      <c r="H372" s="302">
        <v>732.39999999999986</v>
      </c>
      <c r="I372" s="302">
        <v>742.19999999999982</v>
      </c>
      <c r="J372" s="302">
        <v>749.39999999999986</v>
      </c>
      <c r="K372" s="301">
        <v>735</v>
      </c>
      <c r="L372" s="301">
        <v>718</v>
      </c>
      <c r="M372" s="301">
        <v>0.13949</v>
      </c>
      <c r="N372" s="1"/>
      <c r="O372" s="1"/>
    </row>
    <row r="373" spans="1:15" ht="12.75" customHeight="1">
      <c r="A373" s="30">
        <v>363</v>
      </c>
      <c r="B373" s="311" t="s">
        <v>474</v>
      </c>
      <c r="C373" s="301">
        <v>2436.35</v>
      </c>
      <c r="D373" s="302">
        <v>2468.7833333333333</v>
      </c>
      <c r="E373" s="302">
        <v>2388.5666666666666</v>
      </c>
      <c r="F373" s="302">
        <v>2340.7833333333333</v>
      </c>
      <c r="G373" s="302">
        <v>2260.5666666666666</v>
      </c>
      <c r="H373" s="302">
        <v>2516.5666666666666</v>
      </c>
      <c r="I373" s="302">
        <v>2596.7833333333328</v>
      </c>
      <c r="J373" s="302">
        <v>2644.5666666666666</v>
      </c>
      <c r="K373" s="301">
        <v>2549</v>
      </c>
      <c r="L373" s="301">
        <v>2421</v>
      </c>
      <c r="M373" s="301">
        <v>1.6697900000000001</v>
      </c>
      <c r="N373" s="1"/>
      <c r="O373" s="1"/>
    </row>
    <row r="374" spans="1:15" ht="12.75" customHeight="1">
      <c r="A374" s="30">
        <v>364</v>
      </c>
      <c r="B374" s="311" t="s">
        <v>840</v>
      </c>
      <c r="C374" s="301">
        <v>255.8</v>
      </c>
      <c r="D374" s="302">
        <v>251.64999999999998</v>
      </c>
      <c r="E374" s="302">
        <v>245.79999999999995</v>
      </c>
      <c r="F374" s="302">
        <v>235.79999999999998</v>
      </c>
      <c r="G374" s="302">
        <v>229.94999999999996</v>
      </c>
      <c r="H374" s="302">
        <v>261.64999999999998</v>
      </c>
      <c r="I374" s="302">
        <v>267.5</v>
      </c>
      <c r="J374" s="302">
        <v>277.49999999999994</v>
      </c>
      <c r="K374" s="301">
        <v>257.5</v>
      </c>
      <c r="L374" s="301">
        <v>241.65</v>
      </c>
      <c r="M374" s="301">
        <v>33.352679999999999</v>
      </c>
      <c r="N374" s="1"/>
      <c r="O374" s="1"/>
    </row>
    <row r="375" spans="1:15" ht="12.75" customHeight="1">
      <c r="A375" s="30">
        <v>365</v>
      </c>
      <c r="B375" s="311" t="s">
        <v>179</v>
      </c>
      <c r="C375" s="301">
        <v>224.85</v>
      </c>
      <c r="D375" s="302">
        <v>223.85</v>
      </c>
      <c r="E375" s="302">
        <v>222</v>
      </c>
      <c r="F375" s="302">
        <v>219.15</v>
      </c>
      <c r="G375" s="302">
        <v>217.3</v>
      </c>
      <c r="H375" s="302">
        <v>226.7</v>
      </c>
      <c r="I375" s="302">
        <v>228.54999999999995</v>
      </c>
      <c r="J375" s="302">
        <v>231.39999999999998</v>
      </c>
      <c r="K375" s="301">
        <v>225.7</v>
      </c>
      <c r="L375" s="301">
        <v>221</v>
      </c>
      <c r="M375" s="301">
        <v>71.010310000000004</v>
      </c>
      <c r="N375" s="1"/>
      <c r="O375" s="1"/>
    </row>
    <row r="376" spans="1:15" ht="12.75" customHeight="1">
      <c r="A376" s="30">
        <v>366</v>
      </c>
      <c r="B376" s="311" t="s">
        <v>289</v>
      </c>
      <c r="C376" s="301">
        <v>3294.95</v>
      </c>
      <c r="D376" s="302">
        <v>3292.65</v>
      </c>
      <c r="E376" s="302">
        <v>3263.3</v>
      </c>
      <c r="F376" s="302">
        <v>3231.65</v>
      </c>
      <c r="G376" s="302">
        <v>3202.3</v>
      </c>
      <c r="H376" s="302">
        <v>3324.3</v>
      </c>
      <c r="I376" s="302">
        <v>3353.6499999999996</v>
      </c>
      <c r="J376" s="302">
        <v>3385.3</v>
      </c>
      <c r="K376" s="301">
        <v>3322</v>
      </c>
      <c r="L376" s="301">
        <v>3261</v>
      </c>
      <c r="M376" s="301">
        <v>9.2119999999999994E-2</v>
      </c>
      <c r="N376" s="1"/>
      <c r="O376" s="1"/>
    </row>
    <row r="377" spans="1:15" ht="12.75" customHeight="1">
      <c r="A377" s="30">
        <v>367</v>
      </c>
      <c r="B377" s="311" t="s">
        <v>841</v>
      </c>
      <c r="C377" s="301">
        <v>335.5</v>
      </c>
      <c r="D377" s="302">
        <v>333.31666666666666</v>
      </c>
      <c r="E377" s="302">
        <v>328.68333333333334</v>
      </c>
      <c r="F377" s="302">
        <v>321.86666666666667</v>
      </c>
      <c r="G377" s="302">
        <v>317.23333333333335</v>
      </c>
      <c r="H377" s="302">
        <v>340.13333333333333</v>
      </c>
      <c r="I377" s="302">
        <v>344.76666666666665</v>
      </c>
      <c r="J377" s="302">
        <v>351.58333333333331</v>
      </c>
      <c r="K377" s="301">
        <v>337.95</v>
      </c>
      <c r="L377" s="301">
        <v>326.5</v>
      </c>
      <c r="M377" s="301">
        <v>6.9008399999999996</v>
      </c>
      <c r="N377" s="1"/>
      <c r="O377" s="1"/>
    </row>
    <row r="378" spans="1:15" ht="12.75" customHeight="1">
      <c r="A378" s="30">
        <v>368</v>
      </c>
      <c r="B378" s="311" t="s">
        <v>271</v>
      </c>
      <c r="C378" s="301">
        <v>420.55</v>
      </c>
      <c r="D378" s="302">
        <v>419.31666666666666</v>
      </c>
      <c r="E378" s="302">
        <v>416.23333333333335</v>
      </c>
      <c r="F378" s="302">
        <v>411.91666666666669</v>
      </c>
      <c r="G378" s="302">
        <v>408.83333333333337</v>
      </c>
      <c r="H378" s="302">
        <v>423.63333333333333</v>
      </c>
      <c r="I378" s="302">
        <v>426.7166666666667</v>
      </c>
      <c r="J378" s="302">
        <v>431.0333333333333</v>
      </c>
      <c r="K378" s="301">
        <v>422.4</v>
      </c>
      <c r="L378" s="301">
        <v>415</v>
      </c>
      <c r="M378" s="301">
        <v>2.3946800000000001</v>
      </c>
      <c r="N378" s="1"/>
      <c r="O378" s="1"/>
    </row>
    <row r="379" spans="1:15" ht="12.75" customHeight="1">
      <c r="A379" s="30">
        <v>369</v>
      </c>
      <c r="B379" s="311" t="s">
        <v>475</v>
      </c>
      <c r="C379" s="301">
        <v>603.79999999999995</v>
      </c>
      <c r="D379" s="302">
        <v>604.35</v>
      </c>
      <c r="E379" s="302">
        <v>596.70000000000005</v>
      </c>
      <c r="F379" s="302">
        <v>589.6</v>
      </c>
      <c r="G379" s="302">
        <v>581.95000000000005</v>
      </c>
      <c r="H379" s="302">
        <v>611.45000000000005</v>
      </c>
      <c r="I379" s="302">
        <v>619.09999999999991</v>
      </c>
      <c r="J379" s="302">
        <v>626.20000000000005</v>
      </c>
      <c r="K379" s="301">
        <v>612</v>
      </c>
      <c r="L379" s="301">
        <v>597.25</v>
      </c>
      <c r="M379" s="301">
        <v>1.54748</v>
      </c>
      <c r="N379" s="1"/>
      <c r="O379" s="1"/>
    </row>
    <row r="380" spans="1:15" ht="12.75" customHeight="1">
      <c r="A380" s="30">
        <v>370</v>
      </c>
      <c r="B380" s="311" t="s">
        <v>476</v>
      </c>
      <c r="C380" s="301">
        <v>108.95</v>
      </c>
      <c r="D380" s="302">
        <v>108.41666666666667</v>
      </c>
      <c r="E380" s="302">
        <v>107.43333333333334</v>
      </c>
      <c r="F380" s="302">
        <v>105.91666666666667</v>
      </c>
      <c r="G380" s="302">
        <v>104.93333333333334</v>
      </c>
      <c r="H380" s="302">
        <v>109.93333333333334</v>
      </c>
      <c r="I380" s="302">
        <v>110.91666666666666</v>
      </c>
      <c r="J380" s="302">
        <v>112.43333333333334</v>
      </c>
      <c r="K380" s="301">
        <v>109.4</v>
      </c>
      <c r="L380" s="301">
        <v>106.9</v>
      </c>
      <c r="M380" s="301">
        <v>0.83574000000000004</v>
      </c>
      <c r="N380" s="1"/>
      <c r="O380" s="1"/>
    </row>
    <row r="381" spans="1:15" ht="12.75" customHeight="1">
      <c r="A381" s="30">
        <v>371</v>
      </c>
      <c r="B381" s="311" t="s">
        <v>181</v>
      </c>
      <c r="C381" s="301">
        <v>1785.85</v>
      </c>
      <c r="D381" s="302">
        <v>1787.3666666666666</v>
      </c>
      <c r="E381" s="302">
        <v>1772.4333333333332</v>
      </c>
      <c r="F381" s="302">
        <v>1759.0166666666667</v>
      </c>
      <c r="G381" s="302">
        <v>1744.0833333333333</v>
      </c>
      <c r="H381" s="302">
        <v>1800.7833333333331</v>
      </c>
      <c r="I381" s="302">
        <v>1815.7166666666665</v>
      </c>
      <c r="J381" s="302">
        <v>1829.133333333333</v>
      </c>
      <c r="K381" s="301">
        <v>1802.3</v>
      </c>
      <c r="L381" s="301">
        <v>1773.95</v>
      </c>
      <c r="M381" s="301">
        <v>2.4319600000000001</v>
      </c>
      <c r="N381" s="1"/>
      <c r="O381" s="1"/>
    </row>
    <row r="382" spans="1:15" ht="12.75" customHeight="1">
      <c r="A382" s="30">
        <v>372</v>
      </c>
      <c r="B382" s="311" t="s">
        <v>478</v>
      </c>
      <c r="C382" s="301">
        <v>668.1</v>
      </c>
      <c r="D382" s="302">
        <v>669.85</v>
      </c>
      <c r="E382" s="302">
        <v>659.7</v>
      </c>
      <c r="F382" s="302">
        <v>651.30000000000007</v>
      </c>
      <c r="G382" s="302">
        <v>641.15000000000009</v>
      </c>
      <c r="H382" s="302">
        <v>678.25</v>
      </c>
      <c r="I382" s="302">
        <v>688.39999999999986</v>
      </c>
      <c r="J382" s="302">
        <v>696.8</v>
      </c>
      <c r="K382" s="301">
        <v>680</v>
      </c>
      <c r="L382" s="301">
        <v>661.45</v>
      </c>
      <c r="M382" s="301">
        <v>0.47421999999999997</v>
      </c>
      <c r="N382" s="1"/>
      <c r="O382" s="1"/>
    </row>
    <row r="383" spans="1:15" ht="12.75" customHeight="1">
      <c r="A383" s="30">
        <v>373</v>
      </c>
      <c r="B383" s="311" t="s">
        <v>480</v>
      </c>
      <c r="C383" s="301">
        <v>827.9</v>
      </c>
      <c r="D383" s="302">
        <v>825.23333333333323</v>
      </c>
      <c r="E383" s="302">
        <v>815.66666666666652</v>
      </c>
      <c r="F383" s="302">
        <v>803.43333333333328</v>
      </c>
      <c r="G383" s="302">
        <v>793.86666666666656</v>
      </c>
      <c r="H383" s="302">
        <v>837.46666666666647</v>
      </c>
      <c r="I383" s="302">
        <v>847.0333333333333</v>
      </c>
      <c r="J383" s="302">
        <v>859.26666666666642</v>
      </c>
      <c r="K383" s="301">
        <v>834.8</v>
      </c>
      <c r="L383" s="301">
        <v>813</v>
      </c>
      <c r="M383" s="301">
        <v>4.47661</v>
      </c>
      <c r="N383" s="1"/>
      <c r="O383" s="1"/>
    </row>
    <row r="384" spans="1:15" ht="12.75" customHeight="1">
      <c r="A384" s="30">
        <v>374</v>
      </c>
      <c r="B384" s="311" t="s">
        <v>842</v>
      </c>
      <c r="C384" s="301">
        <v>98.25</v>
      </c>
      <c r="D384" s="302">
        <v>98.216666666666654</v>
      </c>
      <c r="E384" s="302">
        <v>97.433333333333309</v>
      </c>
      <c r="F384" s="302">
        <v>96.61666666666666</v>
      </c>
      <c r="G384" s="302">
        <v>95.833333333333314</v>
      </c>
      <c r="H384" s="302">
        <v>99.033333333333303</v>
      </c>
      <c r="I384" s="302">
        <v>99.816666666666634</v>
      </c>
      <c r="J384" s="302">
        <v>100.6333333333333</v>
      </c>
      <c r="K384" s="301">
        <v>99</v>
      </c>
      <c r="L384" s="301">
        <v>97.4</v>
      </c>
      <c r="M384" s="301">
        <v>3.08731</v>
      </c>
      <c r="N384" s="1"/>
      <c r="O384" s="1"/>
    </row>
    <row r="385" spans="1:15" ht="12.75" customHeight="1">
      <c r="A385" s="30">
        <v>375</v>
      </c>
      <c r="B385" s="311" t="s">
        <v>482</v>
      </c>
      <c r="C385" s="301">
        <v>174</v>
      </c>
      <c r="D385" s="302">
        <v>173.66666666666666</v>
      </c>
      <c r="E385" s="302">
        <v>172.33333333333331</v>
      </c>
      <c r="F385" s="302">
        <v>170.66666666666666</v>
      </c>
      <c r="G385" s="302">
        <v>169.33333333333331</v>
      </c>
      <c r="H385" s="302">
        <v>175.33333333333331</v>
      </c>
      <c r="I385" s="302">
        <v>176.66666666666663</v>
      </c>
      <c r="J385" s="302">
        <v>178.33333333333331</v>
      </c>
      <c r="K385" s="301">
        <v>175</v>
      </c>
      <c r="L385" s="301">
        <v>172</v>
      </c>
      <c r="M385" s="301">
        <v>9.0000199999999992</v>
      </c>
      <c r="N385" s="1"/>
      <c r="O385" s="1"/>
    </row>
    <row r="386" spans="1:15" ht="12.75" customHeight="1">
      <c r="A386" s="30">
        <v>376</v>
      </c>
      <c r="B386" s="311" t="s">
        <v>483</v>
      </c>
      <c r="C386" s="301">
        <v>528.5</v>
      </c>
      <c r="D386" s="302">
        <v>530.48333333333335</v>
      </c>
      <c r="E386" s="302">
        <v>523.01666666666665</v>
      </c>
      <c r="F386" s="302">
        <v>517.5333333333333</v>
      </c>
      <c r="G386" s="302">
        <v>510.06666666666661</v>
      </c>
      <c r="H386" s="302">
        <v>535.9666666666667</v>
      </c>
      <c r="I386" s="302">
        <v>543.43333333333339</v>
      </c>
      <c r="J386" s="302">
        <v>548.91666666666674</v>
      </c>
      <c r="K386" s="301">
        <v>537.95000000000005</v>
      </c>
      <c r="L386" s="301">
        <v>525</v>
      </c>
      <c r="M386" s="301">
        <v>1.25509</v>
      </c>
      <c r="N386" s="1"/>
      <c r="O386" s="1"/>
    </row>
    <row r="387" spans="1:15" ht="12.75" customHeight="1">
      <c r="A387" s="30">
        <v>377</v>
      </c>
      <c r="B387" s="311" t="s">
        <v>484</v>
      </c>
      <c r="C387" s="301">
        <v>198.55</v>
      </c>
      <c r="D387" s="302">
        <v>198.79999999999998</v>
      </c>
      <c r="E387" s="302">
        <v>197.74999999999997</v>
      </c>
      <c r="F387" s="302">
        <v>196.95</v>
      </c>
      <c r="G387" s="302">
        <v>195.89999999999998</v>
      </c>
      <c r="H387" s="302">
        <v>199.59999999999997</v>
      </c>
      <c r="I387" s="302">
        <v>200.64999999999998</v>
      </c>
      <c r="J387" s="302">
        <v>201.44999999999996</v>
      </c>
      <c r="K387" s="301">
        <v>199.85</v>
      </c>
      <c r="L387" s="301">
        <v>198</v>
      </c>
      <c r="M387" s="301">
        <v>1.0109300000000001</v>
      </c>
      <c r="N387" s="1"/>
      <c r="O387" s="1"/>
    </row>
    <row r="388" spans="1:15" ht="12.75" customHeight="1">
      <c r="A388" s="30">
        <v>378</v>
      </c>
      <c r="B388" s="311" t="s">
        <v>182</v>
      </c>
      <c r="C388" s="301">
        <v>616</v>
      </c>
      <c r="D388" s="302">
        <v>613.73333333333335</v>
      </c>
      <c r="E388" s="302">
        <v>610.31666666666672</v>
      </c>
      <c r="F388" s="302">
        <v>604.63333333333333</v>
      </c>
      <c r="G388" s="302">
        <v>601.2166666666667</v>
      </c>
      <c r="H388" s="302">
        <v>619.41666666666674</v>
      </c>
      <c r="I388" s="302">
        <v>622.83333333333326</v>
      </c>
      <c r="J388" s="302">
        <v>628.51666666666677</v>
      </c>
      <c r="K388" s="301">
        <v>617.15</v>
      </c>
      <c r="L388" s="301">
        <v>608.04999999999995</v>
      </c>
      <c r="M388" s="301">
        <v>2.9174199999999999</v>
      </c>
      <c r="N388" s="1"/>
      <c r="O388" s="1"/>
    </row>
    <row r="389" spans="1:15" ht="12.75" customHeight="1">
      <c r="A389" s="30">
        <v>379</v>
      </c>
      <c r="B389" s="311" t="s">
        <v>486</v>
      </c>
      <c r="C389" s="301">
        <v>2583.6999999999998</v>
      </c>
      <c r="D389" s="302">
        <v>2592.6333333333337</v>
      </c>
      <c r="E389" s="302">
        <v>2555.3666666666672</v>
      </c>
      <c r="F389" s="302">
        <v>2527.0333333333338</v>
      </c>
      <c r="G389" s="302">
        <v>2489.7666666666673</v>
      </c>
      <c r="H389" s="302">
        <v>2620.9666666666672</v>
      </c>
      <c r="I389" s="302">
        <v>2658.2333333333336</v>
      </c>
      <c r="J389" s="302">
        <v>2686.5666666666671</v>
      </c>
      <c r="K389" s="301">
        <v>2629.9</v>
      </c>
      <c r="L389" s="301">
        <v>2564.3000000000002</v>
      </c>
      <c r="M389" s="301">
        <v>0.12753</v>
      </c>
      <c r="N389" s="1"/>
      <c r="O389" s="1"/>
    </row>
    <row r="390" spans="1:15" ht="12.75" customHeight="1">
      <c r="A390" s="30">
        <v>380</v>
      </c>
      <c r="B390" s="311" t="s">
        <v>857</v>
      </c>
      <c r="C390" s="301">
        <v>106.05</v>
      </c>
      <c r="D390" s="302">
        <v>105.21666666666665</v>
      </c>
      <c r="E390" s="302">
        <v>103.43333333333331</v>
      </c>
      <c r="F390" s="302">
        <v>100.81666666666665</v>
      </c>
      <c r="G390" s="302">
        <v>99.033333333333303</v>
      </c>
      <c r="H390" s="302">
        <v>107.83333333333331</v>
      </c>
      <c r="I390" s="302">
        <v>109.61666666666665</v>
      </c>
      <c r="J390" s="302">
        <v>112.23333333333332</v>
      </c>
      <c r="K390" s="301">
        <v>107</v>
      </c>
      <c r="L390" s="301">
        <v>102.6</v>
      </c>
      <c r="M390" s="301">
        <v>8.6377199999999998</v>
      </c>
      <c r="N390" s="1"/>
      <c r="O390" s="1"/>
    </row>
    <row r="391" spans="1:15" ht="12.75" customHeight="1">
      <c r="A391" s="30">
        <v>381</v>
      </c>
      <c r="B391" s="311" t="s">
        <v>183</v>
      </c>
      <c r="C391" s="301">
        <v>113.9</v>
      </c>
      <c r="D391" s="302">
        <v>112.85000000000001</v>
      </c>
      <c r="E391" s="302">
        <v>111.25000000000001</v>
      </c>
      <c r="F391" s="302">
        <v>108.60000000000001</v>
      </c>
      <c r="G391" s="302">
        <v>107.00000000000001</v>
      </c>
      <c r="H391" s="302">
        <v>115.50000000000001</v>
      </c>
      <c r="I391" s="302">
        <v>117.10000000000001</v>
      </c>
      <c r="J391" s="302">
        <v>119.75000000000001</v>
      </c>
      <c r="K391" s="301">
        <v>114.45</v>
      </c>
      <c r="L391" s="301">
        <v>110.2</v>
      </c>
      <c r="M391" s="301">
        <v>113.21203</v>
      </c>
      <c r="N391" s="1"/>
      <c r="O391" s="1"/>
    </row>
    <row r="392" spans="1:15" ht="12.75" customHeight="1">
      <c r="A392" s="30">
        <v>382</v>
      </c>
      <c r="B392" s="311" t="s">
        <v>485</v>
      </c>
      <c r="C392" s="301">
        <v>91.05</v>
      </c>
      <c r="D392" s="302">
        <v>91.90000000000002</v>
      </c>
      <c r="E392" s="302">
        <v>90.05000000000004</v>
      </c>
      <c r="F392" s="302">
        <v>89.050000000000026</v>
      </c>
      <c r="G392" s="302">
        <v>87.200000000000045</v>
      </c>
      <c r="H392" s="302">
        <v>92.900000000000034</v>
      </c>
      <c r="I392" s="302">
        <v>94.750000000000028</v>
      </c>
      <c r="J392" s="302">
        <v>95.750000000000028</v>
      </c>
      <c r="K392" s="301">
        <v>93.75</v>
      </c>
      <c r="L392" s="301">
        <v>90.9</v>
      </c>
      <c r="M392" s="301">
        <v>22.76745</v>
      </c>
      <c r="N392" s="1"/>
      <c r="O392" s="1"/>
    </row>
    <row r="393" spans="1:15" ht="12.75" customHeight="1">
      <c r="A393" s="30">
        <v>383</v>
      </c>
      <c r="B393" s="311" t="s">
        <v>184</v>
      </c>
      <c r="C393" s="301">
        <v>118</v>
      </c>
      <c r="D393" s="302">
        <v>118.06666666666666</v>
      </c>
      <c r="E393" s="302">
        <v>117.48333333333332</v>
      </c>
      <c r="F393" s="302">
        <v>116.96666666666665</v>
      </c>
      <c r="G393" s="302">
        <v>116.38333333333331</v>
      </c>
      <c r="H393" s="302">
        <v>118.58333333333333</v>
      </c>
      <c r="I393" s="302">
        <v>119.16666666666667</v>
      </c>
      <c r="J393" s="302">
        <v>119.68333333333334</v>
      </c>
      <c r="K393" s="301">
        <v>118.65</v>
      </c>
      <c r="L393" s="301">
        <v>117.55</v>
      </c>
      <c r="M393" s="301">
        <v>15.049759999999999</v>
      </c>
      <c r="N393" s="1"/>
      <c r="O393" s="1"/>
    </row>
    <row r="394" spans="1:15" ht="12.75" customHeight="1">
      <c r="A394" s="30">
        <v>384</v>
      </c>
      <c r="B394" s="311" t="s">
        <v>487</v>
      </c>
      <c r="C394" s="301">
        <v>130</v>
      </c>
      <c r="D394" s="302">
        <v>129.88333333333335</v>
      </c>
      <c r="E394" s="302">
        <v>128.66666666666671</v>
      </c>
      <c r="F394" s="302">
        <v>127.33333333333337</v>
      </c>
      <c r="G394" s="302">
        <v>126.11666666666673</v>
      </c>
      <c r="H394" s="302">
        <v>131.2166666666667</v>
      </c>
      <c r="I394" s="302">
        <v>132.43333333333334</v>
      </c>
      <c r="J394" s="302">
        <v>133.76666666666668</v>
      </c>
      <c r="K394" s="301">
        <v>131.1</v>
      </c>
      <c r="L394" s="301">
        <v>128.55000000000001</v>
      </c>
      <c r="M394" s="301">
        <v>15.7013</v>
      </c>
      <c r="N394" s="1"/>
      <c r="O394" s="1"/>
    </row>
    <row r="395" spans="1:15" ht="12.75" customHeight="1">
      <c r="A395" s="30">
        <v>385</v>
      </c>
      <c r="B395" s="311" t="s">
        <v>488</v>
      </c>
      <c r="C395" s="301">
        <v>984.1</v>
      </c>
      <c r="D395" s="302">
        <v>986.48333333333323</v>
      </c>
      <c r="E395" s="302">
        <v>978.71666666666647</v>
      </c>
      <c r="F395" s="302">
        <v>973.33333333333326</v>
      </c>
      <c r="G395" s="302">
        <v>965.56666666666649</v>
      </c>
      <c r="H395" s="302">
        <v>991.86666666666645</v>
      </c>
      <c r="I395" s="302">
        <v>999.6333333333331</v>
      </c>
      <c r="J395" s="302">
        <v>1005.0166666666664</v>
      </c>
      <c r="K395" s="301">
        <v>994.25</v>
      </c>
      <c r="L395" s="301">
        <v>981.1</v>
      </c>
      <c r="M395" s="301">
        <v>0.56562999999999997</v>
      </c>
      <c r="N395" s="1"/>
      <c r="O395" s="1"/>
    </row>
    <row r="396" spans="1:15" ht="12.75" customHeight="1">
      <c r="A396" s="30">
        <v>386</v>
      </c>
      <c r="B396" s="311" t="s">
        <v>185</v>
      </c>
      <c r="C396" s="301">
        <v>2798.75</v>
      </c>
      <c r="D396" s="302">
        <v>2770.5833333333335</v>
      </c>
      <c r="E396" s="302">
        <v>2738.166666666667</v>
      </c>
      <c r="F396" s="302">
        <v>2677.5833333333335</v>
      </c>
      <c r="G396" s="302">
        <v>2645.166666666667</v>
      </c>
      <c r="H396" s="302">
        <v>2831.166666666667</v>
      </c>
      <c r="I396" s="302">
        <v>2863.5833333333339</v>
      </c>
      <c r="J396" s="302">
        <v>2924.166666666667</v>
      </c>
      <c r="K396" s="301">
        <v>2803</v>
      </c>
      <c r="L396" s="301">
        <v>2710</v>
      </c>
      <c r="M396" s="301">
        <v>79.739350000000002</v>
      </c>
      <c r="N396" s="1"/>
      <c r="O396" s="1"/>
    </row>
    <row r="397" spans="1:15" ht="12.75" customHeight="1">
      <c r="A397" s="30">
        <v>387</v>
      </c>
      <c r="B397" s="311" t="s">
        <v>843</v>
      </c>
      <c r="C397" s="301">
        <v>551.6</v>
      </c>
      <c r="D397" s="302">
        <v>555.38333333333333</v>
      </c>
      <c r="E397" s="302">
        <v>537.76666666666665</v>
      </c>
      <c r="F397" s="302">
        <v>523.93333333333328</v>
      </c>
      <c r="G397" s="302">
        <v>506.31666666666661</v>
      </c>
      <c r="H397" s="302">
        <v>569.2166666666667</v>
      </c>
      <c r="I397" s="302">
        <v>586.83333333333326</v>
      </c>
      <c r="J397" s="302">
        <v>600.66666666666674</v>
      </c>
      <c r="K397" s="301">
        <v>573</v>
      </c>
      <c r="L397" s="301">
        <v>541.54999999999995</v>
      </c>
      <c r="M397" s="301">
        <v>1.85436</v>
      </c>
      <c r="N397" s="1"/>
      <c r="O397" s="1"/>
    </row>
    <row r="398" spans="1:15" ht="12.75" customHeight="1">
      <c r="A398" s="30">
        <v>388</v>
      </c>
      <c r="B398" s="311" t="s">
        <v>479</v>
      </c>
      <c r="C398" s="301">
        <v>249.1</v>
      </c>
      <c r="D398" s="302">
        <v>247.6</v>
      </c>
      <c r="E398" s="302">
        <v>245.6</v>
      </c>
      <c r="F398" s="302">
        <v>242.1</v>
      </c>
      <c r="G398" s="302">
        <v>240.1</v>
      </c>
      <c r="H398" s="302">
        <v>251.1</v>
      </c>
      <c r="I398" s="302">
        <v>253.1</v>
      </c>
      <c r="J398" s="302">
        <v>256.60000000000002</v>
      </c>
      <c r="K398" s="301">
        <v>249.6</v>
      </c>
      <c r="L398" s="301">
        <v>244.1</v>
      </c>
      <c r="M398" s="301">
        <v>1.02919</v>
      </c>
      <c r="N398" s="1"/>
      <c r="O398" s="1"/>
    </row>
    <row r="399" spans="1:15" ht="12.75" customHeight="1">
      <c r="A399" s="30">
        <v>389</v>
      </c>
      <c r="B399" s="311" t="s">
        <v>489</v>
      </c>
      <c r="C399" s="301">
        <v>883.6</v>
      </c>
      <c r="D399" s="302">
        <v>882.68333333333339</v>
      </c>
      <c r="E399" s="302">
        <v>871.76666666666677</v>
      </c>
      <c r="F399" s="302">
        <v>859.93333333333339</v>
      </c>
      <c r="G399" s="302">
        <v>849.01666666666677</v>
      </c>
      <c r="H399" s="302">
        <v>894.51666666666677</v>
      </c>
      <c r="I399" s="302">
        <v>905.43333333333328</v>
      </c>
      <c r="J399" s="302">
        <v>917.26666666666677</v>
      </c>
      <c r="K399" s="301">
        <v>893.6</v>
      </c>
      <c r="L399" s="301">
        <v>870.85</v>
      </c>
      <c r="M399" s="301">
        <v>0.11692</v>
      </c>
      <c r="N399" s="1"/>
      <c r="O399" s="1"/>
    </row>
    <row r="400" spans="1:15" ht="12.75" customHeight="1">
      <c r="A400" s="30">
        <v>390</v>
      </c>
      <c r="B400" s="311" t="s">
        <v>490</v>
      </c>
      <c r="C400" s="301">
        <v>1412.4</v>
      </c>
      <c r="D400" s="302">
        <v>1412.2666666666667</v>
      </c>
      <c r="E400" s="302">
        <v>1381.1833333333334</v>
      </c>
      <c r="F400" s="302">
        <v>1349.9666666666667</v>
      </c>
      <c r="G400" s="302">
        <v>1318.8833333333334</v>
      </c>
      <c r="H400" s="302">
        <v>1443.4833333333333</v>
      </c>
      <c r="I400" s="302">
        <v>1474.5666666666668</v>
      </c>
      <c r="J400" s="302">
        <v>1505.7833333333333</v>
      </c>
      <c r="K400" s="301">
        <v>1443.35</v>
      </c>
      <c r="L400" s="301">
        <v>1381.05</v>
      </c>
      <c r="M400" s="301">
        <v>2.1110799999999998</v>
      </c>
      <c r="N400" s="1"/>
      <c r="O400" s="1"/>
    </row>
    <row r="401" spans="1:15" ht="12.75" customHeight="1">
      <c r="A401" s="30">
        <v>391</v>
      </c>
      <c r="B401" s="311" t="s">
        <v>481</v>
      </c>
      <c r="C401" s="301">
        <v>31.75</v>
      </c>
      <c r="D401" s="302">
        <v>31.883333333333336</v>
      </c>
      <c r="E401" s="302">
        <v>31.466666666666676</v>
      </c>
      <c r="F401" s="302">
        <v>31.183333333333341</v>
      </c>
      <c r="G401" s="302">
        <v>30.76666666666668</v>
      </c>
      <c r="H401" s="302">
        <v>32.166666666666671</v>
      </c>
      <c r="I401" s="302">
        <v>32.583333333333336</v>
      </c>
      <c r="J401" s="302">
        <v>32.866666666666667</v>
      </c>
      <c r="K401" s="301">
        <v>32.299999999999997</v>
      </c>
      <c r="L401" s="301">
        <v>31.6</v>
      </c>
      <c r="M401" s="301">
        <v>15.575889999999999</v>
      </c>
      <c r="N401" s="1"/>
      <c r="O401" s="1"/>
    </row>
    <row r="402" spans="1:15" ht="12.75" customHeight="1">
      <c r="A402" s="30">
        <v>392</v>
      </c>
      <c r="B402" s="311" t="s">
        <v>186</v>
      </c>
      <c r="C402" s="301">
        <v>75.05</v>
      </c>
      <c r="D402" s="302">
        <v>75.033333333333331</v>
      </c>
      <c r="E402" s="302">
        <v>74.166666666666657</v>
      </c>
      <c r="F402" s="302">
        <v>73.283333333333331</v>
      </c>
      <c r="G402" s="302">
        <v>72.416666666666657</v>
      </c>
      <c r="H402" s="302">
        <v>75.916666666666657</v>
      </c>
      <c r="I402" s="302">
        <v>76.783333333333331</v>
      </c>
      <c r="J402" s="302">
        <v>77.666666666666657</v>
      </c>
      <c r="K402" s="301">
        <v>75.900000000000006</v>
      </c>
      <c r="L402" s="301">
        <v>74.150000000000006</v>
      </c>
      <c r="M402" s="301">
        <v>210.14708999999999</v>
      </c>
      <c r="N402" s="1"/>
      <c r="O402" s="1"/>
    </row>
    <row r="403" spans="1:15" ht="12.75" customHeight="1">
      <c r="A403" s="30">
        <v>393</v>
      </c>
      <c r="B403" s="311" t="s">
        <v>274</v>
      </c>
      <c r="C403" s="301">
        <v>6711.1</v>
      </c>
      <c r="D403" s="302">
        <v>6694.0666666666666</v>
      </c>
      <c r="E403" s="302">
        <v>6620.1333333333332</v>
      </c>
      <c r="F403" s="302">
        <v>6529.166666666667</v>
      </c>
      <c r="G403" s="302">
        <v>6455.2333333333336</v>
      </c>
      <c r="H403" s="302">
        <v>6785.0333333333328</v>
      </c>
      <c r="I403" s="302">
        <v>6858.9666666666653</v>
      </c>
      <c r="J403" s="302">
        <v>6949.9333333333325</v>
      </c>
      <c r="K403" s="301">
        <v>6768</v>
      </c>
      <c r="L403" s="301">
        <v>6603.1</v>
      </c>
      <c r="M403" s="301">
        <v>0.10924</v>
      </c>
      <c r="N403" s="1"/>
      <c r="O403" s="1"/>
    </row>
    <row r="404" spans="1:15" ht="12.75" customHeight="1">
      <c r="A404" s="30">
        <v>394</v>
      </c>
      <c r="B404" s="311" t="s">
        <v>273</v>
      </c>
      <c r="C404" s="301">
        <v>771</v>
      </c>
      <c r="D404" s="302">
        <v>772.93333333333339</v>
      </c>
      <c r="E404" s="302">
        <v>762.86666666666679</v>
      </c>
      <c r="F404" s="302">
        <v>754.73333333333335</v>
      </c>
      <c r="G404" s="302">
        <v>744.66666666666674</v>
      </c>
      <c r="H404" s="302">
        <v>781.06666666666683</v>
      </c>
      <c r="I404" s="302">
        <v>791.13333333333344</v>
      </c>
      <c r="J404" s="302">
        <v>799.26666666666688</v>
      </c>
      <c r="K404" s="301">
        <v>783</v>
      </c>
      <c r="L404" s="301">
        <v>764.8</v>
      </c>
      <c r="M404" s="301">
        <v>8.6552799999999994</v>
      </c>
      <c r="N404" s="1"/>
      <c r="O404" s="1"/>
    </row>
    <row r="405" spans="1:15" ht="12.75" customHeight="1">
      <c r="A405" s="30">
        <v>395</v>
      </c>
      <c r="B405" s="311" t="s">
        <v>187</v>
      </c>
      <c r="C405" s="301">
        <v>1163.7</v>
      </c>
      <c r="D405" s="302">
        <v>1153.8333333333333</v>
      </c>
      <c r="E405" s="302">
        <v>1140.4166666666665</v>
      </c>
      <c r="F405" s="302">
        <v>1117.1333333333332</v>
      </c>
      <c r="G405" s="302">
        <v>1103.7166666666665</v>
      </c>
      <c r="H405" s="302">
        <v>1177.1166666666666</v>
      </c>
      <c r="I405" s="302">
        <v>1190.5333333333331</v>
      </c>
      <c r="J405" s="302">
        <v>1213.8166666666666</v>
      </c>
      <c r="K405" s="301">
        <v>1167.25</v>
      </c>
      <c r="L405" s="301">
        <v>1130.55</v>
      </c>
      <c r="M405" s="301">
        <v>11.420450000000001</v>
      </c>
      <c r="N405" s="1"/>
      <c r="O405" s="1"/>
    </row>
    <row r="406" spans="1:15" ht="12.75" customHeight="1">
      <c r="A406" s="30">
        <v>396</v>
      </c>
      <c r="B406" s="311" t="s">
        <v>188</v>
      </c>
      <c r="C406" s="301">
        <v>466.95</v>
      </c>
      <c r="D406" s="302">
        <v>466.76666666666665</v>
      </c>
      <c r="E406" s="302">
        <v>462.63333333333333</v>
      </c>
      <c r="F406" s="302">
        <v>458.31666666666666</v>
      </c>
      <c r="G406" s="302">
        <v>454.18333333333334</v>
      </c>
      <c r="H406" s="302">
        <v>471.08333333333331</v>
      </c>
      <c r="I406" s="302">
        <v>475.21666666666664</v>
      </c>
      <c r="J406" s="302">
        <v>479.5333333333333</v>
      </c>
      <c r="K406" s="301">
        <v>470.9</v>
      </c>
      <c r="L406" s="301">
        <v>462.45</v>
      </c>
      <c r="M406" s="301">
        <v>126.35601</v>
      </c>
      <c r="N406" s="1"/>
      <c r="O406" s="1"/>
    </row>
    <row r="407" spans="1:15" ht="12.75" customHeight="1">
      <c r="A407" s="30">
        <v>397</v>
      </c>
      <c r="B407" s="311" t="s">
        <v>494</v>
      </c>
      <c r="C407" s="301">
        <v>2253.6999999999998</v>
      </c>
      <c r="D407" s="302">
        <v>2255.5166666666664</v>
      </c>
      <c r="E407" s="302">
        <v>2226.7833333333328</v>
      </c>
      <c r="F407" s="302">
        <v>2199.8666666666663</v>
      </c>
      <c r="G407" s="302">
        <v>2171.1333333333328</v>
      </c>
      <c r="H407" s="302">
        <v>2282.4333333333329</v>
      </c>
      <c r="I407" s="302">
        <v>2311.1666666666665</v>
      </c>
      <c r="J407" s="302">
        <v>2338.083333333333</v>
      </c>
      <c r="K407" s="301">
        <v>2284.25</v>
      </c>
      <c r="L407" s="301">
        <v>2228.6</v>
      </c>
      <c r="M407" s="301">
        <v>0.26268000000000002</v>
      </c>
      <c r="N407" s="1"/>
      <c r="O407" s="1"/>
    </row>
    <row r="408" spans="1:15" ht="12.75" customHeight="1">
      <c r="A408" s="30">
        <v>398</v>
      </c>
      <c r="B408" s="311" t="s">
        <v>495</v>
      </c>
      <c r="C408" s="301">
        <v>108.5</v>
      </c>
      <c r="D408" s="302">
        <v>109.10000000000001</v>
      </c>
      <c r="E408" s="302">
        <v>106.60000000000002</v>
      </c>
      <c r="F408" s="302">
        <v>104.70000000000002</v>
      </c>
      <c r="G408" s="302">
        <v>102.20000000000003</v>
      </c>
      <c r="H408" s="302">
        <v>111.00000000000001</v>
      </c>
      <c r="I408" s="302">
        <v>113.49999999999999</v>
      </c>
      <c r="J408" s="302">
        <v>115.4</v>
      </c>
      <c r="K408" s="301">
        <v>111.6</v>
      </c>
      <c r="L408" s="301">
        <v>107.2</v>
      </c>
      <c r="M408" s="301">
        <v>3.1158899999999998</v>
      </c>
      <c r="N408" s="1"/>
      <c r="O408" s="1"/>
    </row>
    <row r="409" spans="1:15" ht="12.75" customHeight="1">
      <c r="A409" s="30">
        <v>399</v>
      </c>
      <c r="B409" s="311" t="s">
        <v>500</v>
      </c>
      <c r="C409" s="301">
        <v>115.7</v>
      </c>
      <c r="D409" s="302">
        <v>116.36666666666667</v>
      </c>
      <c r="E409" s="302">
        <v>114.33333333333334</v>
      </c>
      <c r="F409" s="302">
        <v>112.96666666666667</v>
      </c>
      <c r="G409" s="302">
        <v>110.93333333333334</v>
      </c>
      <c r="H409" s="302">
        <v>117.73333333333335</v>
      </c>
      <c r="I409" s="302">
        <v>119.76666666666668</v>
      </c>
      <c r="J409" s="302">
        <v>121.13333333333335</v>
      </c>
      <c r="K409" s="301">
        <v>118.4</v>
      </c>
      <c r="L409" s="301">
        <v>115</v>
      </c>
      <c r="M409" s="301">
        <v>7.2839999999999998</v>
      </c>
      <c r="N409" s="1"/>
      <c r="O409" s="1"/>
    </row>
    <row r="410" spans="1:15" ht="12.75" customHeight="1">
      <c r="A410" s="30">
        <v>400</v>
      </c>
      <c r="B410" s="311" t="s">
        <v>496</v>
      </c>
      <c r="C410" s="301">
        <v>107.25</v>
      </c>
      <c r="D410" s="302">
        <v>107</v>
      </c>
      <c r="E410" s="302">
        <v>104.6</v>
      </c>
      <c r="F410" s="302">
        <v>101.94999999999999</v>
      </c>
      <c r="G410" s="302">
        <v>99.549999999999983</v>
      </c>
      <c r="H410" s="302">
        <v>109.65</v>
      </c>
      <c r="I410" s="302">
        <v>112.05000000000001</v>
      </c>
      <c r="J410" s="302">
        <v>114.70000000000002</v>
      </c>
      <c r="K410" s="301">
        <v>109.4</v>
      </c>
      <c r="L410" s="301">
        <v>104.35</v>
      </c>
      <c r="M410" s="301">
        <v>23.257100000000001</v>
      </c>
      <c r="N410" s="1"/>
      <c r="O410" s="1"/>
    </row>
    <row r="411" spans="1:15" ht="12.75" customHeight="1">
      <c r="A411" s="30">
        <v>401</v>
      </c>
      <c r="B411" s="311" t="s">
        <v>498</v>
      </c>
      <c r="C411" s="301">
        <v>2818.45</v>
      </c>
      <c r="D411" s="302">
        <v>2804.3833333333332</v>
      </c>
      <c r="E411" s="302">
        <v>2777.0166666666664</v>
      </c>
      <c r="F411" s="302">
        <v>2735.583333333333</v>
      </c>
      <c r="G411" s="302">
        <v>2708.2166666666662</v>
      </c>
      <c r="H411" s="302">
        <v>2845.8166666666666</v>
      </c>
      <c r="I411" s="302">
        <v>2873.1833333333334</v>
      </c>
      <c r="J411" s="302">
        <v>2914.6166666666668</v>
      </c>
      <c r="K411" s="301">
        <v>2831.75</v>
      </c>
      <c r="L411" s="301">
        <v>2762.95</v>
      </c>
      <c r="M411" s="301">
        <v>0.12683</v>
      </c>
      <c r="N411" s="1"/>
      <c r="O411" s="1"/>
    </row>
    <row r="412" spans="1:15" ht="12.75" customHeight="1">
      <c r="A412" s="30">
        <v>402</v>
      </c>
      <c r="B412" s="311" t="s">
        <v>497</v>
      </c>
      <c r="C412" s="301">
        <v>738.25</v>
      </c>
      <c r="D412" s="302">
        <v>742.11666666666667</v>
      </c>
      <c r="E412" s="302">
        <v>720.23333333333335</v>
      </c>
      <c r="F412" s="302">
        <v>702.2166666666667</v>
      </c>
      <c r="G412" s="302">
        <v>680.33333333333337</v>
      </c>
      <c r="H412" s="302">
        <v>760.13333333333333</v>
      </c>
      <c r="I412" s="302">
        <v>782.01666666666677</v>
      </c>
      <c r="J412" s="302">
        <v>800.0333333333333</v>
      </c>
      <c r="K412" s="301">
        <v>764</v>
      </c>
      <c r="L412" s="301">
        <v>724.1</v>
      </c>
      <c r="M412" s="301">
        <v>5.9583700000000004</v>
      </c>
      <c r="N412" s="1"/>
      <c r="O412" s="1"/>
    </row>
    <row r="413" spans="1:15" ht="12.75" customHeight="1">
      <c r="A413" s="30">
        <v>403</v>
      </c>
      <c r="B413" s="311" t="s">
        <v>499</v>
      </c>
      <c r="C413" s="301">
        <v>430.5</v>
      </c>
      <c r="D413" s="302">
        <v>430.3</v>
      </c>
      <c r="E413" s="302">
        <v>426.90000000000003</v>
      </c>
      <c r="F413" s="302">
        <v>423.3</v>
      </c>
      <c r="G413" s="302">
        <v>419.90000000000003</v>
      </c>
      <c r="H413" s="302">
        <v>433.90000000000003</v>
      </c>
      <c r="I413" s="302">
        <v>437.3</v>
      </c>
      <c r="J413" s="302">
        <v>440.90000000000003</v>
      </c>
      <c r="K413" s="301">
        <v>433.7</v>
      </c>
      <c r="L413" s="301">
        <v>426.7</v>
      </c>
      <c r="M413" s="301">
        <v>0.36487000000000003</v>
      </c>
      <c r="N413" s="1"/>
      <c r="O413" s="1"/>
    </row>
    <row r="414" spans="1:15" ht="12.75" customHeight="1">
      <c r="A414" s="30">
        <v>404</v>
      </c>
      <c r="B414" s="311" t="s">
        <v>189</v>
      </c>
      <c r="C414" s="301">
        <v>19198</v>
      </c>
      <c r="D414" s="302">
        <v>19284.3</v>
      </c>
      <c r="E414" s="302">
        <v>18993.75</v>
      </c>
      <c r="F414" s="302">
        <v>18789.5</v>
      </c>
      <c r="G414" s="302">
        <v>18498.95</v>
      </c>
      <c r="H414" s="302">
        <v>19488.55</v>
      </c>
      <c r="I414" s="302">
        <v>19779.099999999995</v>
      </c>
      <c r="J414" s="302">
        <v>19983.349999999999</v>
      </c>
      <c r="K414" s="301">
        <v>19574.849999999999</v>
      </c>
      <c r="L414" s="301">
        <v>19080.05</v>
      </c>
      <c r="M414" s="301">
        <v>0.60726999999999998</v>
      </c>
      <c r="N414" s="1"/>
      <c r="O414" s="1"/>
    </row>
    <row r="415" spans="1:15" ht="12.75" customHeight="1">
      <c r="A415" s="30">
        <v>405</v>
      </c>
      <c r="B415" s="311" t="s">
        <v>501</v>
      </c>
      <c r="C415" s="301">
        <v>1677.85</v>
      </c>
      <c r="D415" s="302">
        <v>1679.8833333333332</v>
      </c>
      <c r="E415" s="302">
        <v>1667.9666666666665</v>
      </c>
      <c r="F415" s="302">
        <v>1658.0833333333333</v>
      </c>
      <c r="G415" s="302">
        <v>1646.1666666666665</v>
      </c>
      <c r="H415" s="302">
        <v>1689.7666666666664</v>
      </c>
      <c r="I415" s="302">
        <v>1701.6833333333334</v>
      </c>
      <c r="J415" s="302">
        <v>1711.5666666666664</v>
      </c>
      <c r="K415" s="301">
        <v>1691.8</v>
      </c>
      <c r="L415" s="301">
        <v>1670</v>
      </c>
      <c r="M415" s="301">
        <v>3.2717000000000001</v>
      </c>
      <c r="N415" s="1"/>
      <c r="O415" s="1"/>
    </row>
    <row r="416" spans="1:15" ht="12.75" customHeight="1">
      <c r="A416" s="30">
        <v>406</v>
      </c>
      <c r="B416" s="311" t="s">
        <v>190</v>
      </c>
      <c r="C416" s="301">
        <v>2368.75</v>
      </c>
      <c r="D416" s="302">
        <v>2361.2333333333331</v>
      </c>
      <c r="E416" s="302">
        <v>2347.5666666666662</v>
      </c>
      <c r="F416" s="302">
        <v>2326.3833333333332</v>
      </c>
      <c r="G416" s="302">
        <v>2312.7166666666662</v>
      </c>
      <c r="H416" s="302">
        <v>2382.4166666666661</v>
      </c>
      <c r="I416" s="302">
        <v>2396.083333333333</v>
      </c>
      <c r="J416" s="302">
        <v>2417.266666666666</v>
      </c>
      <c r="K416" s="301">
        <v>2374.9</v>
      </c>
      <c r="L416" s="301">
        <v>2340.0500000000002</v>
      </c>
      <c r="M416" s="301">
        <v>1.13662</v>
      </c>
      <c r="N416" s="1"/>
      <c r="O416" s="1"/>
    </row>
    <row r="417" spans="1:15" ht="12.75" customHeight="1">
      <c r="A417" s="30">
        <v>407</v>
      </c>
      <c r="B417" s="311" t="s">
        <v>491</v>
      </c>
      <c r="C417" s="301">
        <v>451.3</v>
      </c>
      <c r="D417" s="302">
        <v>452.7833333333333</v>
      </c>
      <c r="E417" s="302">
        <v>448.51666666666659</v>
      </c>
      <c r="F417" s="302">
        <v>445.73333333333329</v>
      </c>
      <c r="G417" s="302">
        <v>441.46666666666658</v>
      </c>
      <c r="H417" s="302">
        <v>455.56666666666661</v>
      </c>
      <c r="I417" s="302">
        <v>459.83333333333326</v>
      </c>
      <c r="J417" s="302">
        <v>462.61666666666662</v>
      </c>
      <c r="K417" s="301">
        <v>457.05</v>
      </c>
      <c r="L417" s="301">
        <v>450</v>
      </c>
      <c r="M417" s="301">
        <v>0.27189999999999998</v>
      </c>
      <c r="N417" s="1"/>
      <c r="O417" s="1"/>
    </row>
    <row r="418" spans="1:15" ht="12.75" customHeight="1">
      <c r="A418" s="30">
        <v>408</v>
      </c>
      <c r="B418" s="311" t="s">
        <v>492</v>
      </c>
      <c r="C418" s="301">
        <v>28.95</v>
      </c>
      <c r="D418" s="302">
        <v>28.883333333333336</v>
      </c>
      <c r="E418" s="302">
        <v>28.566666666666674</v>
      </c>
      <c r="F418" s="302">
        <v>28.183333333333337</v>
      </c>
      <c r="G418" s="302">
        <v>27.866666666666674</v>
      </c>
      <c r="H418" s="302">
        <v>29.266666666666673</v>
      </c>
      <c r="I418" s="302">
        <v>29.583333333333336</v>
      </c>
      <c r="J418" s="302">
        <v>29.966666666666672</v>
      </c>
      <c r="K418" s="301">
        <v>29.2</v>
      </c>
      <c r="L418" s="301">
        <v>28.5</v>
      </c>
      <c r="M418" s="301">
        <v>31.287089999999999</v>
      </c>
      <c r="N418" s="1"/>
      <c r="O418" s="1"/>
    </row>
    <row r="419" spans="1:15" ht="12.75" customHeight="1">
      <c r="A419" s="30">
        <v>409</v>
      </c>
      <c r="B419" s="311" t="s">
        <v>493</v>
      </c>
      <c r="C419" s="301">
        <v>3447.05</v>
      </c>
      <c r="D419" s="302">
        <v>3429.0166666666664</v>
      </c>
      <c r="E419" s="302">
        <v>3398.0333333333328</v>
      </c>
      <c r="F419" s="302">
        <v>3349.0166666666664</v>
      </c>
      <c r="G419" s="302">
        <v>3318.0333333333328</v>
      </c>
      <c r="H419" s="302">
        <v>3478.0333333333328</v>
      </c>
      <c r="I419" s="302">
        <v>3509.0166666666664</v>
      </c>
      <c r="J419" s="302">
        <v>3558.0333333333328</v>
      </c>
      <c r="K419" s="301">
        <v>3460</v>
      </c>
      <c r="L419" s="301">
        <v>3380</v>
      </c>
      <c r="M419" s="301">
        <v>0.10342</v>
      </c>
      <c r="N419" s="1"/>
      <c r="O419" s="1"/>
    </row>
    <row r="420" spans="1:15" ht="12.75" customHeight="1">
      <c r="A420" s="30">
        <v>410</v>
      </c>
      <c r="B420" s="311" t="s">
        <v>502</v>
      </c>
      <c r="C420" s="301">
        <v>543.15</v>
      </c>
      <c r="D420" s="302">
        <v>540.69999999999993</v>
      </c>
      <c r="E420" s="302">
        <v>534.94999999999982</v>
      </c>
      <c r="F420" s="302">
        <v>526.74999999999989</v>
      </c>
      <c r="G420" s="302">
        <v>520.99999999999977</v>
      </c>
      <c r="H420" s="302">
        <v>548.89999999999986</v>
      </c>
      <c r="I420" s="302">
        <v>554.65000000000009</v>
      </c>
      <c r="J420" s="302">
        <v>562.84999999999991</v>
      </c>
      <c r="K420" s="301">
        <v>546.45000000000005</v>
      </c>
      <c r="L420" s="301">
        <v>532.5</v>
      </c>
      <c r="M420" s="301">
        <v>1.5601700000000001</v>
      </c>
      <c r="N420" s="1"/>
      <c r="O420" s="1"/>
    </row>
    <row r="421" spans="1:15" ht="12.75" customHeight="1">
      <c r="A421" s="30">
        <v>411</v>
      </c>
      <c r="B421" s="311" t="s">
        <v>504</v>
      </c>
      <c r="C421" s="301">
        <v>395.8</v>
      </c>
      <c r="D421" s="302">
        <v>394.93333333333334</v>
      </c>
      <c r="E421" s="302">
        <v>387.36666666666667</v>
      </c>
      <c r="F421" s="302">
        <v>378.93333333333334</v>
      </c>
      <c r="G421" s="302">
        <v>371.36666666666667</v>
      </c>
      <c r="H421" s="302">
        <v>403.36666666666667</v>
      </c>
      <c r="I421" s="302">
        <v>410.93333333333339</v>
      </c>
      <c r="J421" s="302">
        <v>419.36666666666667</v>
      </c>
      <c r="K421" s="301">
        <v>402.5</v>
      </c>
      <c r="L421" s="301">
        <v>386.5</v>
      </c>
      <c r="M421" s="301">
        <v>0.65608</v>
      </c>
      <c r="N421" s="1"/>
      <c r="O421" s="1"/>
    </row>
    <row r="422" spans="1:15" ht="12.75" customHeight="1">
      <c r="A422" s="30">
        <v>412</v>
      </c>
      <c r="B422" s="311" t="s">
        <v>503</v>
      </c>
      <c r="C422" s="301">
        <v>2768.9</v>
      </c>
      <c r="D422" s="302">
        <v>2776.9333333333329</v>
      </c>
      <c r="E422" s="302">
        <v>2743.016666666666</v>
      </c>
      <c r="F422" s="302">
        <v>2717.1333333333332</v>
      </c>
      <c r="G422" s="302">
        <v>2683.2166666666662</v>
      </c>
      <c r="H422" s="302">
        <v>2802.8166666666657</v>
      </c>
      <c r="I422" s="302">
        <v>2836.7333333333327</v>
      </c>
      <c r="J422" s="302">
        <v>2862.6166666666654</v>
      </c>
      <c r="K422" s="301">
        <v>2810.85</v>
      </c>
      <c r="L422" s="301">
        <v>2751.05</v>
      </c>
      <c r="M422" s="301">
        <v>0.14588999999999999</v>
      </c>
      <c r="N422" s="1"/>
      <c r="O422" s="1"/>
    </row>
    <row r="423" spans="1:15" ht="12.75" customHeight="1">
      <c r="A423" s="30">
        <v>413</v>
      </c>
      <c r="B423" s="311" t="s">
        <v>858</v>
      </c>
      <c r="C423" s="301">
        <v>594</v>
      </c>
      <c r="D423" s="302">
        <v>593.70000000000005</v>
      </c>
      <c r="E423" s="302">
        <v>588.00000000000011</v>
      </c>
      <c r="F423" s="302">
        <v>582.00000000000011</v>
      </c>
      <c r="G423" s="302">
        <v>576.30000000000018</v>
      </c>
      <c r="H423" s="302">
        <v>599.70000000000005</v>
      </c>
      <c r="I423" s="302">
        <v>605.39999999999986</v>
      </c>
      <c r="J423" s="302">
        <v>611.4</v>
      </c>
      <c r="K423" s="301">
        <v>599.4</v>
      </c>
      <c r="L423" s="301">
        <v>587.70000000000005</v>
      </c>
      <c r="M423" s="301">
        <v>8.20716</v>
      </c>
      <c r="N423" s="1"/>
      <c r="O423" s="1"/>
    </row>
    <row r="424" spans="1:15" ht="12.75" customHeight="1">
      <c r="A424" s="30">
        <v>414</v>
      </c>
      <c r="B424" s="311" t="s">
        <v>505</v>
      </c>
      <c r="C424" s="301">
        <v>683.3</v>
      </c>
      <c r="D424" s="302">
        <v>683.86666666666667</v>
      </c>
      <c r="E424" s="302">
        <v>670.2833333333333</v>
      </c>
      <c r="F424" s="302">
        <v>657.26666666666665</v>
      </c>
      <c r="G424" s="302">
        <v>643.68333333333328</v>
      </c>
      <c r="H424" s="302">
        <v>696.88333333333333</v>
      </c>
      <c r="I424" s="302">
        <v>710.46666666666658</v>
      </c>
      <c r="J424" s="302">
        <v>723.48333333333335</v>
      </c>
      <c r="K424" s="301">
        <v>697.45</v>
      </c>
      <c r="L424" s="301">
        <v>670.85</v>
      </c>
      <c r="M424" s="301">
        <v>0.68664999999999998</v>
      </c>
      <c r="N424" s="1"/>
      <c r="O424" s="1"/>
    </row>
    <row r="425" spans="1:15" ht="12.75" customHeight="1">
      <c r="A425" s="30">
        <v>415</v>
      </c>
      <c r="B425" s="311" t="s">
        <v>506</v>
      </c>
      <c r="C425" s="301">
        <v>361.75</v>
      </c>
      <c r="D425" s="302">
        <v>360.51666666666665</v>
      </c>
      <c r="E425" s="302">
        <v>356.48333333333329</v>
      </c>
      <c r="F425" s="302">
        <v>351.21666666666664</v>
      </c>
      <c r="G425" s="302">
        <v>347.18333333333328</v>
      </c>
      <c r="H425" s="302">
        <v>365.7833333333333</v>
      </c>
      <c r="I425" s="302">
        <v>369.81666666666661</v>
      </c>
      <c r="J425" s="302">
        <v>375.08333333333331</v>
      </c>
      <c r="K425" s="301">
        <v>364.55</v>
      </c>
      <c r="L425" s="301">
        <v>355.25</v>
      </c>
      <c r="M425" s="301">
        <v>0.62966999999999995</v>
      </c>
      <c r="N425" s="1"/>
      <c r="O425" s="1"/>
    </row>
    <row r="426" spans="1:15" ht="12.75" customHeight="1">
      <c r="A426" s="30">
        <v>416</v>
      </c>
      <c r="B426" s="311" t="s">
        <v>514</v>
      </c>
      <c r="C426" s="301">
        <v>215.25</v>
      </c>
      <c r="D426" s="302">
        <v>214.06666666666669</v>
      </c>
      <c r="E426" s="302">
        <v>211.83333333333337</v>
      </c>
      <c r="F426" s="302">
        <v>208.41666666666669</v>
      </c>
      <c r="G426" s="302">
        <v>206.18333333333337</v>
      </c>
      <c r="H426" s="302">
        <v>217.48333333333338</v>
      </c>
      <c r="I426" s="302">
        <v>219.71666666666667</v>
      </c>
      <c r="J426" s="302">
        <v>223.13333333333338</v>
      </c>
      <c r="K426" s="301">
        <v>216.3</v>
      </c>
      <c r="L426" s="301">
        <v>210.65</v>
      </c>
      <c r="M426" s="301">
        <v>1.2012799999999999</v>
      </c>
      <c r="N426" s="1"/>
      <c r="O426" s="1"/>
    </row>
    <row r="427" spans="1:15" ht="12.75" customHeight="1">
      <c r="A427" s="30">
        <v>417</v>
      </c>
      <c r="B427" s="311" t="s">
        <v>507</v>
      </c>
      <c r="C427" s="301">
        <v>46.75</v>
      </c>
      <c r="D427" s="302">
        <v>46.800000000000004</v>
      </c>
      <c r="E427" s="302">
        <v>46.45000000000001</v>
      </c>
      <c r="F427" s="302">
        <v>46.150000000000006</v>
      </c>
      <c r="G427" s="302">
        <v>45.800000000000011</v>
      </c>
      <c r="H427" s="302">
        <v>47.100000000000009</v>
      </c>
      <c r="I427" s="302">
        <v>47.45</v>
      </c>
      <c r="J427" s="302">
        <v>47.750000000000007</v>
      </c>
      <c r="K427" s="301">
        <v>47.15</v>
      </c>
      <c r="L427" s="301">
        <v>46.5</v>
      </c>
      <c r="M427" s="301">
        <v>6.5215199999999998</v>
      </c>
      <c r="N427" s="1"/>
      <c r="O427" s="1"/>
    </row>
    <row r="428" spans="1:15" ht="12.75" customHeight="1">
      <c r="A428" s="30">
        <v>418</v>
      </c>
      <c r="B428" s="311" t="s">
        <v>191</v>
      </c>
      <c r="C428" s="301">
        <v>2298.5</v>
      </c>
      <c r="D428" s="302">
        <v>2268.8166666666671</v>
      </c>
      <c r="E428" s="302">
        <v>2231.3333333333339</v>
      </c>
      <c r="F428" s="302">
        <v>2164.166666666667</v>
      </c>
      <c r="G428" s="302">
        <v>2126.6833333333338</v>
      </c>
      <c r="H428" s="302">
        <v>2335.983333333334</v>
      </c>
      <c r="I428" s="302">
        <v>2373.4666666666667</v>
      </c>
      <c r="J428" s="302">
        <v>2440.6333333333341</v>
      </c>
      <c r="K428" s="301">
        <v>2306.3000000000002</v>
      </c>
      <c r="L428" s="301">
        <v>2201.65</v>
      </c>
      <c r="M428" s="301">
        <v>7.9062099999999997</v>
      </c>
      <c r="N428" s="1"/>
      <c r="O428" s="1"/>
    </row>
    <row r="429" spans="1:15" ht="12.75" customHeight="1">
      <c r="A429" s="30">
        <v>419</v>
      </c>
      <c r="B429" s="311" t="s">
        <v>192</v>
      </c>
      <c r="C429" s="301">
        <v>1167.8</v>
      </c>
      <c r="D429" s="302">
        <v>1165.1499999999999</v>
      </c>
      <c r="E429" s="302">
        <v>1157.6499999999996</v>
      </c>
      <c r="F429" s="302">
        <v>1147.4999999999998</v>
      </c>
      <c r="G429" s="302">
        <v>1139.9999999999995</v>
      </c>
      <c r="H429" s="302">
        <v>1175.2999999999997</v>
      </c>
      <c r="I429" s="302">
        <v>1182.8000000000002</v>
      </c>
      <c r="J429" s="302">
        <v>1192.9499999999998</v>
      </c>
      <c r="K429" s="301">
        <v>1172.6500000000001</v>
      </c>
      <c r="L429" s="301">
        <v>1155</v>
      </c>
      <c r="M429" s="301">
        <v>8.9532900000000009</v>
      </c>
      <c r="N429" s="1"/>
      <c r="O429" s="1"/>
    </row>
    <row r="430" spans="1:15" ht="12.75" customHeight="1">
      <c r="A430" s="30">
        <v>420</v>
      </c>
      <c r="B430" s="311" t="s">
        <v>511</v>
      </c>
      <c r="C430" s="301">
        <v>314.7</v>
      </c>
      <c r="D430" s="302">
        <v>319.18333333333334</v>
      </c>
      <c r="E430" s="302">
        <v>301.61666666666667</v>
      </c>
      <c r="F430" s="302">
        <v>288.53333333333336</v>
      </c>
      <c r="G430" s="302">
        <v>270.9666666666667</v>
      </c>
      <c r="H430" s="302">
        <v>332.26666666666665</v>
      </c>
      <c r="I430" s="302">
        <v>349.83333333333337</v>
      </c>
      <c r="J430" s="302">
        <v>362.91666666666663</v>
      </c>
      <c r="K430" s="301">
        <v>336.75</v>
      </c>
      <c r="L430" s="301">
        <v>306.10000000000002</v>
      </c>
      <c r="M430" s="301">
        <v>26.126159999999999</v>
      </c>
      <c r="N430" s="1"/>
      <c r="O430" s="1"/>
    </row>
    <row r="431" spans="1:15" ht="12.75" customHeight="1">
      <c r="A431" s="30">
        <v>421</v>
      </c>
      <c r="B431" s="311" t="s">
        <v>508</v>
      </c>
      <c r="C431" s="301">
        <v>89.25</v>
      </c>
      <c r="D431" s="302">
        <v>89.133333333333326</v>
      </c>
      <c r="E431" s="302">
        <v>88.616666666666646</v>
      </c>
      <c r="F431" s="302">
        <v>87.98333333333332</v>
      </c>
      <c r="G431" s="302">
        <v>87.46666666666664</v>
      </c>
      <c r="H431" s="302">
        <v>89.766666666666652</v>
      </c>
      <c r="I431" s="302">
        <v>90.283333333333331</v>
      </c>
      <c r="J431" s="302">
        <v>90.916666666666657</v>
      </c>
      <c r="K431" s="301">
        <v>89.65</v>
      </c>
      <c r="L431" s="301">
        <v>88.5</v>
      </c>
      <c r="M431" s="301">
        <v>0.42848000000000003</v>
      </c>
      <c r="N431" s="1"/>
      <c r="O431" s="1"/>
    </row>
    <row r="432" spans="1:15" ht="12.75" customHeight="1">
      <c r="A432" s="30">
        <v>422</v>
      </c>
      <c r="B432" s="311" t="s">
        <v>510</v>
      </c>
      <c r="C432" s="301">
        <v>174.7</v>
      </c>
      <c r="D432" s="302">
        <v>174.51666666666665</v>
      </c>
      <c r="E432" s="302">
        <v>172.18333333333331</v>
      </c>
      <c r="F432" s="302">
        <v>169.66666666666666</v>
      </c>
      <c r="G432" s="302">
        <v>167.33333333333331</v>
      </c>
      <c r="H432" s="302">
        <v>177.0333333333333</v>
      </c>
      <c r="I432" s="302">
        <v>179.36666666666667</v>
      </c>
      <c r="J432" s="302">
        <v>181.8833333333333</v>
      </c>
      <c r="K432" s="301">
        <v>176.85</v>
      </c>
      <c r="L432" s="301">
        <v>172</v>
      </c>
      <c r="M432" s="301">
        <v>3.54013</v>
      </c>
      <c r="N432" s="1"/>
      <c r="O432" s="1"/>
    </row>
    <row r="433" spans="1:15" ht="12.75" customHeight="1">
      <c r="A433" s="30">
        <v>423</v>
      </c>
      <c r="B433" s="311" t="s">
        <v>512</v>
      </c>
      <c r="C433" s="301">
        <v>449.8</v>
      </c>
      <c r="D433" s="302">
        <v>450.76666666666671</v>
      </c>
      <c r="E433" s="302">
        <v>446.63333333333344</v>
      </c>
      <c r="F433" s="302">
        <v>443.46666666666675</v>
      </c>
      <c r="G433" s="302">
        <v>439.33333333333348</v>
      </c>
      <c r="H433" s="302">
        <v>453.93333333333339</v>
      </c>
      <c r="I433" s="302">
        <v>458.06666666666672</v>
      </c>
      <c r="J433" s="302">
        <v>461.23333333333335</v>
      </c>
      <c r="K433" s="301">
        <v>454.9</v>
      </c>
      <c r="L433" s="301">
        <v>447.6</v>
      </c>
      <c r="M433" s="301">
        <v>0.27527000000000001</v>
      </c>
      <c r="N433" s="1"/>
      <c r="O433" s="1"/>
    </row>
    <row r="434" spans="1:15" ht="12.75" customHeight="1">
      <c r="A434" s="30">
        <v>424</v>
      </c>
      <c r="B434" s="311" t="s">
        <v>513</v>
      </c>
      <c r="C434" s="301">
        <v>472.3</v>
      </c>
      <c r="D434" s="302">
        <v>472.16666666666669</v>
      </c>
      <c r="E434" s="302">
        <v>466.38333333333338</v>
      </c>
      <c r="F434" s="302">
        <v>460.4666666666667</v>
      </c>
      <c r="G434" s="302">
        <v>454.68333333333339</v>
      </c>
      <c r="H434" s="302">
        <v>478.08333333333337</v>
      </c>
      <c r="I434" s="302">
        <v>483.86666666666667</v>
      </c>
      <c r="J434" s="302">
        <v>489.78333333333336</v>
      </c>
      <c r="K434" s="301">
        <v>477.95</v>
      </c>
      <c r="L434" s="301">
        <v>466.25</v>
      </c>
      <c r="M434" s="301">
        <v>2.2421500000000001</v>
      </c>
      <c r="N434" s="1"/>
      <c r="O434" s="1"/>
    </row>
    <row r="435" spans="1:15" ht="12.75" customHeight="1">
      <c r="A435" s="30">
        <v>425</v>
      </c>
      <c r="B435" s="311" t="s">
        <v>515</v>
      </c>
      <c r="C435" s="301">
        <v>1899.9</v>
      </c>
      <c r="D435" s="302">
        <v>1888.75</v>
      </c>
      <c r="E435" s="302">
        <v>1867.5</v>
      </c>
      <c r="F435" s="302">
        <v>1835.1</v>
      </c>
      <c r="G435" s="302">
        <v>1813.85</v>
      </c>
      <c r="H435" s="302">
        <v>1921.15</v>
      </c>
      <c r="I435" s="302">
        <v>1942.4</v>
      </c>
      <c r="J435" s="302">
        <v>1974.8000000000002</v>
      </c>
      <c r="K435" s="301">
        <v>1910</v>
      </c>
      <c r="L435" s="301">
        <v>1856.35</v>
      </c>
      <c r="M435" s="301">
        <v>0.17924999999999999</v>
      </c>
      <c r="N435" s="1"/>
      <c r="O435" s="1"/>
    </row>
    <row r="436" spans="1:15" ht="12.75" customHeight="1">
      <c r="A436" s="30">
        <v>426</v>
      </c>
      <c r="B436" s="311" t="s">
        <v>516</v>
      </c>
      <c r="C436" s="301">
        <v>738.55</v>
      </c>
      <c r="D436" s="302">
        <v>740.31666666666661</v>
      </c>
      <c r="E436" s="302">
        <v>731.68333333333317</v>
      </c>
      <c r="F436" s="302">
        <v>724.81666666666661</v>
      </c>
      <c r="G436" s="302">
        <v>716.18333333333317</v>
      </c>
      <c r="H436" s="302">
        <v>747.18333333333317</v>
      </c>
      <c r="I436" s="302">
        <v>755.81666666666661</v>
      </c>
      <c r="J436" s="302">
        <v>762.68333333333317</v>
      </c>
      <c r="K436" s="301">
        <v>748.95</v>
      </c>
      <c r="L436" s="301">
        <v>733.45</v>
      </c>
      <c r="M436" s="301">
        <v>1.08613</v>
      </c>
      <c r="N436" s="1"/>
      <c r="O436" s="1"/>
    </row>
    <row r="437" spans="1:15" ht="12.75" customHeight="1">
      <c r="A437" s="30">
        <v>427</v>
      </c>
      <c r="B437" s="311" t="s">
        <v>193</v>
      </c>
      <c r="C437" s="301">
        <v>858.85</v>
      </c>
      <c r="D437" s="302">
        <v>852.13333333333333</v>
      </c>
      <c r="E437" s="302">
        <v>842.16666666666663</v>
      </c>
      <c r="F437" s="302">
        <v>825.48333333333335</v>
      </c>
      <c r="G437" s="302">
        <v>815.51666666666665</v>
      </c>
      <c r="H437" s="302">
        <v>868.81666666666661</v>
      </c>
      <c r="I437" s="302">
        <v>878.7833333333333</v>
      </c>
      <c r="J437" s="302">
        <v>895.46666666666658</v>
      </c>
      <c r="K437" s="301">
        <v>862.1</v>
      </c>
      <c r="L437" s="301">
        <v>835.45</v>
      </c>
      <c r="M437" s="301">
        <v>22.977150000000002</v>
      </c>
      <c r="N437" s="1"/>
      <c r="O437" s="1"/>
    </row>
    <row r="438" spans="1:15" ht="12.75" customHeight="1">
      <c r="A438" s="30">
        <v>428</v>
      </c>
      <c r="B438" s="311" t="s">
        <v>517</v>
      </c>
      <c r="C438" s="301">
        <v>477.55</v>
      </c>
      <c r="D438" s="302">
        <v>475.9666666666667</v>
      </c>
      <c r="E438" s="302">
        <v>468.68333333333339</v>
      </c>
      <c r="F438" s="302">
        <v>459.81666666666672</v>
      </c>
      <c r="G438" s="302">
        <v>452.53333333333342</v>
      </c>
      <c r="H438" s="302">
        <v>484.83333333333337</v>
      </c>
      <c r="I438" s="302">
        <v>492.11666666666667</v>
      </c>
      <c r="J438" s="302">
        <v>500.98333333333335</v>
      </c>
      <c r="K438" s="301">
        <v>483.25</v>
      </c>
      <c r="L438" s="301">
        <v>467.1</v>
      </c>
      <c r="M438" s="301">
        <v>8.1433300000000006</v>
      </c>
      <c r="N438" s="1"/>
      <c r="O438" s="1"/>
    </row>
    <row r="439" spans="1:15" ht="12.75" customHeight="1">
      <c r="A439" s="30">
        <v>429</v>
      </c>
      <c r="B439" s="311" t="s">
        <v>194</v>
      </c>
      <c r="C439" s="301">
        <v>439.75</v>
      </c>
      <c r="D439" s="302">
        <v>436.26666666666665</v>
      </c>
      <c r="E439" s="302">
        <v>428.63333333333333</v>
      </c>
      <c r="F439" s="302">
        <v>417.51666666666665</v>
      </c>
      <c r="G439" s="302">
        <v>409.88333333333333</v>
      </c>
      <c r="H439" s="302">
        <v>447.38333333333333</v>
      </c>
      <c r="I439" s="302">
        <v>455.01666666666665</v>
      </c>
      <c r="J439" s="302">
        <v>466.13333333333333</v>
      </c>
      <c r="K439" s="301">
        <v>443.9</v>
      </c>
      <c r="L439" s="301">
        <v>425.15</v>
      </c>
      <c r="M439" s="301">
        <v>4.3745700000000003</v>
      </c>
      <c r="N439" s="1"/>
      <c r="O439" s="1"/>
    </row>
    <row r="440" spans="1:15" ht="12.75" customHeight="1">
      <c r="A440" s="30">
        <v>430</v>
      </c>
      <c r="B440" s="311" t="s">
        <v>949</v>
      </c>
      <c r="C440" s="301" t="e">
        <v>#N/A</v>
      </c>
      <c r="D440" s="302" t="e">
        <v>#N/A</v>
      </c>
      <c r="E440" s="302" t="e">
        <v>#N/A</v>
      </c>
      <c r="F440" s="302" t="e">
        <v>#N/A</v>
      </c>
      <c r="G440" s="302" t="e">
        <v>#N/A</v>
      </c>
      <c r="H440" s="302" t="e">
        <v>#N/A</v>
      </c>
      <c r="I440" s="302" t="e">
        <v>#N/A</v>
      </c>
      <c r="J440" s="302" t="e">
        <v>#N/A</v>
      </c>
      <c r="K440" s="301" t="e">
        <v>#N/A</v>
      </c>
      <c r="L440" s="301" t="e">
        <v>#N/A</v>
      </c>
      <c r="M440" s="301" t="e">
        <v>#N/A</v>
      </c>
      <c r="N440" s="1"/>
      <c r="O440" s="1"/>
    </row>
    <row r="441" spans="1:15" ht="12.75" customHeight="1">
      <c r="A441" s="30">
        <v>431</v>
      </c>
      <c r="B441" s="311" t="s">
        <v>518</v>
      </c>
      <c r="C441" s="301">
        <v>304.14999999999998</v>
      </c>
      <c r="D441" s="302">
        <v>303.83333333333331</v>
      </c>
      <c r="E441" s="302">
        <v>299.76666666666665</v>
      </c>
      <c r="F441" s="302">
        <v>295.38333333333333</v>
      </c>
      <c r="G441" s="302">
        <v>291.31666666666666</v>
      </c>
      <c r="H441" s="302">
        <v>308.21666666666664</v>
      </c>
      <c r="I441" s="302">
        <v>312.28333333333336</v>
      </c>
      <c r="J441" s="302">
        <v>316.66666666666663</v>
      </c>
      <c r="K441" s="301">
        <v>307.89999999999998</v>
      </c>
      <c r="L441" s="301">
        <v>299.45</v>
      </c>
      <c r="M441" s="301">
        <v>2.0445799999999998</v>
      </c>
      <c r="N441" s="1"/>
      <c r="O441" s="1"/>
    </row>
    <row r="442" spans="1:15" ht="12.75" customHeight="1">
      <c r="A442" s="30">
        <v>432</v>
      </c>
      <c r="B442" s="311" t="s">
        <v>519</v>
      </c>
      <c r="C442" s="301">
        <v>1839.65</v>
      </c>
      <c r="D442" s="302">
        <v>1849.8999999999999</v>
      </c>
      <c r="E442" s="302">
        <v>1809.7999999999997</v>
      </c>
      <c r="F442" s="302">
        <v>1779.9499999999998</v>
      </c>
      <c r="G442" s="302">
        <v>1739.8499999999997</v>
      </c>
      <c r="H442" s="302">
        <v>1879.7499999999998</v>
      </c>
      <c r="I442" s="302">
        <v>1919.8499999999997</v>
      </c>
      <c r="J442" s="302">
        <v>1949.6999999999998</v>
      </c>
      <c r="K442" s="301">
        <v>1890</v>
      </c>
      <c r="L442" s="301">
        <v>1820.05</v>
      </c>
      <c r="M442" s="301">
        <v>0.21354999999999999</v>
      </c>
      <c r="N442" s="1"/>
      <c r="O442" s="1"/>
    </row>
    <row r="443" spans="1:15" ht="12.75" customHeight="1">
      <c r="A443" s="30">
        <v>433</v>
      </c>
      <c r="B443" s="311" t="s">
        <v>520</v>
      </c>
      <c r="C443" s="301">
        <v>484</v>
      </c>
      <c r="D443" s="302">
        <v>482.9666666666667</v>
      </c>
      <c r="E443" s="302">
        <v>477.03333333333342</v>
      </c>
      <c r="F443" s="302">
        <v>470.06666666666672</v>
      </c>
      <c r="G443" s="302">
        <v>464.13333333333344</v>
      </c>
      <c r="H443" s="302">
        <v>489.93333333333339</v>
      </c>
      <c r="I443" s="302">
        <v>495.86666666666667</v>
      </c>
      <c r="J443" s="302">
        <v>502.83333333333337</v>
      </c>
      <c r="K443" s="301">
        <v>488.9</v>
      </c>
      <c r="L443" s="301">
        <v>476</v>
      </c>
      <c r="M443" s="301">
        <v>1.7152000000000001</v>
      </c>
      <c r="N443" s="1"/>
      <c r="O443" s="1"/>
    </row>
    <row r="444" spans="1:15" ht="12.75" customHeight="1">
      <c r="A444" s="30">
        <v>434</v>
      </c>
      <c r="B444" s="311" t="s">
        <v>521</v>
      </c>
      <c r="C444" s="301">
        <v>8.9</v>
      </c>
      <c r="D444" s="302">
        <v>8.65</v>
      </c>
      <c r="E444" s="302">
        <v>8.3500000000000014</v>
      </c>
      <c r="F444" s="302">
        <v>7.8000000000000007</v>
      </c>
      <c r="G444" s="302">
        <v>7.5000000000000018</v>
      </c>
      <c r="H444" s="302">
        <v>9.2000000000000011</v>
      </c>
      <c r="I444" s="302">
        <v>9.5000000000000018</v>
      </c>
      <c r="J444" s="302">
        <v>10.050000000000001</v>
      </c>
      <c r="K444" s="301">
        <v>8.9499999999999993</v>
      </c>
      <c r="L444" s="301">
        <v>8.1</v>
      </c>
      <c r="M444" s="301">
        <v>747.58204000000001</v>
      </c>
      <c r="N444" s="1"/>
      <c r="O444" s="1"/>
    </row>
    <row r="445" spans="1:15" ht="12.75" customHeight="1">
      <c r="A445" s="30">
        <v>435</v>
      </c>
      <c r="B445" s="311" t="s">
        <v>509</v>
      </c>
      <c r="C445" s="301">
        <v>329.5</v>
      </c>
      <c r="D445" s="302">
        <v>327.33333333333331</v>
      </c>
      <c r="E445" s="302">
        <v>322.26666666666665</v>
      </c>
      <c r="F445" s="302">
        <v>315.03333333333336</v>
      </c>
      <c r="G445" s="302">
        <v>309.9666666666667</v>
      </c>
      <c r="H445" s="302">
        <v>334.56666666666661</v>
      </c>
      <c r="I445" s="302">
        <v>339.63333333333333</v>
      </c>
      <c r="J445" s="302">
        <v>346.86666666666656</v>
      </c>
      <c r="K445" s="301">
        <v>332.4</v>
      </c>
      <c r="L445" s="301">
        <v>320.10000000000002</v>
      </c>
      <c r="M445" s="301">
        <v>3.0316399999999999</v>
      </c>
      <c r="N445" s="1"/>
      <c r="O445" s="1"/>
    </row>
    <row r="446" spans="1:15" ht="12.75" customHeight="1">
      <c r="A446" s="30">
        <v>436</v>
      </c>
      <c r="B446" s="311" t="s">
        <v>522</v>
      </c>
      <c r="C446" s="301">
        <v>966.45</v>
      </c>
      <c r="D446" s="302">
        <v>964.1</v>
      </c>
      <c r="E446" s="302">
        <v>955.95</v>
      </c>
      <c r="F446" s="302">
        <v>945.45</v>
      </c>
      <c r="G446" s="302">
        <v>937.30000000000007</v>
      </c>
      <c r="H446" s="302">
        <v>974.6</v>
      </c>
      <c r="I446" s="302">
        <v>982.74999999999989</v>
      </c>
      <c r="J446" s="302">
        <v>993.25</v>
      </c>
      <c r="K446" s="301">
        <v>972.25</v>
      </c>
      <c r="L446" s="301">
        <v>953.6</v>
      </c>
      <c r="M446" s="301">
        <v>9.7680000000000003E-2</v>
      </c>
      <c r="N446" s="1"/>
      <c r="O446" s="1"/>
    </row>
    <row r="447" spans="1:15" ht="12.75" customHeight="1">
      <c r="A447" s="30">
        <v>437</v>
      </c>
      <c r="B447" s="311" t="s">
        <v>275</v>
      </c>
      <c r="C447" s="301">
        <v>535.70000000000005</v>
      </c>
      <c r="D447" s="302">
        <v>532.23333333333335</v>
      </c>
      <c r="E447" s="302">
        <v>525.4666666666667</v>
      </c>
      <c r="F447" s="302">
        <v>515.23333333333335</v>
      </c>
      <c r="G447" s="302">
        <v>508.4666666666667</v>
      </c>
      <c r="H447" s="302">
        <v>542.4666666666667</v>
      </c>
      <c r="I447" s="302">
        <v>549.23333333333335</v>
      </c>
      <c r="J447" s="302">
        <v>559.4666666666667</v>
      </c>
      <c r="K447" s="301">
        <v>539</v>
      </c>
      <c r="L447" s="301">
        <v>522</v>
      </c>
      <c r="M447" s="301">
        <v>4.6755599999999999</v>
      </c>
      <c r="N447" s="1"/>
      <c r="O447" s="1"/>
    </row>
    <row r="448" spans="1:15" ht="12.75" customHeight="1">
      <c r="A448" s="30">
        <v>438</v>
      </c>
      <c r="B448" s="311" t="s">
        <v>527</v>
      </c>
      <c r="C448" s="301">
        <v>1321.3</v>
      </c>
      <c r="D448" s="302">
        <v>1319.4333333333332</v>
      </c>
      <c r="E448" s="302">
        <v>1304.2166666666662</v>
      </c>
      <c r="F448" s="302">
        <v>1287.133333333333</v>
      </c>
      <c r="G448" s="302">
        <v>1271.9166666666661</v>
      </c>
      <c r="H448" s="302">
        <v>1336.5166666666664</v>
      </c>
      <c r="I448" s="302">
        <v>1351.7333333333331</v>
      </c>
      <c r="J448" s="302">
        <v>1368.8166666666666</v>
      </c>
      <c r="K448" s="301">
        <v>1334.65</v>
      </c>
      <c r="L448" s="301">
        <v>1302.3499999999999</v>
      </c>
      <c r="M448" s="301">
        <v>1.26237</v>
      </c>
      <c r="N448" s="1"/>
      <c r="O448" s="1"/>
    </row>
    <row r="449" spans="1:15" ht="12.75" customHeight="1">
      <c r="A449" s="30">
        <v>439</v>
      </c>
      <c r="B449" s="311" t="s">
        <v>528</v>
      </c>
      <c r="C449" s="301">
        <v>9397.9</v>
      </c>
      <c r="D449" s="302">
        <v>9409.3000000000011</v>
      </c>
      <c r="E449" s="302">
        <v>9338.6000000000022</v>
      </c>
      <c r="F449" s="302">
        <v>9279.3000000000011</v>
      </c>
      <c r="G449" s="302">
        <v>9208.6000000000022</v>
      </c>
      <c r="H449" s="302">
        <v>9468.6000000000022</v>
      </c>
      <c r="I449" s="302">
        <v>9539.3000000000029</v>
      </c>
      <c r="J449" s="302">
        <v>9598.6000000000022</v>
      </c>
      <c r="K449" s="301">
        <v>9480</v>
      </c>
      <c r="L449" s="301">
        <v>9350</v>
      </c>
      <c r="M449" s="301">
        <v>2.6800000000000001E-3</v>
      </c>
      <c r="N449" s="1"/>
      <c r="O449" s="1"/>
    </row>
    <row r="450" spans="1:15" ht="12.75" customHeight="1">
      <c r="A450" s="30">
        <v>440</v>
      </c>
      <c r="B450" s="311" t="s">
        <v>195</v>
      </c>
      <c r="C450" s="301">
        <v>941.65</v>
      </c>
      <c r="D450" s="302">
        <v>937.5</v>
      </c>
      <c r="E450" s="302">
        <v>931.3</v>
      </c>
      <c r="F450" s="302">
        <v>920.94999999999993</v>
      </c>
      <c r="G450" s="302">
        <v>914.74999999999989</v>
      </c>
      <c r="H450" s="302">
        <v>947.85</v>
      </c>
      <c r="I450" s="302">
        <v>954.05000000000007</v>
      </c>
      <c r="J450" s="302">
        <v>964.40000000000009</v>
      </c>
      <c r="K450" s="301">
        <v>943.7</v>
      </c>
      <c r="L450" s="301">
        <v>927.15</v>
      </c>
      <c r="M450" s="301">
        <v>5.5290299999999997</v>
      </c>
      <c r="N450" s="1"/>
      <c r="O450" s="1"/>
    </row>
    <row r="451" spans="1:15" ht="12.75" customHeight="1">
      <c r="A451" s="30">
        <v>441</v>
      </c>
      <c r="B451" s="311" t="s">
        <v>529</v>
      </c>
      <c r="C451" s="301">
        <v>206.9</v>
      </c>
      <c r="D451" s="302">
        <v>206.28333333333333</v>
      </c>
      <c r="E451" s="302">
        <v>204.61666666666667</v>
      </c>
      <c r="F451" s="302">
        <v>202.33333333333334</v>
      </c>
      <c r="G451" s="302">
        <v>200.66666666666669</v>
      </c>
      <c r="H451" s="302">
        <v>208.56666666666666</v>
      </c>
      <c r="I451" s="302">
        <v>210.23333333333335</v>
      </c>
      <c r="J451" s="302">
        <v>212.51666666666665</v>
      </c>
      <c r="K451" s="301">
        <v>207.95</v>
      </c>
      <c r="L451" s="301">
        <v>204</v>
      </c>
      <c r="M451" s="301">
        <v>2.99884</v>
      </c>
      <c r="N451" s="1"/>
      <c r="O451" s="1"/>
    </row>
    <row r="452" spans="1:15" ht="12.75" customHeight="1">
      <c r="A452" s="30">
        <v>442</v>
      </c>
      <c r="B452" s="311" t="s">
        <v>530</v>
      </c>
      <c r="C452" s="301">
        <v>958.35</v>
      </c>
      <c r="D452" s="302">
        <v>944.95000000000016</v>
      </c>
      <c r="E452" s="302">
        <v>925.70000000000027</v>
      </c>
      <c r="F452" s="302">
        <v>893.05000000000007</v>
      </c>
      <c r="G452" s="302">
        <v>873.80000000000018</v>
      </c>
      <c r="H452" s="302">
        <v>977.60000000000036</v>
      </c>
      <c r="I452" s="302">
        <v>996.85000000000014</v>
      </c>
      <c r="J452" s="302">
        <v>1029.5000000000005</v>
      </c>
      <c r="K452" s="301">
        <v>964.2</v>
      </c>
      <c r="L452" s="301">
        <v>912.3</v>
      </c>
      <c r="M452" s="301">
        <v>7.27623</v>
      </c>
      <c r="N452" s="1"/>
      <c r="O452" s="1"/>
    </row>
    <row r="453" spans="1:15" ht="12.75" customHeight="1">
      <c r="A453" s="30">
        <v>443</v>
      </c>
      <c r="B453" s="311" t="s">
        <v>196</v>
      </c>
      <c r="C453" s="301">
        <v>754.4</v>
      </c>
      <c r="D453" s="302">
        <v>751.96666666666658</v>
      </c>
      <c r="E453" s="302">
        <v>744.73333333333312</v>
      </c>
      <c r="F453" s="302">
        <v>735.06666666666649</v>
      </c>
      <c r="G453" s="302">
        <v>727.83333333333303</v>
      </c>
      <c r="H453" s="302">
        <v>761.63333333333321</v>
      </c>
      <c r="I453" s="302">
        <v>768.86666666666656</v>
      </c>
      <c r="J453" s="302">
        <v>778.5333333333333</v>
      </c>
      <c r="K453" s="301">
        <v>759.2</v>
      </c>
      <c r="L453" s="301">
        <v>742.3</v>
      </c>
      <c r="M453" s="301">
        <v>8.8267199999999999</v>
      </c>
      <c r="N453" s="1"/>
      <c r="O453" s="1"/>
    </row>
    <row r="454" spans="1:15" ht="12.75" customHeight="1">
      <c r="A454" s="30">
        <v>444</v>
      </c>
      <c r="B454" s="311" t="s">
        <v>276</v>
      </c>
      <c r="C454" s="301">
        <v>8693.6</v>
      </c>
      <c r="D454" s="302">
        <v>8664.5333333333328</v>
      </c>
      <c r="E454" s="302">
        <v>8589.0666666666657</v>
      </c>
      <c r="F454" s="302">
        <v>8484.5333333333328</v>
      </c>
      <c r="G454" s="302">
        <v>8409.0666666666657</v>
      </c>
      <c r="H454" s="302">
        <v>8769.0666666666657</v>
      </c>
      <c r="I454" s="302">
        <v>8844.5333333333328</v>
      </c>
      <c r="J454" s="302">
        <v>8949.0666666666657</v>
      </c>
      <c r="K454" s="301">
        <v>8740</v>
      </c>
      <c r="L454" s="301">
        <v>8560</v>
      </c>
      <c r="M454" s="301">
        <v>3.3986999999999998</v>
      </c>
      <c r="N454" s="1"/>
      <c r="O454" s="1"/>
    </row>
    <row r="455" spans="1:15" ht="12.75" customHeight="1">
      <c r="A455" s="30">
        <v>445</v>
      </c>
      <c r="B455" s="311" t="s">
        <v>197</v>
      </c>
      <c r="C455" s="301">
        <v>428.5</v>
      </c>
      <c r="D455" s="302">
        <v>430.08333333333331</v>
      </c>
      <c r="E455" s="302">
        <v>424.51666666666665</v>
      </c>
      <c r="F455" s="302">
        <v>420.53333333333336</v>
      </c>
      <c r="G455" s="302">
        <v>414.9666666666667</v>
      </c>
      <c r="H455" s="302">
        <v>434.06666666666661</v>
      </c>
      <c r="I455" s="302">
        <v>439.63333333333333</v>
      </c>
      <c r="J455" s="302">
        <v>443.61666666666656</v>
      </c>
      <c r="K455" s="301">
        <v>435.65</v>
      </c>
      <c r="L455" s="301">
        <v>426.1</v>
      </c>
      <c r="M455" s="301">
        <v>130.43367000000001</v>
      </c>
      <c r="N455" s="1"/>
      <c r="O455" s="1"/>
    </row>
    <row r="456" spans="1:15" ht="12.75" customHeight="1">
      <c r="A456" s="30">
        <v>446</v>
      </c>
      <c r="B456" s="311" t="s">
        <v>531</v>
      </c>
      <c r="C456" s="301">
        <v>206.65</v>
      </c>
      <c r="D456" s="302">
        <v>207.33333333333334</v>
      </c>
      <c r="E456" s="302">
        <v>204.76666666666668</v>
      </c>
      <c r="F456" s="302">
        <v>202.88333333333333</v>
      </c>
      <c r="G456" s="302">
        <v>200.31666666666666</v>
      </c>
      <c r="H456" s="302">
        <v>209.2166666666667</v>
      </c>
      <c r="I456" s="302">
        <v>211.78333333333336</v>
      </c>
      <c r="J456" s="302">
        <v>213.66666666666671</v>
      </c>
      <c r="K456" s="301">
        <v>209.9</v>
      </c>
      <c r="L456" s="301">
        <v>205.45</v>
      </c>
      <c r="M456" s="301">
        <v>10.229340000000001</v>
      </c>
      <c r="N456" s="1"/>
      <c r="O456" s="1"/>
    </row>
    <row r="457" spans="1:15" ht="12.75" customHeight="1">
      <c r="A457" s="30">
        <v>447</v>
      </c>
      <c r="B457" s="311" t="s">
        <v>198</v>
      </c>
      <c r="C457" s="301">
        <v>233.05</v>
      </c>
      <c r="D457" s="302">
        <v>233.04999999999998</v>
      </c>
      <c r="E457" s="302">
        <v>231.39999999999998</v>
      </c>
      <c r="F457" s="302">
        <v>229.75</v>
      </c>
      <c r="G457" s="302">
        <v>228.1</v>
      </c>
      <c r="H457" s="302">
        <v>234.69999999999996</v>
      </c>
      <c r="I457" s="302">
        <v>236.35</v>
      </c>
      <c r="J457" s="302">
        <v>237.99999999999994</v>
      </c>
      <c r="K457" s="301">
        <v>234.7</v>
      </c>
      <c r="L457" s="301">
        <v>231.4</v>
      </c>
      <c r="M457" s="301">
        <v>102.41164000000001</v>
      </c>
      <c r="N457" s="1"/>
      <c r="O457" s="1"/>
    </row>
    <row r="458" spans="1:15" ht="12.75" customHeight="1">
      <c r="A458" s="30">
        <v>448</v>
      </c>
      <c r="B458" s="311" t="s">
        <v>199</v>
      </c>
      <c r="C458" s="301">
        <v>1044.8499999999999</v>
      </c>
      <c r="D458" s="302">
        <v>1057.7666666666667</v>
      </c>
      <c r="E458" s="302">
        <v>1028.2833333333333</v>
      </c>
      <c r="F458" s="302">
        <v>1011.7166666666667</v>
      </c>
      <c r="G458" s="302">
        <v>982.23333333333335</v>
      </c>
      <c r="H458" s="302">
        <v>1074.3333333333333</v>
      </c>
      <c r="I458" s="302">
        <v>1103.8166666666664</v>
      </c>
      <c r="J458" s="302">
        <v>1120.3833333333332</v>
      </c>
      <c r="K458" s="301">
        <v>1087.25</v>
      </c>
      <c r="L458" s="301">
        <v>1041.2</v>
      </c>
      <c r="M458" s="301">
        <v>98.547809999999998</v>
      </c>
      <c r="N458" s="1"/>
      <c r="O458" s="1"/>
    </row>
    <row r="459" spans="1:15" ht="12.75" customHeight="1">
      <c r="A459" s="30">
        <v>449</v>
      </c>
      <c r="B459" s="311" t="s">
        <v>844</v>
      </c>
      <c r="C459" s="301">
        <v>642.15</v>
      </c>
      <c r="D459" s="302">
        <v>643.33333333333337</v>
      </c>
      <c r="E459" s="302">
        <v>636.66666666666674</v>
      </c>
      <c r="F459" s="302">
        <v>631.18333333333339</v>
      </c>
      <c r="G459" s="302">
        <v>624.51666666666677</v>
      </c>
      <c r="H459" s="302">
        <v>648.81666666666672</v>
      </c>
      <c r="I459" s="302">
        <v>655.48333333333346</v>
      </c>
      <c r="J459" s="302">
        <v>660.9666666666667</v>
      </c>
      <c r="K459" s="301">
        <v>650</v>
      </c>
      <c r="L459" s="301">
        <v>637.85</v>
      </c>
      <c r="M459" s="301">
        <v>0.1074</v>
      </c>
      <c r="N459" s="1"/>
      <c r="O459" s="1"/>
    </row>
    <row r="460" spans="1:15" ht="12.75" customHeight="1">
      <c r="A460" s="30">
        <v>450</v>
      </c>
      <c r="B460" s="311" t="s">
        <v>523</v>
      </c>
      <c r="C460" s="301">
        <v>1684</v>
      </c>
      <c r="D460" s="302">
        <v>1696.8500000000001</v>
      </c>
      <c r="E460" s="302">
        <v>1662.1500000000003</v>
      </c>
      <c r="F460" s="302">
        <v>1640.3000000000002</v>
      </c>
      <c r="G460" s="302">
        <v>1605.6000000000004</v>
      </c>
      <c r="H460" s="302">
        <v>1718.7000000000003</v>
      </c>
      <c r="I460" s="302">
        <v>1753.4</v>
      </c>
      <c r="J460" s="302">
        <v>1775.2500000000002</v>
      </c>
      <c r="K460" s="301">
        <v>1731.55</v>
      </c>
      <c r="L460" s="301">
        <v>1675</v>
      </c>
      <c r="M460" s="301">
        <v>0.1464</v>
      </c>
      <c r="N460" s="1"/>
      <c r="O460" s="1"/>
    </row>
    <row r="461" spans="1:15" ht="12.75" customHeight="1">
      <c r="A461" s="30">
        <v>451</v>
      </c>
      <c r="B461" s="311" t="s">
        <v>524</v>
      </c>
      <c r="C461" s="301">
        <v>555.6</v>
      </c>
      <c r="D461" s="302">
        <v>551.13333333333333</v>
      </c>
      <c r="E461" s="302">
        <v>529.4666666666667</v>
      </c>
      <c r="F461" s="302">
        <v>503.33333333333337</v>
      </c>
      <c r="G461" s="302">
        <v>481.66666666666674</v>
      </c>
      <c r="H461" s="302">
        <v>577.26666666666665</v>
      </c>
      <c r="I461" s="302">
        <v>598.93333333333339</v>
      </c>
      <c r="J461" s="302">
        <v>625.06666666666661</v>
      </c>
      <c r="K461" s="301">
        <v>572.79999999999995</v>
      </c>
      <c r="L461" s="301">
        <v>525</v>
      </c>
      <c r="M461" s="301">
        <v>0.87612000000000001</v>
      </c>
      <c r="N461" s="1"/>
      <c r="O461" s="1"/>
    </row>
    <row r="462" spans="1:15" ht="12.75" customHeight="1">
      <c r="A462" s="30">
        <v>452</v>
      </c>
      <c r="B462" s="311" t="s">
        <v>200</v>
      </c>
      <c r="C462" s="301">
        <v>3427.1</v>
      </c>
      <c r="D462" s="302">
        <v>3405.7333333333336</v>
      </c>
      <c r="E462" s="302">
        <v>3374.4666666666672</v>
      </c>
      <c r="F462" s="302">
        <v>3321.8333333333335</v>
      </c>
      <c r="G462" s="302">
        <v>3290.5666666666671</v>
      </c>
      <c r="H462" s="302">
        <v>3458.3666666666672</v>
      </c>
      <c r="I462" s="302">
        <v>3489.6333333333337</v>
      </c>
      <c r="J462" s="302">
        <v>3542.2666666666673</v>
      </c>
      <c r="K462" s="301">
        <v>3437</v>
      </c>
      <c r="L462" s="301">
        <v>3353.1</v>
      </c>
      <c r="M462" s="301">
        <v>12.791969999999999</v>
      </c>
      <c r="N462" s="1"/>
      <c r="O462" s="1"/>
    </row>
    <row r="463" spans="1:15" ht="12.75" customHeight="1">
      <c r="A463" s="30">
        <v>453</v>
      </c>
      <c r="B463" s="311" t="s">
        <v>532</v>
      </c>
      <c r="C463" s="301">
        <v>3260</v>
      </c>
      <c r="D463" s="302">
        <v>3266.3333333333335</v>
      </c>
      <c r="E463" s="302">
        <v>3218.8666666666668</v>
      </c>
      <c r="F463" s="302">
        <v>3177.7333333333331</v>
      </c>
      <c r="G463" s="302">
        <v>3130.2666666666664</v>
      </c>
      <c r="H463" s="302">
        <v>3307.4666666666672</v>
      </c>
      <c r="I463" s="302">
        <v>3354.9333333333334</v>
      </c>
      <c r="J463" s="302">
        <v>3396.0666666666675</v>
      </c>
      <c r="K463" s="301">
        <v>3313.8</v>
      </c>
      <c r="L463" s="301">
        <v>3225.2</v>
      </c>
      <c r="M463" s="301">
        <v>0.54574999999999996</v>
      </c>
      <c r="N463" s="1"/>
      <c r="O463" s="1"/>
    </row>
    <row r="464" spans="1:15" ht="12.75" customHeight="1">
      <c r="A464" s="30">
        <v>454</v>
      </c>
      <c r="B464" s="311" t="s">
        <v>201</v>
      </c>
      <c r="C464" s="301">
        <v>1138.5999999999999</v>
      </c>
      <c r="D464" s="302">
        <v>1130.7333333333333</v>
      </c>
      <c r="E464" s="302">
        <v>1119.5166666666667</v>
      </c>
      <c r="F464" s="302">
        <v>1100.4333333333334</v>
      </c>
      <c r="G464" s="302">
        <v>1089.2166666666667</v>
      </c>
      <c r="H464" s="302">
        <v>1149.8166666666666</v>
      </c>
      <c r="I464" s="302">
        <v>1161.0333333333333</v>
      </c>
      <c r="J464" s="302">
        <v>1180.1166666666666</v>
      </c>
      <c r="K464" s="301">
        <v>1141.95</v>
      </c>
      <c r="L464" s="301">
        <v>1111.6500000000001</v>
      </c>
      <c r="M464" s="301">
        <v>13.235390000000001</v>
      </c>
      <c r="N464" s="1"/>
      <c r="O464" s="1"/>
    </row>
    <row r="465" spans="1:15" ht="12.75" customHeight="1">
      <c r="A465" s="30">
        <v>455</v>
      </c>
      <c r="B465" s="311" t="s">
        <v>534</v>
      </c>
      <c r="C465" s="301">
        <v>2036.05</v>
      </c>
      <c r="D465" s="302">
        <v>2028.6333333333332</v>
      </c>
      <c r="E465" s="302">
        <v>2007.4166666666665</v>
      </c>
      <c r="F465" s="302">
        <v>1978.7833333333333</v>
      </c>
      <c r="G465" s="302">
        <v>1957.5666666666666</v>
      </c>
      <c r="H465" s="302">
        <v>2057.2666666666664</v>
      </c>
      <c r="I465" s="302">
        <v>2078.4833333333331</v>
      </c>
      <c r="J465" s="302">
        <v>2107.1166666666663</v>
      </c>
      <c r="K465" s="301">
        <v>2049.85</v>
      </c>
      <c r="L465" s="301">
        <v>2000</v>
      </c>
      <c r="M465" s="301">
        <v>0.35400999999999999</v>
      </c>
      <c r="N465" s="1"/>
      <c r="O465" s="1"/>
    </row>
    <row r="466" spans="1:15" ht="12.75" customHeight="1">
      <c r="A466" s="30">
        <v>456</v>
      </c>
      <c r="B466" s="311" t="s">
        <v>535</v>
      </c>
      <c r="C466" s="301">
        <v>684.75</v>
      </c>
      <c r="D466" s="302">
        <v>678.25</v>
      </c>
      <c r="E466" s="302">
        <v>667.5</v>
      </c>
      <c r="F466" s="302">
        <v>650.25</v>
      </c>
      <c r="G466" s="302">
        <v>639.5</v>
      </c>
      <c r="H466" s="302">
        <v>695.5</v>
      </c>
      <c r="I466" s="302">
        <v>706.25</v>
      </c>
      <c r="J466" s="302">
        <v>723.5</v>
      </c>
      <c r="K466" s="301">
        <v>689</v>
      </c>
      <c r="L466" s="301">
        <v>661</v>
      </c>
      <c r="M466" s="301">
        <v>1.069</v>
      </c>
      <c r="N466" s="1"/>
      <c r="O466" s="1"/>
    </row>
    <row r="467" spans="1:15" ht="12.75" customHeight="1">
      <c r="A467" s="30">
        <v>457</v>
      </c>
      <c r="B467" s="311" t="s">
        <v>539</v>
      </c>
      <c r="C467" s="301">
        <v>1525.4</v>
      </c>
      <c r="D467" s="302">
        <v>1529.5666666666666</v>
      </c>
      <c r="E467" s="302">
        <v>1510.8333333333333</v>
      </c>
      <c r="F467" s="302">
        <v>1496.2666666666667</v>
      </c>
      <c r="G467" s="302">
        <v>1477.5333333333333</v>
      </c>
      <c r="H467" s="302">
        <v>1544.1333333333332</v>
      </c>
      <c r="I467" s="302">
        <v>1562.8666666666668</v>
      </c>
      <c r="J467" s="302">
        <v>1577.4333333333332</v>
      </c>
      <c r="K467" s="301">
        <v>1548.3</v>
      </c>
      <c r="L467" s="301">
        <v>1515</v>
      </c>
      <c r="M467" s="301">
        <v>3.3930799999999999</v>
      </c>
      <c r="N467" s="1"/>
      <c r="O467" s="1"/>
    </row>
    <row r="468" spans="1:15" ht="12.75" customHeight="1">
      <c r="A468" s="30">
        <v>458</v>
      </c>
      <c r="B468" s="311" t="s">
        <v>536</v>
      </c>
      <c r="C468" s="301">
        <v>2492.5500000000002</v>
      </c>
      <c r="D468" s="302">
        <v>2501.2666666666669</v>
      </c>
      <c r="E468" s="302">
        <v>2413.5333333333338</v>
      </c>
      <c r="F468" s="302">
        <v>2334.5166666666669</v>
      </c>
      <c r="G468" s="302">
        <v>2246.7833333333338</v>
      </c>
      <c r="H468" s="302">
        <v>2580.2833333333338</v>
      </c>
      <c r="I468" s="302">
        <v>2668.0166666666664</v>
      </c>
      <c r="J468" s="302">
        <v>2747.0333333333338</v>
      </c>
      <c r="K468" s="301">
        <v>2589</v>
      </c>
      <c r="L468" s="301">
        <v>2422.25</v>
      </c>
      <c r="M468" s="301">
        <v>0.85218000000000005</v>
      </c>
      <c r="N468" s="1"/>
      <c r="O468" s="1"/>
    </row>
    <row r="469" spans="1:15" ht="12.75" customHeight="1">
      <c r="A469" s="30">
        <v>459</v>
      </c>
      <c r="B469" s="311" t="s">
        <v>202</v>
      </c>
      <c r="C469" s="301">
        <v>2139.6999999999998</v>
      </c>
      <c r="D469" s="302">
        <v>2132.2333333333331</v>
      </c>
      <c r="E469" s="302">
        <v>2110.4666666666662</v>
      </c>
      <c r="F469" s="302">
        <v>2081.2333333333331</v>
      </c>
      <c r="G469" s="302">
        <v>2059.4666666666662</v>
      </c>
      <c r="H469" s="302">
        <v>2161.4666666666662</v>
      </c>
      <c r="I469" s="302">
        <v>2183.2333333333336</v>
      </c>
      <c r="J469" s="302">
        <v>2212.4666666666662</v>
      </c>
      <c r="K469" s="301">
        <v>2154</v>
      </c>
      <c r="L469" s="301">
        <v>2103</v>
      </c>
      <c r="M469" s="301">
        <v>10.357710000000001</v>
      </c>
      <c r="N469" s="1"/>
      <c r="O469" s="1"/>
    </row>
    <row r="470" spans="1:15" ht="12.75" customHeight="1">
      <c r="A470" s="30">
        <v>460</v>
      </c>
      <c r="B470" s="311" t="s">
        <v>203</v>
      </c>
      <c r="C470" s="301">
        <v>2889.1</v>
      </c>
      <c r="D470" s="302">
        <v>2863.2000000000003</v>
      </c>
      <c r="E470" s="302">
        <v>2828.6500000000005</v>
      </c>
      <c r="F470" s="302">
        <v>2768.2000000000003</v>
      </c>
      <c r="G470" s="302">
        <v>2733.6500000000005</v>
      </c>
      <c r="H470" s="302">
        <v>2923.6500000000005</v>
      </c>
      <c r="I470" s="302">
        <v>2958.2000000000007</v>
      </c>
      <c r="J470" s="302">
        <v>3018.6500000000005</v>
      </c>
      <c r="K470" s="301">
        <v>2897.75</v>
      </c>
      <c r="L470" s="301">
        <v>2802.75</v>
      </c>
      <c r="M470" s="301">
        <v>1.25644</v>
      </c>
      <c r="N470" s="1"/>
      <c r="O470" s="1"/>
    </row>
    <row r="471" spans="1:15" ht="12.75" customHeight="1">
      <c r="A471" s="30">
        <v>461</v>
      </c>
      <c r="B471" s="311" t="s">
        <v>204</v>
      </c>
      <c r="C471" s="301">
        <v>457.35</v>
      </c>
      <c r="D471" s="302">
        <v>455.23333333333335</v>
      </c>
      <c r="E471" s="302">
        <v>450.7166666666667</v>
      </c>
      <c r="F471" s="302">
        <v>444.08333333333337</v>
      </c>
      <c r="G471" s="302">
        <v>439.56666666666672</v>
      </c>
      <c r="H471" s="302">
        <v>461.86666666666667</v>
      </c>
      <c r="I471" s="302">
        <v>466.38333333333333</v>
      </c>
      <c r="J471" s="302">
        <v>473.01666666666665</v>
      </c>
      <c r="K471" s="301">
        <v>459.75</v>
      </c>
      <c r="L471" s="301">
        <v>448.6</v>
      </c>
      <c r="M471" s="301">
        <v>2.07483</v>
      </c>
      <c r="N471" s="1"/>
      <c r="O471" s="1"/>
    </row>
    <row r="472" spans="1:15" ht="12.75" customHeight="1">
      <c r="A472" s="30">
        <v>462</v>
      </c>
      <c r="B472" s="311" t="s">
        <v>205</v>
      </c>
      <c r="C472" s="301">
        <v>1084.25</v>
      </c>
      <c r="D472" s="302">
        <v>1079.7</v>
      </c>
      <c r="E472" s="302">
        <v>1067.6500000000001</v>
      </c>
      <c r="F472" s="302">
        <v>1051.05</v>
      </c>
      <c r="G472" s="302">
        <v>1039</v>
      </c>
      <c r="H472" s="302">
        <v>1096.3000000000002</v>
      </c>
      <c r="I472" s="302">
        <v>1108.3499999999999</v>
      </c>
      <c r="J472" s="302">
        <v>1124.9500000000003</v>
      </c>
      <c r="K472" s="301">
        <v>1091.75</v>
      </c>
      <c r="L472" s="301">
        <v>1063.0999999999999</v>
      </c>
      <c r="M472" s="301">
        <v>5.5758000000000001</v>
      </c>
      <c r="N472" s="1"/>
      <c r="O472" s="1"/>
    </row>
    <row r="473" spans="1:15" ht="12.75" customHeight="1">
      <c r="A473" s="30">
        <v>463</v>
      </c>
      <c r="B473" s="311" t="s">
        <v>537</v>
      </c>
      <c r="C473" s="301">
        <v>42.85</v>
      </c>
      <c r="D473" s="302">
        <v>43.316666666666663</v>
      </c>
      <c r="E473" s="302">
        <v>42.033333333333324</v>
      </c>
      <c r="F473" s="302">
        <v>41.216666666666661</v>
      </c>
      <c r="G473" s="302">
        <v>39.933333333333323</v>
      </c>
      <c r="H473" s="302">
        <v>44.133333333333326</v>
      </c>
      <c r="I473" s="302">
        <v>45.416666666666657</v>
      </c>
      <c r="J473" s="302">
        <v>46.233333333333327</v>
      </c>
      <c r="K473" s="301">
        <v>44.6</v>
      </c>
      <c r="L473" s="301">
        <v>42.5</v>
      </c>
      <c r="M473" s="301">
        <v>88.129679999999993</v>
      </c>
      <c r="N473" s="1"/>
      <c r="O473" s="1"/>
    </row>
    <row r="474" spans="1:15" ht="12.75" customHeight="1">
      <c r="A474" s="30">
        <v>464</v>
      </c>
      <c r="B474" s="311" t="s">
        <v>538</v>
      </c>
      <c r="C474" s="301">
        <v>166.7</v>
      </c>
      <c r="D474" s="302">
        <v>164.76666666666665</v>
      </c>
      <c r="E474" s="302">
        <v>162.08333333333331</v>
      </c>
      <c r="F474" s="302">
        <v>157.46666666666667</v>
      </c>
      <c r="G474" s="302">
        <v>154.78333333333333</v>
      </c>
      <c r="H474" s="302">
        <v>169.3833333333333</v>
      </c>
      <c r="I474" s="302">
        <v>172.06666666666663</v>
      </c>
      <c r="J474" s="302">
        <v>176.68333333333328</v>
      </c>
      <c r="K474" s="301">
        <v>167.45</v>
      </c>
      <c r="L474" s="301">
        <v>160.15</v>
      </c>
      <c r="M474" s="301">
        <v>1.80067</v>
      </c>
      <c r="N474" s="1"/>
      <c r="O474" s="1"/>
    </row>
    <row r="475" spans="1:15" ht="12.75" customHeight="1">
      <c r="A475" s="30">
        <v>465</v>
      </c>
      <c r="B475" s="311" t="s">
        <v>525</v>
      </c>
      <c r="C475" s="301">
        <v>811.55</v>
      </c>
      <c r="D475" s="302">
        <v>813.51666666666677</v>
      </c>
      <c r="E475" s="302">
        <v>807.03333333333353</v>
      </c>
      <c r="F475" s="302">
        <v>802.51666666666677</v>
      </c>
      <c r="G475" s="302">
        <v>796.03333333333353</v>
      </c>
      <c r="H475" s="302">
        <v>818.03333333333353</v>
      </c>
      <c r="I475" s="302">
        <v>824.51666666666688</v>
      </c>
      <c r="J475" s="302">
        <v>829.03333333333353</v>
      </c>
      <c r="K475" s="301">
        <v>820</v>
      </c>
      <c r="L475" s="301">
        <v>809</v>
      </c>
      <c r="M475" s="301">
        <v>0.30087999999999998</v>
      </c>
      <c r="N475" s="1"/>
      <c r="O475" s="1"/>
    </row>
    <row r="476" spans="1:15" ht="12.75" customHeight="1">
      <c r="A476" s="30">
        <v>466</v>
      </c>
      <c r="B476" s="311" t="s">
        <v>845</v>
      </c>
      <c r="C476" s="301">
        <v>127.75</v>
      </c>
      <c r="D476" s="302">
        <v>123.33333333333333</v>
      </c>
      <c r="E476" s="302">
        <v>118.91666666666666</v>
      </c>
      <c r="F476" s="302">
        <v>110.08333333333333</v>
      </c>
      <c r="G476" s="302">
        <v>105.66666666666666</v>
      </c>
      <c r="H476" s="302">
        <v>132.16666666666666</v>
      </c>
      <c r="I476" s="302">
        <v>136.58333333333331</v>
      </c>
      <c r="J476" s="302">
        <v>145.41666666666666</v>
      </c>
      <c r="K476" s="301">
        <v>127.75</v>
      </c>
      <c r="L476" s="301">
        <v>114.5</v>
      </c>
      <c r="M476" s="301">
        <v>79.923029999999997</v>
      </c>
      <c r="N476" s="1"/>
      <c r="O476" s="1"/>
    </row>
    <row r="477" spans="1:15" ht="12.75" customHeight="1">
      <c r="A477" s="30">
        <v>467</v>
      </c>
      <c r="B477" s="311" t="s">
        <v>526</v>
      </c>
      <c r="C477" s="301">
        <v>46.65</v>
      </c>
      <c r="D477" s="302">
        <v>45.916666666666664</v>
      </c>
      <c r="E477" s="302">
        <v>44.583333333333329</v>
      </c>
      <c r="F477" s="302">
        <v>42.516666666666666</v>
      </c>
      <c r="G477" s="302">
        <v>41.18333333333333</v>
      </c>
      <c r="H477" s="302">
        <v>47.983333333333327</v>
      </c>
      <c r="I477" s="302">
        <v>49.316666666666656</v>
      </c>
      <c r="J477" s="302">
        <v>51.383333333333326</v>
      </c>
      <c r="K477" s="301">
        <v>47.25</v>
      </c>
      <c r="L477" s="301">
        <v>43.85</v>
      </c>
      <c r="M477" s="301">
        <v>406.12630999999999</v>
      </c>
      <c r="N477" s="1"/>
      <c r="O477" s="1"/>
    </row>
    <row r="478" spans="1:15" ht="12.75" customHeight="1">
      <c r="A478" s="30">
        <v>468</v>
      </c>
      <c r="B478" s="311" t="s">
        <v>206</v>
      </c>
      <c r="C478" s="301">
        <v>764.2</v>
      </c>
      <c r="D478" s="302">
        <v>758.80000000000007</v>
      </c>
      <c r="E478" s="302">
        <v>751.60000000000014</v>
      </c>
      <c r="F478" s="302">
        <v>739.00000000000011</v>
      </c>
      <c r="G478" s="302">
        <v>731.80000000000018</v>
      </c>
      <c r="H478" s="302">
        <v>771.40000000000009</v>
      </c>
      <c r="I478" s="302">
        <v>778.60000000000014</v>
      </c>
      <c r="J478" s="302">
        <v>791.2</v>
      </c>
      <c r="K478" s="301">
        <v>766</v>
      </c>
      <c r="L478" s="301">
        <v>746.2</v>
      </c>
      <c r="M478" s="301">
        <v>22.069379999999999</v>
      </c>
      <c r="N478" s="1"/>
      <c r="O478" s="1"/>
    </row>
    <row r="479" spans="1:15" ht="12.75" customHeight="1">
      <c r="A479" s="30">
        <v>469</v>
      </c>
      <c r="B479" s="311" t="s">
        <v>207</v>
      </c>
      <c r="C479" s="301">
        <v>1499.1</v>
      </c>
      <c r="D479" s="302">
        <v>1495.2833333333335</v>
      </c>
      <c r="E479" s="302">
        <v>1480.616666666667</v>
      </c>
      <c r="F479" s="302">
        <v>1462.1333333333334</v>
      </c>
      <c r="G479" s="302">
        <v>1447.4666666666669</v>
      </c>
      <c r="H479" s="302">
        <v>1513.7666666666671</v>
      </c>
      <c r="I479" s="302">
        <v>1528.4333333333336</v>
      </c>
      <c r="J479" s="302">
        <v>1546.9166666666672</v>
      </c>
      <c r="K479" s="301">
        <v>1509.95</v>
      </c>
      <c r="L479" s="301">
        <v>1476.8</v>
      </c>
      <c r="M479" s="301">
        <v>4.3233699999999997</v>
      </c>
      <c r="N479" s="1"/>
      <c r="O479" s="1"/>
    </row>
    <row r="480" spans="1:15" ht="12.75" customHeight="1">
      <c r="A480" s="30">
        <v>470</v>
      </c>
      <c r="B480" s="311" t="s">
        <v>540</v>
      </c>
      <c r="C480" s="301">
        <v>11.35</v>
      </c>
      <c r="D480" s="302">
        <v>11.35</v>
      </c>
      <c r="E480" s="302">
        <v>11.299999999999999</v>
      </c>
      <c r="F480" s="302">
        <v>11.25</v>
      </c>
      <c r="G480" s="302">
        <v>11.2</v>
      </c>
      <c r="H480" s="302">
        <v>11.399999999999999</v>
      </c>
      <c r="I480" s="302">
        <v>11.45</v>
      </c>
      <c r="J480" s="302">
        <v>11.499999999999998</v>
      </c>
      <c r="K480" s="301">
        <v>11.4</v>
      </c>
      <c r="L480" s="301">
        <v>11.3</v>
      </c>
      <c r="M480" s="301">
        <v>4.8666799999999997</v>
      </c>
      <c r="N480" s="1"/>
      <c r="O480" s="1"/>
    </row>
    <row r="481" spans="1:15" ht="12.75" customHeight="1">
      <c r="A481" s="30">
        <v>471</v>
      </c>
      <c r="B481" s="311" t="s">
        <v>541</v>
      </c>
      <c r="C481" s="301">
        <v>594.95000000000005</v>
      </c>
      <c r="D481" s="302">
        <v>598.35</v>
      </c>
      <c r="E481" s="302">
        <v>586.70000000000005</v>
      </c>
      <c r="F481" s="302">
        <v>578.45000000000005</v>
      </c>
      <c r="G481" s="302">
        <v>566.80000000000007</v>
      </c>
      <c r="H481" s="302">
        <v>606.6</v>
      </c>
      <c r="I481" s="302">
        <v>618.24999999999989</v>
      </c>
      <c r="J481" s="302">
        <v>626.5</v>
      </c>
      <c r="K481" s="301">
        <v>610</v>
      </c>
      <c r="L481" s="301">
        <v>590.1</v>
      </c>
      <c r="M481" s="301">
        <v>0.82594000000000001</v>
      </c>
      <c r="N481" s="1"/>
      <c r="O481" s="1"/>
    </row>
    <row r="482" spans="1:15" ht="12.75" customHeight="1">
      <c r="A482" s="30">
        <v>472</v>
      </c>
      <c r="B482" s="311" t="s">
        <v>543</v>
      </c>
      <c r="C482" s="301">
        <v>138.44999999999999</v>
      </c>
      <c r="D482" s="302">
        <v>137.56666666666666</v>
      </c>
      <c r="E482" s="302">
        <v>135.93333333333334</v>
      </c>
      <c r="F482" s="302">
        <v>133.41666666666669</v>
      </c>
      <c r="G482" s="302">
        <v>131.78333333333336</v>
      </c>
      <c r="H482" s="302">
        <v>140.08333333333331</v>
      </c>
      <c r="I482" s="302">
        <v>141.71666666666664</v>
      </c>
      <c r="J482" s="302">
        <v>144.23333333333329</v>
      </c>
      <c r="K482" s="301">
        <v>139.19999999999999</v>
      </c>
      <c r="L482" s="301">
        <v>135.05000000000001</v>
      </c>
      <c r="M482" s="301">
        <v>2.2505799999999998</v>
      </c>
      <c r="N482" s="1"/>
      <c r="O482" s="1"/>
    </row>
    <row r="483" spans="1:15" ht="12.75" customHeight="1">
      <c r="A483" s="30">
        <v>473</v>
      </c>
      <c r="B483" s="311" t="s">
        <v>544</v>
      </c>
      <c r="C483" s="301">
        <v>16.3</v>
      </c>
      <c r="D483" s="302">
        <v>16.349999999999998</v>
      </c>
      <c r="E483" s="302">
        <v>16.149999999999995</v>
      </c>
      <c r="F483" s="302">
        <v>15.999999999999996</v>
      </c>
      <c r="G483" s="302">
        <v>15.799999999999994</v>
      </c>
      <c r="H483" s="302">
        <v>16.499999999999996</v>
      </c>
      <c r="I483" s="302">
        <v>16.7</v>
      </c>
      <c r="J483" s="302">
        <v>16.849999999999998</v>
      </c>
      <c r="K483" s="301">
        <v>16.55</v>
      </c>
      <c r="L483" s="301">
        <v>16.2</v>
      </c>
      <c r="M483" s="301">
        <v>6.2471899999999998</v>
      </c>
      <c r="N483" s="1"/>
      <c r="O483" s="1"/>
    </row>
    <row r="484" spans="1:15" ht="12.75" customHeight="1">
      <c r="A484" s="30">
        <v>474</v>
      </c>
      <c r="B484" s="311" t="s">
        <v>208</v>
      </c>
      <c r="C484" s="301">
        <v>5481.9</v>
      </c>
      <c r="D484" s="302">
        <v>5487.3</v>
      </c>
      <c r="E484" s="302">
        <v>5439.6</v>
      </c>
      <c r="F484" s="302">
        <v>5397.3</v>
      </c>
      <c r="G484" s="302">
        <v>5349.6</v>
      </c>
      <c r="H484" s="302">
        <v>5529.6</v>
      </c>
      <c r="I484" s="302">
        <v>5577.2999999999993</v>
      </c>
      <c r="J484" s="302">
        <v>5619.6</v>
      </c>
      <c r="K484" s="301">
        <v>5535</v>
      </c>
      <c r="L484" s="301">
        <v>5445</v>
      </c>
      <c r="M484" s="301">
        <v>3.7531400000000001</v>
      </c>
      <c r="N484" s="1"/>
      <c r="O484" s="1"/>
    </row>
    <row r="485" spans="1:15" ht="12.75" customHeight="1">
      <c r="A485" s="30">
        <v>475</v>
      </c>
      <c r="B485" s="311" t="s">
        <v>277</v>
      </c>
      <c r="C485" s="301">
        <v>37.950000000000003</v>
      </c>
      <c r="D485" s="302">
        <v>37.85</v>
      </c>
      <c r="E485" s="302">
        <v>37.6</v>
      </c>
      <c r="F485" s="302">
        <v>37.25</v>
      </c>
      <c r="G485" s="302">
        <v>37</v>
      </c>
      <c r="H485" s="302">
        <v>38.200000000000003</v>
      </c>
      <c r="I485" s="302">
        <v>38.450000000000003</v>
      </c>
      <c r="J485" s="302">
        <v>38.800000000000004</v>
      </c>
      <c r="K485" s="301">
        <v>38.1</v>
      </c>
      <c r="L485" s="301">
        <v>37.5</v>
      </c>
      <c r="M485" s="301">
        <v>48.257260000000002</v>
      </c>
      <c r="N485" s="1"/>
      <c r="O485" s="1"/>
    </row>
    <row r="486" spans="1:15" ht="12.75" customHeight="1">
      <c r="A486" s="30">
        <v>476</v>
      </c>
      <c r="B486" s="311" t="s">
        <v>209</v>
      </c>
      <c r="C486" s="301">
        <v>747.3</v>
      </c>
      <c r="D486" s="302">
        <v>741.66666666666663</v>
      </c>
      <c r="E486" s="302">
        <v>732.33333333333326</v>
      </c>
      <c r="F486" s="302">
        <v>717.36666666666667</v>
      </c>
      <c r="G486" s="302">
        <v>708.0333333333333</v>
      </c>
      <c r="H486" s="302">
        <v>756.63333333333321</v>
      </c>
      <c r="I486" s="302">
        <v>765.96666666666647</v>
      </c>
      <c r="J486" s="302">
        <v>780.93333333333317</v>
      </c>
      <c r="K486" s="301">
        <v>751</v>
      </c>
      <c r="L486" s="301">
        <v>726.7</v>
      </c>
      <c r="M486" s="301">
        <v>23.125240000000002</v>
      </c>
      <c r="N486" s="1"/>
      <c r="O486" s="1"/>
    </row>
    <row r="487" spans="1:15" ht="12.75" customHeight="1">
      <c r="A487" s="30">
        <v>477</v>
      </c>
      <c r="B487" s="311" t="s">
        <v>542</v>
      </c>
      <c r="C487" s="301">
        <v>648.70000000000005</v>
      </c>
      <c r="D487" s="302">
        <v>666.1</v>
      </c>
      <c r="E487" s="302">
        <v>628.20000000000005</v>
      </c>
      <c r="F487" s="302">
        <v>607.70000000000005</v>
      </c>
      <c r="G487" s="302">
        <v>569.80000000000007</v>
      </c>
      <c r="H487" s="302">
        <v>686.6</v>
      </c>
      <c r="I487" s="302">
        <v>724.49999999999989</v>
      </c>
      <c r="J487" s="302">
        <v>745</v>
      </c>
      <c r="K487" s="301">
        <v>704</v>
      </c>
      <c r="L487" s="301">
        <v>645.6</v>
      </c>
      <c r="M487" s="301">
        <v>0.58301000000000003</v>
      </c>
      <c r="N487" s="1"/>
      <c r="O487" s="1"/>
    </row>
    <row r="488" spans="1:15" ht="12.75" customHeight="1">
      <c r="A488" s="30">
        <v>478</v>
      </c>
      <c r="B488" s="311" t="s">
        <v>547</v>
      </c>
      <c r="C488" s="301">
        <v>343.75</v>
      </c>
      <c r="D488" s="302">
        <v>347.11666666666662</v>
      </c>
      <c r="E488" s="302">
        <v>336.63333333333321</v>
      </c>
      <c r="F488" s="302">
        <v>329.51666666666659</v>
      </c>
      <c r="G488" s="302">
        <v>319.03333333333319</v>
      </c>
      <c r="H488" s="302">
        <v>354.23333333333323</v>
      </c>
      <c r="I488" s="302">
        <v>364.7166666666667</v>
      </c>
      <c r="J488" s="302">
        <v>371.83333333333326</v>
      </c>
      <c r="K488" s="301">
        <v>357.6</v>
      </c>
      <c r="L488" s="301">
        <v>340</v>
      </c>
      <c r="M488" s="301">
        <v>3.6884000000000001</v>
      </c>
      <c r="N488" s="1"/>
      <c r="O488" s="1"/>
    </row>
    <row r="489" spans="1:15" ht="12.75" customHeight="1">
      <c r="A489" s="30">
        <v>479</v>
      </c>
      <c r="B489" s="311" t="s">
        <v>548</v>
      </c>
      <c r="C489" s="301">
        <v>26.2</v>
      </c>
      <c r="D489" s="302">
        <v>26.233333333333331</v>
      </c>
      <c r="E489" s="302">
        <v>26.066666666666663</v>
      </c>
      <c r="F489" s="302">
        <v>25.933333333333334</v>
      </c>
      <c r="G489" s="302">
        <v>25.766666666666666</v>
      </c>
      <c r="H489" s="302">
        <v>26.36666666666666</v>
      </c>
      <c r="I489" s="302">
        <v>26.533333333333324</v>
      </c>
      <c r="J489" s="302">
        <v>26.666666666666657</v>
      </c>
      <c r="K489" s="301">
        <v>26.4</v>
      </c>
      <c r="L489" s="301">
        <v>26.1</v>
      </c>
      <c r="M489" s="301">
        <v>16.48592</v>
      </c>
      <c r="N489" s="1"/>
      <c r="O489" s="1"/>
    </row>
    <row r="490" spans="1:15" ht="12.75" customHeight="1">
      <c r="A490" s="30">
        <v>480</v>
      </c>
      <c r="B490" s="311" t="s">
        <v>549</v>
      </c>
      <c r="C490" s="301">
        <v>597.70000000000005</v>
      </c>
      <c r="D490" s="302">
        <v>599.7166666666667</v>
      </c>
      <c r="E490" s="302">
        <v>591.43333333333339</v>
      </c>
      <c r="F490" s="302">
        <v>585.16666666666674</v>
      </c>
      <c r="G490" s="302">
        <v>576.88333333333344</v>
      </c>
      <c r="H490" s="302">
        <v>605.98333333333335</v>
      </c>
      <c r="I490" s="302">
        <v>614.26666666666665</v>
      </c>
      <c r="J490" s="302">
        <v>620.5333333333333</v>
      </c>
      <c r="K490" s="301">
        <v>608</v>
      </c>
      <c r="L490" s="301">
        <v>593.45000000000005</v>
      </c>
      <c r="M490" s="301">
        <v>0.30003000000000002</v>
      </c>
      <c r="N490" s="1"/>
      <c r="O490" s="1"/>
    </row>
    <row r="491" spans="1:15" ht="12.75" customHeight="1">
      <c r="A491" s="30">
        <v>481</v>
      </c>
      <c r="B491" s="311" t="s">
        <v>551</v>
      </c>
      <c r="C491" s="301">
        <v>345.1</v>
      </c>
      <c r="D491" s="302">
        <v>341.98333333333335</v>
      </c>
      <c r="E491" s="302">
        <v>336.7166666666667</v>
      </c>
      <c r="F491" s="302">
        <v>328.33333333333337</v>
      </c>
      <c r="G491" s="302">
        <v>323.06666666666672</v>
      </c>
      <c r="H491" s="302">
        <v>350.36666666666667</v>
      </c>
      <c r="I491" s="302">
        <v>355.63333333333333</v>
      </c>
      <c r="J491" s="302">
        <v>364.01666666666665</v>
      </c>
      <c r="K491" s="301">
        <v>347.25</v>
      </c>
      <c r="L491" s="301">
        <v>333.6</v>
      </c>
      <c r="M491" s="301">
        <v>1.4198</v>
      </c>
      <c r="N491" s="1"/>
      <c r="O491" s="1"/>
    </row>
    <row r="492" spans="1:15" ht="12.75" customHeight="1">
      <c r="A492" s="30">
        <v>482</v>
      </c>
      <c r="B492" s="311" t="s">
        <v>279</v>
      </c>
      <c r="C492" s="301">
        <v>740</v>
      </c>
      <c r="D492" s="302">
        <v>739.38333333333333</v>
      </c>
      <c r="E492" s="302">
        <v>734.31666666666661</v>
      </c>
      <c r="F492" s="302">
        <v>728.63333333333333</v>
      </c>
      <c r="G492" s="302">
        <v>723.56666666666661</v>
      </c>
      <c r="H492" s="302">
        <v>745.06666666666661</v>
      </c>
      <c r="I492" s="302">
        <v>750.13333333333344</v>
      </c>
      <c r="J492" s="302">
        <v>755.81666666666661</v>
      </c>
      <c r="K492" s="301">
        <v>744.45</v>
      </c>
      <c r="L492" s="301">
        <v>733.7</v>
      </c>
      <c r="M492" s="301">
        <v>6.0986900000000004</v>
      </c>
      <c r="N492" s="1"/>
      <c r="O492" s="1"/>
    </row>
    <row r="493" spans="1:15" ht="12.75" customHeight="1">
      <c r="A493" s="30">
        <v>483</v>
      </c>
      <c r="B493" s="311" t="s">
        <v>210</v>
      </c>
      <c r="C493" s="301">
        <v>302.89999999999998</v>
      </c>
      <c r="D493" s="302">
        <v>306.08333333333331</v>
      </c>
      <c r="E493" s="302">
        <v>296.16666666666663</v>
      </c>
      <c r="F493" s="302">
        <v>289.43333333333334</v>
      </c>
      <c r="G493" s="302">
        <v>279.51666666666665</v>
      </c>
      <c r="H493" s="302">
        <v>312.81666666666661</v>
      </c>
      <c r="I493" s="302">
        <v>322.73333333333323</v>
      </c>
      <c r="J493" s="302">
        <v>329.46666666666658</v>
      </c>
      <c r="K493" s="301">
        <v>316</v>
      </c>
      <c r="L493" s="301">
        <v>299.35000000000002</v>
      </c>
      <c r="M493" s="301">
        <v>117.47620000000001</v>
      </c>
      <c r="N493" s="1"/>
      <c r="O493" s="1"/>
    </row>
    <row r="494" spans="1:15" ht="12.75" customHeight="1">
      <c r="A494" s="30">
        <v>484</v>
      </c>
      <c r="B494" s="311" t="s">
        <v>552</v>
      </c>
      <c r="C494" s="301">
        <v>2017.1</v>
      </c>
      <c r="D494" s="302">
        <v>2027.5166666666667</v>
      </c>
      <c r="E494" s="302">
        <v>1993.0333333333333</v>
      </c>
      <c r="F494" s="302">
        <v>1968.9666666666667</v>
      </c>
      <c r="G494" s="302">
        <v>1934.4833333333333</v>
      </c>
      <c r="H494" s="302">
        <v>2051.583333333333</v>
      </c>
      <c r="I494" s="302">
        <v>2086.0666666666666</v>
      </c>
      <c r="J494" s="302">
        <v>2110.1333333333332</v>
      </c>
      <c r="K494" s="301">
        <v>2062</v>
      </c>
      <c r="L494" s="301">
        <v>2003.45</v>
      </c>
      <c r="M494" s="301">
        <v>0.40190999999999999</v>
      </c>
      <c r="N494" s="1"/>
      <c r="O494" s="1"/>
    </row>
    <row r="495" spans="1:15" ht="12.75" customHeight="1">
      <c r="A495" s="30">
        <v>485</v>
      </c>
      <c r="B495" s="311" t="s">
        <v>278</v>
      </c>
      <c r="C495" s="301">
        <v>236.1</v>
      </c>
      <c r="D495" s="302">
        <v>233.9</v>
      </c>
      <c r="E495" s="302">
        <v>228.4</v>
      </c>
      <c r="F495" s="302">
        <v>220.7</v>
      </c>
      <c r="G495" s="302">
        <v>215.2</v>
      </c>
      <c r="H495" s="302">
        <v>241.60000000000002</v>
      </c>
      <c r="I495" s="302">
        <v>247.10000000000002</v>
      </c>
      <c r="J495" s="302">
        <v>254.80000000000004</v>
      </c>
      <c r="K495" s="301">
        <v>239.4</v>
      </c>
      <c r="L495" s="301">
        <v>226.2</v>
      </c>
      <c r="M495" s="301">
        <v>2.2000099999999998</v>
      </c>
      <c r="N495" s="1"/>
      <c r="O495" s="1"/>
    </row>
    <row r="496" spans="1:15" ht="12.75" customHeight="1">
      <c r="A496" s="30">
        <v>486</v>
      </c>
      <c r="B496" s="311" t="s">
        <v>553</v>
      </c>
      <c r="C496" s="301">
        <v>2063.85</v>
      </c>
      <c r="D496" s="302">
        <v>2043.3666666666668</v>
      </c>
      <c r="E496" s="302">
        <v>2011.4833333333336</v>
      </c>
      <c r="F496" s="302">
        <v>1959.1166666666668</v>
      </c>
      <c r="G496" s="302">
        <v>1927.2333333333336</v>
      </c>
      <c r="H496" s="302">
        <v>2095.7333333333336</v>
      </c>
      <c r="I496" s="302">
        <v>2127.6166666666668</v>
      </c>
      <c r="J496" s="302">
        <v>2179.9833333333336</v>
      </c>
      <c r="K496" s="301">
        <v>2075.25</v>
      </c>
      <c r="L496" s="301">
        <v>1991</v>
      </c>
      <c r="M496" s="301">
        <v>0.30603999999999998</v>
      </c>
      <c r="N496" s="1"/>
      <c r="O496" s="1"/>
    </row>
    <row r="497" spans="1:15" ht="12.75" customHeight="1">
      <c r="A497" s="30">
        <v>487</v>
      </c>
      <c r="B497" s="323" t="s">
        <v>546</v>
      </c>
      <c r="C497" s="324">
        <v>546.6</v>
      </c>
      <c r="D497" s="324">
        <v>545.9</v>
      </c>
      <c r="E497" s="324">
        <v>540.79999999999995</v>
      </c>
      <c r="F497" s="324">
        <v>535</v>
      </c>
      <c r="G497" s="324">
        <v>529.9</v>
      </c>
      <c r="H497" s="324">
        <v>551.69999999999993</v>
      </c>
      <c r="I497" s="324">
        <v>556.80000000000007</v>
      </c>
      <c r="J497" s="323">
        <v>562.59999999999991</v>
      </c>
      <c r="K497" s="323">
        <v>551</v>
      </c>
      <c r="L497" s="323">
        <v>540.1</v>
      </c>
      <c r="M497" s="270">
        <v>1.32752</v>
      </c>
      <c r="N497" s="1"/>
      <c r="O497" s="1"/>
    </row>
    <row r="498" spans="1:15" ht="12.75" customHeight="1">
      <c r="A498" s="30">
        <v>488</v>
      </c>
      <c r="B498" s="323" t="s">
        <v>545</v>
      </c>
      <c r="C498" s="324">
        <v>2876.15</v>
      </c>
      <c r="D498" s="324">
        <v>2877.2333333333336</v>
      </c>
      <c r="E498" s="324">
        <v>2828.916666666667</v>
      </c>
      <c r="F498" s="324">
        <v>2781.6833333333334</v>
      </c>
      <c r="G498" s="324">
        <v>2733.3666666666668</v>
      </c>
      <c r="H498" s="324">
        <v>2924.4666666666672</v>
      </c>
      <c r="I498" s="324">
        <v>2972.7833333333338</v>
      </c>
      <c r="J498" s="323">
        <v>3020.0166666666673</v>
      </c>
      <c r="K498" s="323">
        <v>2925.55</v>
      </c>
      <c r="L498" s="323">
        <v>2830</v>
      </c>
      <c r="M498" s="270">
        <v>9.1429999999999997E-2</v>
      </c>
      <c r="N498" s="1"/>
      <c r="O498" s="1"/>
    </row>
    <row r="499" spans="1:15" ht="12.75" customHeight="1">
      <c r="A499" s="30">
        <v>489</v>
      </c>
      <c r="B499" s="323" t="s">
        <v>211</v>
      </c>
      <c r="C499" s="301">
        <v>999.6</v>
      </c>
      <c r="D499" s="302">
        <v>987.75</v>
      </c>
      <c r="E499" s="302">
        <v>970.7</v>
      </c>
      <c r="F499" s="302">
        <v>941.80000000000007</v>
      </c>
      <c r="G499" s="302">
        <v>924.75000000000011</v>
      </c>
      <c r="H499" s="302">
        <v>1016.65</v>
      </c>
      <c r="I499" s="302">
        <v>1033.6999999999998</v>
      </c>
      <c r="J499" s="302">
        <v>1062.5999999999999</v>
      </c>
      <c r="K499" s="301">
        <v>1004.8</v>
      </c>
      <c r="L499" s="301">
        <v>958.85</v>
      </c>
      <c r="M499" s="301">
        <v>8.6637400000000007</v>
      </c>
      <c r="N499" s="1"/>
      <c r="O499" s="1"/>
    </row>
    <row r="500" spans="1:15" ht="12.75" customHeight="1">
      <c r="A500" s="30">
        <v>490</v>
      </c>
      <c r="B500" s="323" t="s">
        <v>550</v>
      </c>
      <c r="C500" s="324">
        <v>277.3</v>
      </c>
      <c r="D500" s="324">
        <v>277.66666666666669</v>
      </c>
      <c r="E500" s="324">
        <v>274.13333333333338</v>
      </c>
      <c r="F500" s="324">
        <v>270.9666666666667</v>
      </c>
      <c r="G500" s="324">
        <v>267.43333333333339</v>
      </c>
      <c r="H500" s="324">
        <v>280.83333333333337</v>
      </c>
      <c r="I500" s="324">
        <v>284.36666666666667</v>
      </c>
      <c r="J500" s="323">
        <v>287.53333333333336</v>
      </c>
      <c r="K500" s="323">
        <v>281.2</v>
      </c>
      <c r="L500" s="323">
        <v>274.5</v>
      </c>
      <c r="M500" s="270">
        <v>2.0924999999999998</v>
      </c>
      <c r="N500" s="1"/>
      <c r="O500" s="1"/>
    </row>
    <row r="501" spans="1:15" ht="12.75" customHeight="1">
      <c r="A501" s="30">
        <v>491</v>
      </c>
      <c r="B501" s="356" t="s">
        <v>554</v>
      </c>
      <c r="C501" s="301">
        <v>235.5</v>
      </c>
      <c r="D501" s="302">
        <v>234.16666666666666</v>
      </c>
      <c r="E501" s="302">
        <v>231.43333333333331</v>
      </c>
      <c r="F501" s="302">
        <v>227.36666666666665</v>
      </c>
      <c r="G501" s="302">
        <v>224.6333333333333</v>
      </c>
      <c r="H501" s="302">
        <v>238.23333333333332</v>
      </c>
      <c r="I501" s="302">
        <v>240.96666666666667</v>
      </c>
      <c r="J501" s="302">
        <v>245.03333333333333</v>
      </c>
      <c r="K501" s="301">
        <v>236.9</v>
      </c>
      <c r="L501" s="301">
        <v>230.1</v>
      </c>
      <c r="M501" s="301">
        <v>10.52861</v>
      </c>
      <c r="N501" s="1"/>
      <c r="O501" s="1"/>
    </row>
    <row r="502" spans="1:15" ht="12.75" customHeight="1">
      <c r="A502" s="30">
        <v>492</v>
      </c>
      <c r="B502" s="358" t="s">
        <v>555</v>
      </c>
      <c r="C502" s="324">
        <v>74.05</v>
      </c>
      <c r="D502" s="324">
        <v>73.316666666666663</v>
      </c>
      <c r="E502" s="324">
        <v>71.98333333333332</v>
      </c>
      <c r="F502" s="324">
        <v>69.916666666666657</v>
      </c>
      <c r="G502" s="324">
        <v>68.583333333333314</v>
      </c>
      <c r="H502" s="324">
        <v>75.383333333333326</v>
      </c>
      <c r="I502" s="324">
        <v>76.716666666666669</v>
      </c>
      <c r="J502" s="324">
        <v>78.783333333333331</v>
      </c>
      <c r="K502" s="323">
        <v>74.650000000000006</v>
      </c>
      <c r="L502" s="323">
        <v>71.25</v>
      </c>
      <c r="M502" s="270">
        <v>29.010940000000002</v>
      </c>
      <c r="N502" s="1"/>
      <c r="O502" s="1"/>
    </row>
    <row r="503" spans="1:15" ht="12.75" customHeight="1">
      <c r="A503" s="30">
        <v>493</v>
      </c>
      <c r="B503" s="281" t="s">
        <v>556</v>
      </c>
      <c r="C503" s="301">
        <v>466</v>
      </c>
      <c r="D503" s="302">
        <v>464.95</v>
      </c>
      <c r="E503" s="302">
        <v>462.9</v>
      </c>
      <c r="F503" s="302">
        <v>459.8</v>
      </c>
      <c r="G503" s="302">
        <v>457.75</v>
      </c>
      <c r="H503" s="302">
        <v>468.04999999999995</v>
      </c>
      <c r="I503" s="302">
        <v>470.1</v>
      </c>
      <c r="J503" s="302">
        <v>473.19999999999993</v>
      </c>
      <c r="K503" s="301">
        <v>467</v>
      </c>
      <c r="L503" s="301">
        <v>461.85</v>
      </c>
      <c r="M503" s="301">
        <v>0.10571999999999999</v>
      </c>
      <c r="N503" s="1"/>
      <c r="O503" s="1"/>
    </row>
    <row r="504" spans="1:15" ht="12.75" customHeight="1">
      <c r="A504" s="30">
        <v>494</v>
      </c>
      <c r="B504" s="323" t="s">
        <v>280</v>
      </c>
      <c r="C504" s="324">
        <v>1578.15</v>
      </c>
      <c r="D504" s="324">
        <v>1578.8666666666668</v>
      </c>
      <c r="E504" s="324">
        <v>1551.2833333333335</v>
      </c>
      <c r="F504" s="324">
        <v>1524.4166666666667</v>
      </c>
      <c r="G504" s="324">
        <v>1496.8333333333335</v>
      </c>
      <c r="H504" s="324">
        <v>1605.7333333333336</v>
      </c>
      <c r="I504" s="324">
        <v>1633.3166666666666</v>
      </c>
      <c r="J504" s="324">
        <v>1660.1833333333336</v>
      </c>
      <c r="K504" s="323">
        <v>1606.45</v>
      </c>
      <c r="L504" s="323">
        <v>1552</v>
      </c>
      <c r="M504" s="270">
        <v>1.8173999999999999</v>
      </c>
      <c r="N504" s="1"/>
      <c r="O504" s="1"/>
    </row>
    <row r="505" spans="1:15" ht="12.75" customHeight="1">
      <c r="A505" s="30">
        <v>495</v>
      </c>
      <c r="B505" s="270" t="s">
        <v>212</v>
      </c>
      <c r="C505" s="301">
        <v>475.05</v>
      </c>
      <c r="D505" s="302">
        <v>471.81666666666666</v>
      </c>
      <c r="E505" s="302">
        <v>467.48333333333335</v>
      </c>
      <c r="F505" s="302">
        <v>459.91666666666669</v>
      </c>
      <c r="G505" s="302">
        <v>455.58333333333337</v>
      </c>
      <c r="H505" s="302">
        <v>479.38333333333333</v>
      </c>
      <c r="I505" s="302">
        <v>483.7166666666667</v>
      </c>
      <c r="J505" s="302">
        <v>491.2833333333333</v>
      </c>
      <c r="K505" s="301">
        <v>476.15</v>
      </c>
      <c r="L505" s="301">
        <v>464.25</v>
      </c>
      <c r="M505" s="301">
        <v>37.011189999999999</v>
      </c>
      <c r="N505" s="1"/>
      <c r="O505" s="1"/>
    </row>
    <row r="506" spans="1:15" ht="12.75" customHeight="1">
      <c r="A506" s="30">
        <v>496</v>
      </c>
      <c r="B506" s="357" t="s">
        <v>557</v>
      </c>
      <c r="C506" s="324">
        <v>248.85</v>
      </c>
      <c r="D506" s="324">
        <v>250.58333333333334</v>
      </c>
      <c r="E506" s="324">
        <v>245.9666666666667</v>
      </c>
      <c r="F506" s="324">
        <v>243.08333333333334</v>
      </c>
      <c r="G506" s="324">
        <v>238.4666666666667</v>
      </c>
      <c r="H506" s="324">
        <v>253.4666666666667</v>
      </c>
      <c r="I506" s="324">
        <v>258.08333333333331</v>
      </c>
      <c r="J506" s="324">
        <v>260.9666666666667</v>
      </c>
      <c r="K506" s="323">
        <v>255.2</v>
      </c>
      <c r="L506" s="323">
        <v>247.7</v>
      </c>
      <c r="M506" s="270">
        <v>4.2408799999999998</v>
      </c>
      <c r="N506" s="1"/>
      <c r="O506" s="1"/>
    </row>
    <row r="507" spans="1:15" ht="12.75" customHeight="1">
      <c r="A507" s="381">
        <v>497</v>
      </c>
      <c r="B507" s="270" t="s">
        <v>281</v>
      </c>
      <c r="C507" s="301">
        <v>13.2</v>
      </c>
      <c r="D507" s="302">
        <v>13.166666666666666</v>
      </c>
      <c r="E507" s="302">
        <v>13.083333333333332</v>
      </c>
      <c r="F507" s="302">
        <v>12.966666666666667</v>
      </c>
      <c r="G507" s="302">
        <v>12.883333333333333</v>
      </c>
      <c r="H507" s="302">
        <v>13.283333333333331</v>
      </c>
      <c r="I507" s="302">
        <v>13.366666666666664</v>
      </c>
      <c r="J507" s="302">
        <v>13.483333333333331</v>
      </c>
      <c r="K507" s="301">
        <v>13.25</v>
      </c>
      <c r="L507" s="301">
        <v>13.05</v>
      </c>
      <c r="M507" s="301">
        <v>312.64918999999998</v>
      </c>
      <c r="N507" s="1"/>
      <c r="O507" s="1"/>
    </row>
    <row r="508" spans="1:15" ht="12.75" customHeight="1">
      <c r="A508" s="323">
        <v>498</v>
      </c>
      <c r="B508" s="270" t="s">
        <v>213</v>
      </c>
      <c r="C508" s="324">
        <v>240.2</v>
      </c>
      <c r="D508" s="324">
        <v>239.18333333333331</v>
      </c>
      <c r="E508" s="324">
        <v>237.21666666666661</v>
      </c>
      <c r="F508" s="324">
        <v>234.23333333333329</v>
      </c>
      <c r="G508" s="324">
        <v>232.26666666666659</v>
      </c>
      <c r="H508" s="324">
        <v>242.16666666666663</v>
      </c>
      <c r="I508" s="324">
        <v>244.13333333333333</v>
      </c>
      <c r="J508" s="323">
        <v>247.11666666666665</v>
      </c>
      <c r="K508" s="323">
        <v>241.15</v>
      </c>
      <c r="L508" s="323">
        <v>236.2</v>
      </c>
      <c r="M508" s="270">
        <v>46.584130000000002</v>
      </c>
      <c r="N508" s="1"/>
      <c r="O508" s="1"/>
    </row>
    <row r="509" spans="1:15" ht="12.75" customHeight="1">
      <c r="A509" s="323">
        <v>499</v>
      </c>
      <c r="B509" s="270" t="s">
        <v>558</v>
      </c>
      <c r="C509" s="324">
        <v>298.60000000000002</v>
      </c>
      <c r="D509" s="324">
        <v>296.56666666666666</v>
      </c>
      <c r="E509" s="324">
        <v>293.63333333333333</v>
      </c>
      <c r="F509" s="324">
        <v>288.66666666666669</v>
      </c>
      <c r="G509" s="324">
        <v>285.73333333333335</v>
      </c>
      <c r="H509" s="324">
        <v>301.5333333333333</v>
      </c>
      <c r="I509" s="324">
        <v>304.46666666666658</v>
      </c>
      <c r="J509" s="323">
        <v>309.43333333333328</v>
      </c>
      <c r="K509" s="323">
        <v>299.5</v>
      </c>
      <c r="L509" s="323">
        <v>291.60000000000002</v>
      </c>
      <c r="M509" s="270">
        <v>2.3913099999999998</v>
      </c>
      <c r="N509" s="1"/>
      <c r="O509" s="1"/>
    </row>
    <row r="510" spans="1:15" ht="12.75" customHeight="1">
      <c r="A510" s="323"/>
      <c r="B510" t="s">
        <v>559</v>
      </c>
      <c r="C510">
        <v>1596.6</v>
      </c>
      <c r="D510">
        <v>1586.7333333333333</v>
      </c>
      <c r="E510">
        <v>1573.4666666666667</v>
      </c>
      <c r="F510">
        <v>1550.3333333333333</v>
      </c>
      <c r="G510">
        <v>1537.0666666666666</v>
      </c>
      <c r="H510">
        <v>1609.8666666666668</v>
      </c>
      <c r="I510">
        <v>1623.1333333333337</v>
      </c>
      <c r="J510">
        <v>1646.2666666666669</v>
      </c>
      <c r="K510">
        <v>1600</v>
      </c>
      <c r="L510">
        <v>1563.6</v>
      </c>
      <c r="M510">
        <v>0.17011999999999999</v>
      </c>
      <c r="N510" s="1"/>
      <c r="O510" s="1"/>
    </row>
    <row r="511" spans="1:15" ht="12.75" customHeight="1">
      <c r="A511" s="281"/>
      <c r="B511" s="281"/>
      <c r="C511" s="282"/>
      <c r="D511" s="282"/>
      <c r="E511" s="282"/>
      <c r="F511" s="282"/>
      <c r="G511" s="282"/>
      <c r="H511" s="282"/>
      <c r="I511" s="282"/>
      <c r="J511" s="281"/>
      <c r="K511" s="281"/>
      <c r="L511" s="281"/>
      <c r="M511" s="283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3" t="s">
        <v>284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10" sqref="D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1"/>
      <c r="B5" s="462"/>
      <c r="C5" s="461"/>
      <c r="D5" s="46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561</v>
      </c>
      <c r="B7" s="463" t="s">
        <v>562</v>
      </c>
      <c r="C7" s="462"/>
      <c r="D7" s="7">
        <f>Main!B10</f>
        <v>44722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563</v>
      </c>
      <c r="B9" s="85" t="s">
        <v>564</v>
      </c>
      <c r="C9" s="85" t="s">
        <v>565</v>
      </c>
      <c r="D9" s="85" t="s">
        <v>566</v>
      </c>
      <c r="E9" s="85" t="s">
        <v>567</v>
      </c>
      <c r="F9" s="85" t="s">
        <v>568</v>
      </c>
      <c r="G9" s="85" t="s">
        <v>569</v>
      </c>
      <c r="H9" s="85" t="s">
        <v>570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44721</v>
      </c>
      <c r="B10" s="29">
        <v>543269</v>
      </c>
      <c r="C10" s="28" t="s">
        <v>973</v>
      </c>
      <c r="D10" s="28" t="s">
        <v>974</v>
      </c>
      <c r="E10" s="28" t="s">
        <v>572</v>
      </c>
      <c r="F10" s="87">
        <v>8000</v>
      </c>
      <c r="G10" s="29">
        <v>24.82</v>
      </c>
      <c r="H10" s="29" t="s">
        <v>310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44721</v>
      </c>
      <c r="B11" s="29">
        <v>511463</v>
      </c>
      <c r="C11" s="28" t="s">
        <v>975</v>
      </c>
      <c r="D11" s="28" t="s">
        <v>976</v>
      </c>
      <c r="E11" s="28" t="s">
        <v>572</v>
      </c>
      <c r="F11" s="87">
        <v>79755</v>
      </c>
      <c r="G11" s="29">
        <v>16.21</v>
      </c>
      <c r="H11" s="29" t="s">
        <v>310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44721</v>
      </c>
      <c r="B12" s="29">
        <v>542865</v>
      </c>
      <c r="C12" s="28" t="s">
        <v>977</v>
      </c>
      <c r="D12" s="28" t="s">
        <v>978</v>
      </c>
      <c r="E12" s="28" t="s">
        <v>571</v>
      </c>
      <c r="F12" s="87">
        <v>60000</v>
      </c>
      <c r="G12" s="29">
        <v>22</v>
      </c>
      <c r="H12" s="29" t="s">
        <v>310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44721</v>
      </c>
      <c r="B13" s="29">
        <v>542865</v>
      </c>
      <c r="C13" s="28" t="s">
        <v>977</v>
      </c>
      <c r="D13" s="28" t="s">
        <v>979</v>
      </c>
      <c r="E13" s="28" t="s">
        <v>572</v>
      </c>
      <c r="F13" s="87">
        <v>160000</v>
      </c>
      <c r="G13" s="29">
        <v>22.01</v>
      </c>
      <c r="H13" s="29" t="s">
        <v>310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44721</v>
      </c>
      <c r="B14" s="29">
        <v>539662</v>
      </c>
      <c r="C14" s="28" t="s">
        <v>980</v>
      </c>
      <c r="D14" s="28" t="s">
        <v>981</v>
      </c>
      <c r="E14" s="28" t="s">
        <v>571</v>
      </c>
      <c r="F14" s="87">
        <v>91000</v>
      </c>
      <c r="G14" s="29">
        <v>50.9</v>
      </c>
      <c r="H14" s="29" t="s">
        <v>310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44721</v>
      </c>
      <c r="B15" s="29">
        <v>539662</v>
      </c>
      <c r="C15" s="28" t="s">
        <v>980</v>
      </c>
      <c r="D15" s="28" t="s">
        <v>982</v>
      </c>
      <c r="E15" s="28" t="s">
        <v>572</v>
      </c>
      <c r="F15" s="87">
        <v>80600</v>
      </c>
      <c r="G15" s="29">
        <v>50.9</v>
      </c>
      <c r="H15" s="29" t="s">
        <v>310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44721</v>
      </c>
      <c r="B16" s="29">
        <v>543516</v>
      </c>
      <c r="C16" s="28" t="s">
        <v>983</v>
      </c>
      <c r="D16" s="28" t="s">
        <v>974</v>
      </c>
      <c r="E16" s="28" t="s">
        <v>572</v>
      </c>
      <c r="F16" s="87">
        <v>8000</v>
      </c>
      <c r="G16" s="29">
        <v>85</v>
      </c>
      <c r="H16" s="29" t="s">
        <v>310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44721</v>
      </c>
      <c r="B17" s="29">
        <v>543516</v>
      </c>
      <c r="C17" s="28" t="s">
        <v>983</v>
      </c>
      <c r="D17" s="28" t="s">
        <v>984</v>
      </c>
      <c r="E17" s="28" t="s">
        <v>572</v>
      </c>
      <c r="F17" s="87">
        <v>12000</v>
      </c>
      <c r="G17" s="29">
        <v>82.17</v>
      </c>
      <c r="H17" s="29" t="s">
        <v>310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44721</v>
      </c>
      <c r="B18" s="29">
        <v>539492</v>
      </c>
      <c r="C18" s="28" t="s">
        <v>985</v>
      </c>
      <c r="D18" s="28" t="s">
        <v>986</v>
      </c>
      <c r="E18" s="28" t="s">
        <v>572</v>
      </c>
      <c r="F18" s="87">
        <v>60000</v>
      </c>
      <c r="G18" s="29">
        <v>58.5</v>
      </c>
      <c r="H18" s="29" t="s">
        <v>310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44721</v>
      </c>
      <c r="B19" s="29">
        <v>540614</v>
      </c>
      <c r="C19" s="28" t="s">
        <v>987</v>
      </c>
      <c r="D19" s="28" t="s">
        <v>988</v>
      </c>
      <c r="E19" s="28" t="s">
        <v>572</v>
      </c>
      <c r="F19" s="87">
        <v>693873</v>
      </c>
      <c r="G19" s="29">
        <v>3.57</v>
      </c>
      <c r="H19" s="29" t="s">
        <v>310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44721</v>
      </c>
      <c r="B20" s="29">
        <v>532754</v>
      </c>
      <c r="C20" s="28" t="s">
        <v>106</v>
      </c>
      <c r="D20" s="28" t="s">
        <v>989</v>
      </c>
      <c r="E20" s="28" t="s">
        <v>572</v>
      </c>
      <c r="F20" s="87">
        <v>198417768</v>
      </c>
      <c r="G20" s="29">
        <v>36.299999999999997</v>
      </c>
      <c r="H20" s="29" t="s">
        <v>310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44721</v>
      </c>
      <c r="B21" s="29">
        <v>532754</v>
      </c>
      <c r="C21" s="28" t="s">
        <v>106</v>
      </c>
      <c r="D21" s="28" t="s">
        <v>990</v>
      </c>
      <c r="E21" s="28" t="s">
        <v>571</v>
      </c>
      <c r="F21" s="87">
        <v>57587444</v>
      </c>
      <c r="G21" s="29">
        <v>36.299999999999997</v>
      </c>
      <c r="H21" s="29" t="s">
        <v>310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44721</v>
      </c>
      <c r="B22" s="29">
        <v>532754</v>
      </c>
      <c r="C22" s="28" t="s">
        <v>106</v>
      </c>
      <c r="D22" s="28" t="s">
        <v>991</v>
      </c>
      <c r="E22" s="28" t="s">
        <v>571</v>
      </c>
      <c r="F22" s="87">
        <v>43270501</v>
      </c>
      <c r="G22" s="29">
        <v>36.299999999999997</v>
      </c>
      <c r="H22" s="29" t="s">
        <v>310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44721</v>
      </c>
      <c r="B23" s="29">
        <v>543490</v>
      </c>
      <c r="C23" s="28" t="s">
        <v>992</v>
      </c>
      <c r="D23" s="28" t="s">
        <v>993</v>
      </c>
      <c r="E23" s="28" t="s">
        <v>572</v>
      </c>
      <c r="F23" s="87">
        <v>51250711</v>
      </c>
      <c r="G23" s="29">
        <v>21.9</v>
      </c>
      <c r="H23" s="29" t="s">
        <v>310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44721</v>
      </c>
      <c r="B24" s="29">
        <v>543490</v>
      </c>
      <c r="C24" s="28" t="s">
        <v>992</v>
      </c>
      <c r="D24" s="28" t="s">
        <v>990</v>
      </c>
      <c r="E24" s="28" t="s">
        <v>571</v>
      </c>
      <c r="F24" s="87">
        <v>14874664</v>
      </c>
      <c r="G24" s="29">
        <v>21.9</v>
      </c>
      <c r="H24" s="29" t="s">
        <v>310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44721</v>
      </c>
      <c r="B25" s="29">
        <v>543490</v>
      </c>
      <c r="C25" s="28" t="s">
        <v>992</v>
      </c>
      <c r="D25" s="28" t="s">
        <v>994</v>
      </c>
      <c r="E25" s="28" t="s">
        <v>571</v>
      </c>
      <c r="F25" s="87">
        <v>5275918</v>
      </c>
      <c r="G25" s="29">
        <v>21.9</v>
      </c>
      <c r="H25" s="29" t="s">
        <v>310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44721</v>
      </c>
      <c r="B26" s="29">
        <v>543490</v>
      </c>
      <c r="C26" s="28" t="s">
        <v>992</v>
      </c>
      <c r="D26" s="28" t="s">
        <v>995</v>
      </c>
      <c r="E26" s="28" t="s">
        <v>571</v>
      </c>
      <c r="F26" s="87">
        <v>4037689</v>
      </c>
      <c r="G26" s="29">
        <v>21.9</v>
      </c>
      <c r="H26" s="29" t="s">
        <v>310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44721</v>
      </c>
      <c r="B27" s="29">
        <v>543490</v>
      </c>
      <c r="C27" s="28" t="s">
        <v>992</v>
      </c>
      <c r="D27" s="28" t="s">
        <v>996</v>
      </c>
      <c r="E27" s="28" t="s">
        <v>571</v>
      </c>
      <c r="F27" s="87">
        <v>7701856</v>
      </c>
      <c r="G27" s="29">
        <v>21.9</v>
      </c>
      <c r="H27" s="29" t="s">
        <v>310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44721</v>
      </c>
      <c r="B28" s="29">
        <v>543490</v>
      </c>
      <c r="C28" s="28" t="s">
        <v>992</v>
      </c>
      <c r="D28" s="28" t="s">
        <v>997</v>
      </c>
      <c r="E28" s="28" t="s">
        <v>571</v>
      </c>
      <c r="F28" s="87">
        <v>6379238</v>
      </c>
      <c r="G28" s="29">
        <v>21.9</v>
      </c>
      <c r="H28" s="29" t="s">
        <v>310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44721</v>
      </c>
      <c r="B29" s="29">
        <v>543490</v>
      </c>
      <c r="C29" s="28" t="s">
        <v>992</v>
      </c>
      <c r="D29" s="28" t="s">
        <v>991</v>
      </c>
      <c r="E29" s="28" t="s">
        <v>571</v>
      </c>
      <c r="F29" s="87">
        <v>11176651</v>
      </c>
      <c r="G29" s="29">
        <v>21.9</v>
      </c>
      <c r="H29" s="29" t="s">
        <v>310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44721</v>
      </c>
      <c r="B30" s="29">
        <v>524590</v>
      </c>
      <c r="C30" s="28" t="s">
        <v>998</v>
      </c>
      <c r="D30" s="28" t="s">
        <v>999</v>
      </c>
      <c r="E30" s="28" t="s">
        <v>572</v>
      </c>
      <c r="F30" s="87">
        <v>39103</v>
      </c>
      <c r="G30" s="29">
        <v>67.25</v>
      </c>
      <c r="H30" s="29" t="s">
        <v>310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44721</v>
      </c>
      <c r="B31" s="29">
        <v>524590</v>
      </c>
      <c r="C31" s="28" t="s">
        <v>998</v>
      </c>
      <c r="D31" s="28" t="s">
        <v>1000</v>
      </c>
      <c r="E31" s="28" t="s">
        <v>572</v>
      </c>
      <c r="F31" s="87">
        <v>18879</v>
      </c>
      <c r="G31" s="29">
        <v>67.55</v>
      </c>
      <c r="H31" s="29" t="s">
        <v>310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44721</v>
      </c>
      <c r="B32" s="29">
        <v>524590</v>
      </c>
      <c r="C32" s="28" t="s">
        <v>998</v>
      </c>
      <c r="D32" s="28" t="s">
        <v>1001</v>
      </c>
      <c r="E32" s="28" t="s">
        <v>572</v>
      </c>
      <c r="F32" s="87">
        <v>6007</v>
      </c>
      <c r="G32" s="29">
        <v>67.55</v>
      </c>
      <c r="H32" s="29" t="s">
        <v>310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44721</v>
      </c>
      <c r="B33" s="29">
        <v>524590</v>
      </c>
      <c r="C33" s="28" t="s">
        <v>998</v>
      </c>
      <c r="D33" s="28" t="s">
        <v>1001</v>
      </c>
      <c r="E33" s="28" t="s">
        <v>571</v>
      </c>
      <c r="F33" s="87">
        <v>35557</v>
      </c>
      <c r="G33" s="29">
        <v>67.25</v>
      </c>
      <c r="H33" s="29" t="s">
        <v>310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44721</v>
      </c>
      <c r="B34" s="29">
        <v>524590</v>
      </c>
      <c r="C34" s="28" t="s">
        <v>998</v>
      </c>
      <c r="D34" s="28" t="s">
        <v>1002</v>
      </c>
      <c r="E34" s="28" t="s">
        <v>572</v>
      </c>
      <c r="F34" s="87">
        <v>18725</v>
      </c>
      <c r="G34" s="29">
        <v>67.55</v>
      </c>
      <c r="H34" s="29" t="s">
        <v>310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44721</v>
      </c>
      <c r="B35" s="29">
        <v>524590</v>
      </c>
      <c r="C35" s="28" t="s">
        <v>998</v>
      </c>
      <c r="D35" s="28" t="s">
        <v>1003</v>
      </c>
      <c r="E35" s="28" t="s">
        <v>571</v>
      </c>
      <c r="F35" s="87">
        <v>26157</v>
      </c>
      <c r="G35" s="29">
        <v>67.25</v>
      </c>
      <c r="H35" s="29" t="s">
        <v>310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44721</v>
      </c>
      <c r="B36" s="29">
        <v>524590</v>
      </c>
      <c r="C36" s="28" t="s">
        <v>998</v>
      </c>
      <c r="D36" s="28" t="s">
        <v>1004</v>
      </c>
      <c r="E36" s="28" t="s">
        <v>571</v>
      </c>
      <c r="F36" s="87">
        <v>26414</v>
      </c>
      <c r="G36" s="29">
        <v>67.25</v>
      </c>
      <c r="H36" s="29" t="s">
        <v>310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44721</v>
      </c>
      <c r="B37" s="29">
        <v>524590</v>
      </c>
      <c r="C37" s="28" t="s">
        <v>998</v>
      </c>
      <c r="D37" s="28" t="s">
        <v>1003</v>
      </c>
      <c r="E37" s="28" t="s">
        <v>572</v>
      </c>
      <c r="F37" s="87">
        <v>8069</v>
      </c>
      <c r="G37" s="29">
        <v>67.55</v>
      </c>
      <c r="H37" s="29" t="s">
        <v>310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44721</v>
      </c>
      <c r="B38" s="29">
        <v>524590</v>
      </c>
      <c r="C38" s="28" t="s">
        <v>998</v>
      </c>
      <c r="D38" s="28" t="s">
        <v>1004</v>
      </c>
      <c r="E38" s="28" t="s">
        <v>572</v>
      </c>
      <c r="F38" s="87">
        <v>10563</v>
      </c>
      <c r="G38" s="29">
        <v>67.55</v>
      </c>
      <c r="H38" s="29" t="s">
        <v>310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44721</v>
      </c>
      <c r="B39" s="29">
        <v>524590</v>
      </c>
      <c r="C39" s="28" t="s">
        <v>998</v>
      </c>
      <c r="D39" s="28" t="s">
        <v>1005</v>
      </c>
      <c r="E39" s="28" t="s">
        <v>572</v>
      </c>
      <c r="F39" s="87">
        <v>25383</v>
      </c>
      <c r="G39" s="29">
        <v>67.25</v>
      </c>
      <c r="H39" s="29" t="s">
        <v>310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44721</v>
      </c>
      <c r="B40" s="29">
        <v>500500</v>
      </c>
      <c r="C40" s="28" t="s">
        <v>1006</v>
      </c>
      <c r="D40" s="28" t="s">
        <v>1007</v>
      </c>
      <c r="E40" s="28" t="s">
        <v>572</v>
      </c>
      <c r="F40" s="87">
        <v>3274010</v>
      </c>
      <c r="G40" s="29">
        <v>22.1</v>
      </c>
      <c r="H40" s="29" t="s">
        <v>310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44721</v>
      </c>
      <c r="B41" s="29">
        <v>539097</v>
      </c>
      <c r="C41" s="28" t="s">
        <v>1008</v>
      </c>
      <c r="D41" s="28" t="s">
        <v>1009</v>
      </c>
      <c r="E41" s="28" t="s">
        <v>572</v>
      </c>
      <c r="F41" s="87">
        <v>1100000</v>
      </c>
      <c r="G41" s="29">
        <v>15.01</v>
      </c>
      <c r="H41" s="29" t="s">
        <v>310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44721</v>
      </c>
      <c r="B42" s="29">
        <v>539097</v>
      </c>
      <c r="C42" s="28" t="s">
        <v>1008</v>
      </c>
      <c r="D42" s="28" t="s">
        <v>1010</v>
      </c>
      <c r="E42" s="28" t="s">
        <v>571</v>
      </c>
      <c r="F42" s="87">
        <v>1000000</v>
      </c>
      <c r="G42" s="29">
        <v>15</v>
      </c>
      <c r="H42" s="29" t="s">
        <v>310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44721</v>
      </c>
      <c r="B43" s="29">
        <v>540377</v>
      </c>
      <c r="C43" s="28" t="s">
        <v>1011</v>
      </c>
      <c r="D43" s="28" t="s">
        <v>1012</v>
      </c>
      <c r="E43" s="28" t="s">
        <v>571</v>
      </c>
      <c r="F43" s="87">
        <v>36000</v>
      </c>
      <c r="G43" s="29">
        <v>80.08</v>
      </c>
      <c r="H43" s="29" t="s">
        <v>310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44721</v>
      </c>
      <c r="B44" s="29">
        <v>543286</v>
      </c>
      <c r="C44" s="28" t="s">
        <v>896</v>
      </c>
      <c r="D44" s="28" t="s">
        <v>1013</v>
      </c>
      <c r="E44" s="28" t="s">
        <v>572</v>
      </c>
      <c r="F44" s="87">
        <v>36000</v>
      </c>
      <c r="G44" s="29">
        <v>28.53</v>
      </c>
      <c r="H44" s="29" t="s">
        <v>310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44721</v>
      </c>
      <c r="B45" s="29">
        <v>543286</v>
      </c>
      <c r="C45" s="28" t="s">
        <v>896</v>
      </c>
      <c r="D45" s="28" t="s">
        <v>1014</v>
      </c>
      <c r="E45" s="28" t="s">
        <v>572</v>
      </c>
      <c r="F45" s="87">
        <v>36000</v>
      </c>
      <c r="G45" s="29">
        <v>28.52</v>
      </c>
      <c r="H45" s="29" t="s">
        <v>310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44721</v>
      </c>
      <c r="B46" s="29">
        <v>543286</v>
      </c>
      <c r="C46" s="28" t="s">
        <v>896</v>
      </c>
      <c r="D46" s="28" t="s">
        <v>1015</v>
      </c>
      <c r="E46" s="28" t="s">
        <v>571</v>
      </c>
      <c r="F46" s="87">
        <v>30000</v>
      </c>
      <c r="G46" s="29">
        <v>28.53</v>
      </c>
      <c r="H46" s="29" t="s">
        <v>310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44721</v>
      </c>
      <c r="B47" s="29">
        <v>543286</v>
      </c>
      <c r="C47" s="28" t="s">
        <v>896</v>
      </c>
      <c r="D47" s="28" t="s">
        <v>1015</v>
      </c>
      <c r="E47" s="28" t="s">
        <v>572</v>
      </c>
      <c r="F47" s="87">
        <v>18000</v>
      </c>
      <c r="G47" s="29">
        <v>28.1</v>
      </c>
      <c r="H47" s="29" t="s">
        <v>310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44721</v>
      </c>
      <c r="B48" s="29">
        <v>539199</v>
      </c>
      <c r="C48" s="28" t="s">
        <v>1016</v>
      </c>
      <c r="D48" s="28" t="s">
        <v>1017</v>
      </c>
      <c r="E48" s="28" t="s">
        <v>572</v>
      </c>
      <c r="F48" s="87">
        <v>33487</v>
      </c>
      <c r="G48" s="29">
        <v>86.16</v>
      </c>
      <c r="H48" s="29" t="s">
        <v>310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44721</v>
      </c>
      <c r="B49" s="29">
        <v>543207</v>
      </c>
      <c r="C49" s="28" t="s">
        <v>930</v>
      </c>
      <c r="D49" s="28" t="s">
        <v>931</v>
      </c>
      <c r="E49" s="28" t="s">
        <v>571</v>
      </c>
      <c r="F49" s="87">
        <v>65171</v>
      </c>
      <c r="G49" s="29">
        <v>5.89</v>
      </c>
      <c r="H49" s="29" t="s">
        <v>310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44721</v>
      </c>
      <c r="B50" s="29">
        <v>543376</v>
      </c>
      <c r="C50" s="28" t="s">
        <v>913</v>
      </c>
      <c r="D50" s="28" t="s">
        <v>1018</v>
      </c>
      <c r="E50" s="28" t="s">
        <v>571</v>
      </c>
      <c r="F50" s="87">
        <v>24000</v>
      </c>
      <c r="G50" s="29">
        <v>62.5</v>
      </c>
      <c r="H50" s="29" t="s">
        <v>310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44721</v>
      </c>
      <c r="B51" s="29">
        <v>531893</v>
      </c>
      <c r="C51" s="28" t="s">
        <v>885</v>
      </c>
      <c r="D51" s="28" t="s">
        <v>1019</v>
      </c>
      <c r="E51" s="28" t="s">
        <v>571</v>
      </c>
      <c r="F51" s="87">
        <v>841227</v>
      </c>
      <c r="G51" s="29">
        <v>2.4900000000000002</v>
      </c>
      <c r="H51" s="29" t="s">
        <v>310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44721</v>
      </c>
      <c r="B52" s="29">
        <v>531893</v>
      </c>
      <c r="C52" s="28" t="s">
        <v>885</v>
      </c>
      <c r="D52" s="28" t="s">
        <v>1019</v>
      </c>
      <c r="E52" s="28" t="s">
        <v>572</v>
      </c>
      <c r="F52" s="87">
        <v>652028</v>
      </c>
      <c r="G52" s="29">
        <v>2.4900000000000002</v>
      </c>
      <c r="H52" s="29" t="s">
        <v>310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44721</v>
      </c>
      <c r="B53" s="29">
        <v>531893</v>
      </c>
      <c r="C53" s="28" t="s">
        <v>885</v>
      </c>
      <c r="D53" s="28" t="s">
        <v>1020</v>
      </c>
      <c r="E53" s="28" t="s">
        <v>572</v>
      </c>
      <c r="F53" s="87">
        <v>781000</v>
      </c>
      <c r="G53" s="29">
        <v>2.4900000000000002</v>
      </c>
      <c r="H53" s="29" t="s">
        <v>310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44721</v>
      </c>
      <c r="B54" s="29">
        <v>531893</v>
      </c>
      <c r="C54" s="28" t="s">
        <v>885</v>
      </c>
      <c r="D54" s="28" t="s">
        <v>951</v>
      </c>
      <c r="E54" s="28" t="s">
        <v>572</v>
      </c>
      <c r="F54" s="87">
        <v>610845</v>
      </c>
      <c r="G54" s="29">
        <v>2.4900000000000002</v>
      </c>
      <c r="H54" s="29" t="s">
        <v>310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44721</v>
      </c>
      <c r="B55" s="29">
        <v>531893</v>
      </c>
      <c r="C55" s="28" t="s">
        <v>885</v>
      </c>
      <c r="D55" s="28" t="s">
        <v>951</v>
      </c>
      <c r="E55" s="28" t="s">
        <v>571</v>
      </c>
      <c r="F55" s="87">
        <v>610845</v>
      </c>
      <c r="G55" s="29">
        <v>2.48</v>
      </c>
      <c r="H55" s="29" t="s">
        <v>310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44721</v>
      </c>
      <c r="B56" s="29">
        <v>531893</v>
      </c>
      <c r="C56" s="28" t="s">
        <v>885</v>
      </c>
      <c r="D56" s="28" t="s">
        <v>1021</v>
      </c>
      <c r="E56" s="28" t="s">
        <v>572</v>
      </c>
      <c r="F56" s="87">
        <v>1059388</v>
      </c>
      <c r="G56" s="29">
        <v>2.4900000000000002</v>
      </c>
      <c r="H56" s="29" t="s">
        <v>310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44721</v>
      </c>
      <c r="B57" s="29">
        <v>516110</v>
      </c>
      <c r="C57" s="28" t="s">
        <v>952</v>
      </c>
      <c r="D57" s="28" t="s">
        <v>1022</v>
      </c>
      <c r="E57" s="28" t="s">
        <v>571</v>
      </c>
      <c r="F57" s="87">
        <v>324188</v>
      </c>
      <c r="G57" s="29">
        <v>28.83</v>
      </c>
      <c r="H57" s="29" t="s">
        <v>310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44721</v>
      </c>
      <c r="B58" s="29">
        <v>516110</v>
      </c>
      <c r="C58" s="28" t="s">
        <v>952</v>
      </c>
      <c r="D58" s="28" t="s">
        <v>1022</v>
      </c>
      <c r="E58" s="28" t="s">
        <v>572</v>
      </c>
      <c r="F58" s="87">
        <v>711</v>
      </c>
      <c r="G58" s="29">
        <v>28.16</v>
      </c>
      <c r="H58" s="29" t="s">
        <v>310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44721</v>
      </c>
      <c r="B59" s="29">
        <v>516110</v>
      </c>
      <c r="C59" s="28" t="s">
        <v>952</v>
      </c>
      <c r="D59" s="28" t="s">
        <v>953</v>
      </c>
      <c r="E59" s="28" t="s">
        <v>572</v>
      </c>
      <c r="F59" s="87">
        <v>225000</v>
      </c>
      <c r="G59" s="29">
        <v>28.98</v>
      </c>
      <c r="H59" s="29" t="s">
        <v>310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44721</v>
      </c>
      <c r="B60" s="29">
        <v>516110</v>
      </c>
      <c r="C60" s="28" t="s">
        <v>952</v>
      </c>
      <c r="D60" s="28" t="s">
        <v>1023</v>
      </c>
      <c r="E60" s="28" t="s">
        <v>572</v>
      </c>
      <c r="F60" s="87">
        <v>496722</v>
      </c>
      <c r="G60" s="29">
        <v>28.9</v>
      </c>
      <c r="H60" s="29" t="s">
        <v>310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44721</v>
      </c>
      <c r="B61" s="29">
        <v>543341</v>
      </c>
      <c r="C61" s="28" t="s">
        <v>932</v>
      </c>
      <c r="D61" s="28" t="s">
        <v>1024</v>
      </c>
      <c r="E61" s="28" t="s">
        <v>571</v>
      </c>
      <c r="F61" s="87">
        <v>50000</v>
      </c>
      <c r="G61" s="29">
        <v>48.4</v>
      </c>
      <c r="H61" s="29" t="s">
        <v>310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44721</v>
      </c>
      <c r="B62" s="29">
        <v>543341</v>
      </c>
      <c r="C62" s="28" t="s">
        <v>932</v>
      </c>
      <c r="D62" s="28" t="s">
        <v>1024</v>
      </c>
      <c r="E62" s="28" t="s">
        <v>572</v>
      </c>
      <c r="F62" s="87">
        <v>100001</v>
      </c>
      <c r="G62" s="29">
        <v>48</v>
      </c>
      <c r="H62" s="29" t="s">
        <v>310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44721</v>
      </c>
      <c r="B63" s="29">
        <v>543341</v>
      </c>
      <c r="C63" s="28" t="s">
        <v>932</v>
      </c>
      <c r="D63" s="28" t="s">
        <v>1025</v>
      </c>
      <c r="E63" s="28" t="s">
        <v>571</v>
      </c>
      <c r="F63" s="87">
        <v>70000</v>
      </c>
      <c r="G63" s="29">
        <v>48.4</v>
      </c>
      <c r="H63" s="29" t="s">
        <v>310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44721</v>
      </c>
      <c r="B64" s="29">
        <v>543341</v>
      </c>
      <c r="C64" s="28" t="s">
        <v>932</v>
      </c>
      <c r="D64" s="28" t="s">
        <v>1026</v>
      </c>
      <c r="E64" s="28" t="s">
        <v>571</v>
      </c>
      <c r="F64" s="87">
        <v>92668</v>
      </c>
      <c r="G64" s="29">
        <v>48.37</v>
      </c>
      <c r="H64" s="29" t="s">
        <v>310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44721</v>
      </c>
      <c r="B65" s="29">
        <v>543341</v>
      </c>
      <c r="C65" s="28" t="s">
        <v>932</v>
      </c>
      <c r="D65" s="28" t="s">
        <v>1027</v>
      </c>
      <c r="E65" s="28" t="s">
        <v>571</v>
      </c>
      <c r="F65" s="87">
        <v>150002</v>
      </c>
      <c r="G65" s="29">
        <v>48.38</v>
      </c>
      <c r="H65" s="29" t="s">
        <v>310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44721</v>
      </c>
      <c r="B66" s="29">
        <v>543341</v>
      </c>
      <c r="C66" s="28" t="s">
        <v>932</v>
      </c>
      <c r="D66" s="28" t="s">
        <v>1025</v>
      </c>
      <c r="E66" s="28" t="s">
        <v>572</v>
      </c>
      <c r="F66" s="87">
        <v>70000</v>
      </c>
      <c r="G66" s="29">
        <v>48</v>
      </c>
      <c r="H66" s="29" t="s">
        <v>310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44721</v>
      </c>
      <c r="B67" s="29">
        <v>543341</v>
      </c>
      <c r="C67" s="28" t="s">
        <v>932</v>
      </c>
      <c r="D67" s="28" t="s">
        <v>1026</v>
      </c>
      <c r="E67" s="28" t="s">
        <v>572</v>
      </c>
      <c r="F67" s="87">
        <v>92668</v>
      </c>
      <c r="G67" s="29">
        <v>48.01</v>
      </c>
      <c r="H67" s="29" t="s">
        <v>310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44721</v>
      </c>
      <c r="B68" s="29">
        <v>543341</v>
      </c>
      <c r="C68" s="28" t="s">
        <v>932</v>
      </c>
      <c r="D68" s="28" t="s">
        <v>1027</v>
      </c>
      <c r="E68" s="28" t="s">
        <v>572</v>
      </c>
      <c r="F68" s="87">
        <v>150002</v>
      </c>
      <c r="G68" s="29">
        <v>48</v>
      </c>
      <c r="H68" s="29" t="s">
        <v>310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44721</v>
      </c>
      <c r="B69" s="29">
        <v>543341</v>
      </c>
      <c r="C69" s="28" t="s">
        <v>932</v>
      </c>
      <c r="D69" s="28" t="s">
        <v>1028</v>
      </c>
      <c r="E69" s="28" t="s">
        <v>572</v>
      </c>
      <c r="F69" s="87">
        <v>74008</v>
      </c>
      <c r="G69" s="29">
        <v>47.88</v>
      </c>
      <c r="H69" s="29" t="s">
        <v>310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44721</v>
      </c>
      <c r="B70" s="29">
        <v>543341</v>
      </c>
      <c r="C70" s="28" t="s">
        <v>932</v>
      </c>
      <c r="D70" s="28" t="s">
        <v>1028</v>
      </c>
      <c r="E70" s="28" t="s">
        <v>571</v>
      </c>
      <c r="F70" s="87">
        <v>74008</v>
      </c>
      <c r="G70" s="29">
        <v>48.24</v>
      </c>
      <c r="H70" s="29" t="s">
        <v>310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44721</v>
      </c>
      <c r="B71" s="29">
        <v>543341</v>
      </c>
      <c r="C71" s="28" t="s">
        <v>932</v>
      </c>
      <c r="D71" s="28" t="s">
        <v>1029</v>
      </c>
      <c r="E71" s="28" t="s">
        <v>572</v>
      </c>
      <c r="F71" s="87">
        <v>70000</v>
      </c>
      <c r="G71" s="29">
        <v>48.4</v>
      </c>
      <c r="H71" s="29" t="s">
        <v>310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44721</v>
      </c>
      <c r="B72" s="29">
        <v>543341</v>
      </c>
      <c r="C72" s="28" t="s">
        <v>932</v>
      </c>
      <c r="D72" s="28" t="s">
        <v>1030</v>
      </c>
      <c r="E72" s="28" t="s">
        <v>572</v>
      </c>
      <c r="F72" s="87">
        <v>120000</v>
      </c>
      <c r="G72" s="29">
        <v>48.4</v>
      </c>
      <c r="H72" s="29" t="s">
        <v>310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44721</v>
      </c>
      <c r="B73" s="29">
        <v>543341</v>
      </c>
      <c r="C73" s="28" t="s">
        <v>932</v>
      </c>
      <c r="D73" s="28" t="s">
        <v>933</v>
      </c>
      <c r="E73" s="28" t="s">
        <v>572</v>
      </c>
      <c r="F73" s="87">
        <v>125066</v>
      </c>
      <c r="G73" s="29">
        <v>48.4</v>
      </c>
      <c r="H73" s="29" t="s">
        <v>310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44721</v>
      </c>
      <c r="B74" s="29">
        <v>543341</v>
      </c>
      <c r="C74" s="28" t="s">
        <v>932</v>
      </c>
      <c r="D74" s="28" t="s">
        <v>1029</v>
      </c>
      <c r="E74" s="28" t="s">
        <v>571</v>
      </c>
      <c r="F74" s="87">
        <v>50000</v>
      </c>
      <c r="G74" s="29">
        <v>48</v>
      </c>
      <c r="H74" s="29" t="s">
        <v>310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44721</v>
      </c>
      <c r="B75" s="29">
        <v>543341</v>
      </c>
      <c r="C75" s="28" t="s">
        <v>932</v>
      </c>
      <c r="D75" s="28" t="s">
        <v>1030</v>
      </c>
      <c r="E75" s="28" t="s">
        <v>571</v>
      </c>
      <c r="F75" s="87">
        <v>120000</v>
      </c>
      <c r="G75" s="29">
        <v>48.13</v>
      </c>
      <c r="H75" s="29" t="s">
        <v>310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44721</v>
      </c>
      <c r="B76" s="29">
        <v>543341</v>
      </c>
      <c r="C76" s="28" t="s">
        <v>932</v>
      </c>
      <c r="D76" s="28" t="s">
        <v>933</v>
      </c>
      <c r="E76" s="28" t="s">
        <v>571</v>
      </c>
      <c r="F76" s="87">
        <v>120000</v>
      </c>
      <c r="G76" s="29">
        <v>48</v>
      </c>
      <c r="H76" s="29" t="s">
        <v>310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44721</v>
      </c>
      <c r="B77" s="29">
        <v>543341</v>
      </c>
      <c r="C77" s="28" t="s">
        <v>932</v>
      </c>
      <c r="D77" s="28" t="s">
        <v>1031</v>
      </c>
      <c r="E77" s="28" t="s">
        <v>572</v>
      </c>
      <c r="F77" s="87">
        <v>100000</v>
      </c>
      <c r="G77" s="29">
        <v>48.4</v>
      </c>
      <c r="H77" s="29" t="s">
        <v>310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44721</v>
      </c>
      <c r="B78" s="29">
        <v>543341</v>
      </c>
      <c r="C78" s="28" t="s">
        <v>932</v>
      </c>
      <c r="D78" s="28" t="s">
        <v>1032</v>
      </c>
      <c r="E78" s="28" t="s">
        <v>572</v>
      </c>
      <c r="F78" s="87">
        <v>99510</v>
      </c>
      <c r="G78" s="29">
        <v>48.4</v>
      </c>
      <c r="H78" s="29" t="s">
        <v>310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44721</v>
      </c>
      <c r="B79" s="29">
        <v>543341</v>
      </c>
      <c r="C79" s="28" t="s">
        <v>932</v>
      </c>
      <c r="D79" s="28" t="s">
        <v>933</v>
      </c>
      <c r="E79" s="28" t="s">
        <v>572</v>
      </c>
      <c r="F79" s="87">
        <v>149910</v>
      </c>
      <c r="G79" s="29">
        <v>48.4</v>
      </c>
      <c r="H79" s="29" t="s">
        <v>310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44721</v>
      </c>
      <c r="B80" s="29">
        <v>543341</v>
      </c>
      <c r="C80" s="28" t="s">
        <v>932</v>
      </c>
      <c r="D80" s="28" t="s">
        <v>1033</v>
      </c>
      <c r="E80" s="28" t="s">
        <v>572</v>
      </c>
      <c r="F80" s="87">
        <v>180020</v>
      </c>
      <c r="G80" s="29">
        <v>48.4</v>
      </c>
      <c r="H80" s="29" t="s">
        <v>310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44721</v>
      </c>
      <c r="B81" s="29">
        <v>543341</v>
      </c>
      <c r="C81" s="28" t="s">
        <v>932</v>
      </c>
      <c r="D81" s="28" t="s">
        <v>1032</v>
      </c>
      <c r="E81" s="28" t="s">
        <v>571</v>
      </c>
      <c r="F81" s="87">
        <v>100000</v>
      </c>
      <c r="G81" s="29">
        <v>48</v>
      </c>
      <c r="H81" s="29" t="s">
        <v>310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44721</v>
      </c>
      <c r="B82" s="29">
        <v>543341</v>
      </c>
      <c r="C82" s="28" t="s">
        <v>932</v>
      </c>
      <c r="D82" s="28" t="s">
        <v>933</v>
      </c>
      <c r="E82" s="28" t="s">
        <v>571</v>
      </c>
      <c r="F82" s="87">
        <v>150000</v>
      </c>
      <c r="G82" s="29">
        <v>48</v>
      </c>
      <c r="H82" s="29" t="s">
        <v>310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44721</v>
      </c>
      <c r="B83" s="29">
        <v>543341</v>
      </c>
      <c r="C83" s="28" t="s">
        <v>932</v>
      </c>
      <c r="D83" s="28" t="s">
        <v>1033</v>
      </c>
      <c r="E83" s="28" t="s">
        <v>571</v>
      </c>
      <c r="F83" s="87">
        <v>180000</v>
      </c>
      <c r="G83" s="29">
        <v>48</v>
      </c>
      <c r="H83" s="29" t="s">
        <v>310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44721</v>
      </c>
      <c r="B84" s="29">
        <v>543341</v>
      </c>
      <c r="C84" s="28" t="s">
        <v>932</v>
      </c>
      <c r="D84" s="28" t="s">
        <v>1034</v>
      </c>
      <c r="E84" s="28" t="s">
        <v>572</v>
      </c>
      <c r="F84" s="87">
        <v>68200</v>
      </c>
      <c r="G84" s="29">
        <v>48.4</v>
      </c>
      <c r="H84" s="29" t="s">
        <v>310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44721</v>
      </c>
      <c r="B85" s="29">
        <v>542019</v>
      </c>
      <c r="C85" s="28" t="s">
        <v>1035</v>
      </c>
      <c r="D85" s="28" t="s">
        <v>1036</v>
      </c>
      <c r="E85" s="28" t="s">
        <v>572</v>
      </c>
      <c r="F85" s="87">
        <v>61700</v>
      </c>
      <c r="G85" s="29">
        <v>160.38</v>
      </c>
      <c r="H85" s="29" t="s">
        <v>310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44721</v>
      </c>
      <c r="B86" s="29">
        <v>531982</v>
      </c>
      <c r="C86" s="28" t="s">
        <v>1037</v>
      </c>
      <c r="D86" s="28" t="s">
        <v>1038</v>
      </c>
      <c r="E86" s="28" t="s">
        <v>571</v>
      </c>
      <c r="F86" s="87">
        <v>30668</v>
      </c>
      <c r="G86" s="29">
        <v>18.36</v>
      </c>
      <c r="H86" s="29" t="s">
        <v>310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44721</v>
      </c>
      <c r="B87" s="29">
        <v>500422</v>
      </c>
      <c r="C87" s="28" t="s">
        <v>1039</v>
      </c>
      <c r="D87" s="28" t="s">
        <v>1040</v>
      </c>
      <c r="E87" s="28" t="s">
        <v>571</v>
      </c>
      <c r="F87" s="87">
        <v>150000</v>
      </c>
      <c r="G87" s="29">
        <v>20.54</v>
      </c>
      <c r="H87" s="29" t="s">
        <v>310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44721</v>
      </c>
      <c r="B88" s="29">
        <v>500422</v>
      </c>
      <c r="C88" s="28" t="s">
        <v>1039</v>
      </c>
      <c r="D88" s="28" t="s">
        <v>1041</v>
      </c>
      <c r="E88" s="28" t="s">
        <v>571</v>
      </c>
      <c r="F88" s="87">
        <v>602774</v>
      </c>
      <c r="G88" s="29">
        <v>20.52</v>
      </c>
      <c r="H88" s="29" t="s">
        <v>310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44721</v>
      </c>
      <c r="B89" s="29">
        <v>500422</v>
      </c>
      <c r="C89" s="28" t="s">
        <v>1039</v>
      </c>
      <c r="D89" s="28" t="s">
        <v>1042</v>
      </c>
      <c r="E89" s="28" t="s">
        <v>572</v>
      </c>
      <c r="F89" s="87">
        <v>755654</v>
      </c>
      <c r="G89" s="29">
        <v>20.52</v>
      </c>
      <c r="H89" s="29" t="s">
        <v>310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44721</v>
      </c>
      <c r="B90" s="29">
        <v>538610</v>
      </c>
      <c r="C90" s="28" t="s">
        <v>1043</v>
      </c>
      <c r="D90" s="28" t="s">
        <v>1044</v>
      </c>
      <c r="E90" s="28" t="s">
        <v>572</v>
      </c>
      <c r="F90" s="87">
        <v>3000</v>
      </c>
      <c r="G90" s="29">
        <v>43.4</v>
      </c>
      <c r="H90" s="29" t="s">
        <v>310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44721</v>
      </c>
      <c r="B91" s="29">
        <v>538610</v>
      </c>
      <c r="C91" s="28" t="s">
        <v>1043</v>
      </c>
      <c r="D91" s="28" t="s">
        <v>1044</v>
      </c>
      <c r="E91" s="28" t="s">
        <v>571</v>
      </c>
      <c r="F91" s="87">
        <v>129250</v>
      </c>
      <c r="G91" s="29">
        <v>42.6</v>
      </c>
      <c r="H91" s="29" t="s">
        <v>310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44721</v>
      </c>
      <c r="B92" s="29" t="s">
        <v>1045</v>
      </c>
      <c r="C92" s="28" t="s">
        <v>1046</v>
      </c>
      <c r="D92" s="28" t="s">
        <v>1047</v>
      </c>
      <c r="E92" s="28" t="s">
        <v>571</v>
      </c>
      <c r="F92" s="87">
        <v>165000</v>
      </c>
      <c r="G92" s="29">
        <v>40.5</v>
      </c>
      <c r="H92" s="29" t="s">
        <v>850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44721</v>
      </c>
      <c r="B93" s="29" t="s">
        <v>1045</v>
      </c>
      <c r="C93" s="28" t="s">
        <v>1046</v>
      </c>
      <c r="D93" s="28" t="s">
        <v>1048</v>
      </c>
      <c r="E93" s="28" t="s">
        <v>571</v>
      </c>
      <c r="F93" s="87">
        <v>45000</v>
      </c>
      <c r="G93" s="29">
        <v>44.2</v>
      </c>
      <c r="H93" s="29" t="s">
        <v>850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44721</v>
      </c>
      <c r="B94" s="29" t="s">
        <v>1049</v>
      </c>
      <c r="C94" s="28" t="s">
        <v>1050</v>
      </c>
      <c r="D94" s="28" t="s">
        <v>1051</v>
      </c>
      <c r="E94" s="28" t="s">
        <v>571</v>
      </c>
      <c r="F94" s="87">
        <v>7698</v>
      </c>
      <c r="G94" s="29">
        <v>5.14</v>
      </c>
      <c r="H94" s="29" t="s">
        <v>850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44721</v>
      </c>
      <c r="B95" s="29" t="s">
        <v>1049</v>
      </c>
      <c r="C95" s="28" t="s">
        <v>1050</v>
      </c>
      <c r="D95" s="28" t="s">
        <v>1052</v>
      </c>
      <c r="E95" s="28" t="s">
        <v>571</v>
      </c>
      <c r="F95" s="87">
        <v>5277198</v>
      </c>
      <c r="G95" s="29">
        <v>5.15</v>
      </c>
      <c r="H95" s="29" t="s">
        <v>850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44721</v>
      </c>
      <c r="B96" s="29" t="s">
        <v>1053</v>
      </c>
      <c r="C96" s="28" t="s">
        <v>1054</v>
      </c>
      <c r="D96" s="28" t="s">
        <v>1055</v>
      </c>
      <c r="E96" s="28" t="s">
        <v>571</v>
      </c>
      <c r="F96" s="87">
        <v>50000</v>
      </c>
      <c r="G96" s="29">
        <v>122</v>
      </c>
      <c r="H96" s="29" t="s">
        <v>850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44721</v>
      </c>
      <c r="B97" s="29" t="s">
        <v>956</v>
      </c>
      <c r="C97" s="28" t="s">
        <v>957</v>
      </c>
      <c r="D97" s="28" t="s">
        <v>1056</v>
      </c>
      <c r="E97" s="28" t="s">
        <v>571</v>
      </c>
      <c r="F97" s="87">
        <v>197869</v>
      </c>
      <c r="G97" s="29">
        <v>247.25</v>
      </c>
      <c r="H97" s="29" t="s">
        <v>850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44721</v>
      </c>
      <c r="B98" s="29" t="s">
        <v>1057</v>
      </c>
      <c r="C98" s="28" t="s">
        <v>1058</v>
      </c>
      <c r="D98" s="28" t="s">
        <v>1059</v>
      </c>
      <c r="E98" s="28" t="s">
        <v>571</v>
      </c>
      <c r="F98" s="87">
        <v>110880</v>
      </c>
      <c r="G98" s="29">
        <v>63</v>
      </c>
      <c r="H98" s="29" t="s">
        <v>850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44721</v>
      </c>
      <c r="B99" s="29" t="s">
        <v>1057</v>
      </c>
      <c r="C99" s="28" t="s">
        <v>1058</v>
      </c>
      <c r="D99" s="28" t="s">
        <v>1060</v>
      </c>
      <c r="E99" s="28" t="s">
        <v>571</v>
      </c>
      <c r="F99" s="87">
        <v>301140</v>
      </c>
      <c r="G99" s="29">
        <v>62</v>
      </c>
      <c r="H99" s="29" t="s">
        <v>850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44721</v>
      </c>
      <c r="B100" s="29" t="s">
        <v>954</v>
      </c>
      <c r="C100" s="28" t="s">
        <v>955</v>
      </c>
      <c r="D100" s="28" t="s">
        <v>950</v>
      </c>
      <c r="E100" s="28" t="s">
        <v>571</v>
      </c>
      <c r="F100" s="87">
        <v>1500000</v>
      </c>
      <c r="G100" s="29">
        <v>3.05</v>
      </c>
      <c r="H100" s="29" t="s">
        <v>850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44721</v>
      </c>
      <c r="B101" s="29" t="s">
        <v>1045</v>
      </c>
      <c r="C101" s="28" t="s">
        <v>1046</v>
      </c>
      <c r="D101" s="28" t="s">
        <v>1048</v>
      </c>
      <c r="E101" s="28" t="s">
        <v>572</v>
      </c>
      <c r="F101" s="87">
        <v>112500</v>
      </c>
      <c r="G101" s="29">
        <v>40.5</v>
      </c>
      <c r="H101" s="29" t="s">
        <v>850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44721</v>
      </c>
      <c r="B102" s="29" t="s">
        <v>1045</v>
      </c>
      <c r="C102" s="28" t="s">
        <v>1046</v>
      </c>
      <c r="D102" s="28" t="s">
        <v>1010</v>
      </c>
      <c r="E102" s="28" t="s">
        <v>572</v>
      </c>
      <c r="F102" s="87">
        <v>120000</v>
      </c>
      <c r="G102" s="29">
        <v>41.61</v>
      </c>
      <c r="H102" s="29" t="s">
        <v>850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44721</v>
      </c>
      <c r="B103" s="29" t="s">
        <v>1061</v>
      </c>
      <c r="C103" s="28" t="s">
        <v>1062</v>
      </c>
      <c r="D103" s="28" t="s">
        <v>1063</v>
      </c>
      <c r="E103" s="28" t="s">
        <v>572</v>
      </c>
      <c r="F103" s="87">
        <v>650000</v>
      </c>
      <c r="G103" s="29">
        <v>15.25</v>
      </c>
      <c r="H103" s="29" t="s">
        <v>850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44721</v>
      </c>
      <c r="B104" s="29" t="s">
        <v>1049</v>
      </c>
      <c r="C104" s="28" t="s">
        <v>1050</v>
      </c>
      <c r="D104" s="28" t="s">
        <v>1051</v>
      </c>
      <c r="E104" s="28" t="s">
        <v>572</v>
      </c>
      <c r="F104" s="87">
        <v>4008186</v>
      </c>
      <c r="G104" s="29">
        <v>4.9800000000000004</v>
      </c>
      <c r="H104" s="29" t="s">
        <v>850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44721</v>
      </c>
      <c r="B105" s="29" t="s">
        <v>1049</v>
      </c>
      <c r="C105" s="28" t="s">
        <v>1050</v>
      </c>
      <c r="D105" s="28" t="s">
        <v>1052</v>
      </c>
      <c r="E105" s="28" t="s">
        <v>572</v>
      </c>
      <c r="F105" s="87">
        <v>1888851</v>
      </c>
      <c r="G105" s="29">
        <v>5.09</v>
      </c>
      <c r="H105" s="29" t="s">
        <v>850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44721</v>
      </c>
      <c r="B106" s="29" t="s">
        <v>1064</v>
      </c>
      <c r="C106" s="28" t="s">
        <v>1065</v>
      </c>
      <c r="D106" s="28" t="s">
        <v>1066</v>
      </c>
      <c r="E106" s="28" t="s">
        <v>572</v>
      </c>
      <c r="F106" s="87">
        <v>140000</v>
      </c>
      <c r="G106" s="29">
        <v>41.75</v>
      </c>
      <c r="H106" s="29" t="s">
        <v>850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44721</v>
      </c>
      <c r="B107" s="29" t="s">
        <v>1053</v>
      </c>
      <c r="C107" s="28" t="s">
        <v>1054</v>
      </c>
      <c r="D107" s="28" t="s">
        <v>1067</v>
      </c>
      <c r="E107" s="28" t="s">
        <v>572</v>
      </c>
      <c r="F107" s="87">
        <v>52000</v>
      </c>
      <c r="G107" s="29">
        <v>122</v>
      </c>
      <c r="H107" s="29" t="s">
        <v>850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44721</v>
      </c>
      <c r="B108" s="29" t="s">
        <v>956</v>
      </c>
      <c r="C108" s="28" t="s">
        <v>957</v>
      </c>
      <c r="D108" s="28" t="s">
        <v>1068</v>
      </c>
      <c r="E108" s="28" t="s">
        <v>572</v>
      </c>
      <c r="F108" s="87">
        <v>200000</v>
      </c>
      <c r="G108" s="29">
        <v>247.25</v>
      </c>
      <c r="H108" s="29" t="s">
        <v>850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44721</v>
      </c>
      <c r="B109" s="29" t="s">
        <v>956</v>
      </c>
      <c r="C109" s="28" t="s">
        <v>957</v>
      </c>
      <c r="D109" s="28" t="s">
        <v>1056</v>
      </c>
      <c r="E109" s="28" t="s">
        <v>572</v>
      </c>
      <c r="F109" s="87">
        <v>180000</v>
      </c>
      <c r="G109" s="29">
        <v>251.89</v>
      </c>
      <c r="H109" s="29" t="s">
        <v>850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44721</v>
      </c>
      <c r="B110" s="29" t="s">
        <v>1057</v>
      </c>
      <c r="C110" s="28" t="s">
        <v>1058</v>
      </c>
      <c r="D110" s="28" t="s">
        <v>1069</v>
      </c>
      <c r="E110" s="28" t="s">
        <v>572</v>
      </c>
      <c r="F110" s="87">
        <v>88200</v>
      </c>
      <c r="G110" s="29">
        <v>62</v>
      </c>
      <c r="H110" s="29" t="s">
        <v>850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44721</v>
      </c>
      <c r="B111" s="29" t="s">
        <v>1057</v>
      </c>
      <c r="C111" s="28" t="s">
        <v>1058</v>
      </c>
      <c r="D111" s="28" t="s">
        <v>1052</v>
      </c>
      <c r="E111" s="28" t="s">
        <v>572</v>
      </c>
      <c r="F111" s="87">
        <v>115920</v>
      </c>
      <c r="G111" s="29">
        <v>63.01</v>
      </c>
      <c r="H111" s="29" t="s">
        <v>850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44721</v>
      </c>
      <c r="B112" s="29" t="s">
        <v>1057</v>
      </c>
      <c r="C112" s="28" t="s">
        <v>1058</v>
      </c>
      <c r="D112" s="28" t="s">
        <v>1070</v>
      </c>
      <c r="E112" s="28" t="s">
        <v>572</v>
      </c>
      <c r="F112" s="87">
        <v>209160</v>
      </c>
      <c r="G112" s="29">
        <v>62</v>
      </c>
      <c r="H112" s="29" t="s">
        <v>850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44721</v>
      </c>
      <c r="B113" s="29" t="s">
        <v>954</v>
      </c>
      <c r="C113" s="28" t="s">
        <v>955</v>
      </c>
      <c r="D113" s="28" t="s">
        <v>950</v>
      </c>
      <c r="E113" s="28" t="s">
        <v>572</v>
      </c>
      <c r="F113" s="87">
        <v>134000</v>
      </c>
      <c r="G113" s="29">
        <v>3.1</v>
      </c>
      <c r="H113" s="29" t="s">
        <v>850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44721</v>
      </c>
      <c r="B114" s="29" t="s">
        <v>1071</v>
      </c>
      <c r="C114" s="28" t="s">
        <v>1072</v>
      </c>
      <c r="D114" s="28" t="s">
        <v>1073</v>
      </c>
      <c r="E114" s="28" t="s">
        <v>572</v>
      </c>
      <c r="F114" s="87">
        <v>81093</v>
      </c>
      <c r="G114" s="29">
        <v>76.099999999999994</v>
      </c>
      <c r="H114" s="29" t="s">
        <v>850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3"/>
  <sheetViews>
    <sheetView zoomScale="85" zoomScaleNormal="85" workbookViewId="0">
      <selection activeCell="N72" sqref="N7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884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44722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563</v>
      </c>
      <c r="C9" s="96"/>
      <c r="D9" s="97" t="s">
        <v>574</v>
      </c>
      <c r="E9" s="96" t="s">
        <v>575</v>
      </c>
      <c r="F9" s="96" t="s">
        <v>576</v>
      </c>
      <c r="G9" s="96" t="s">
        <v>577</v>
      </c>
      <c r="H9" s="96" t="s">
        <v>578</v>
      </c>
      <c r="I9" s="96" t="s">
        <v>579</v>
      </c>
      <c r="J9" s="95" t="s">
        <v>580</v>
      </c>
      <c r="K9" s="96" t="s">
        <v>581</v>
      </c>
      <c r="L9" s="98" t="s">
        <v>582</v>
      </c>
      <c r="M9" s="98" t="s">
        <v>583</v>
      </c>
      <c r="N9" s="96" t="s">
        <v>584</v>
      </c>
      <c r="O9" s="97" t="s">
        <v>585</v>
      </c>
      <c r="P9" s="96" t="s">
        <v>817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588</v>
      </c>
      <c r="F10" s="251" t="s">
        <v>869</v>
      </c>
      <c r="G10" s="251">
        <v>635</v>
      </c>
      <c r="H10" s="251"/>
      <c r="I10" s="318" t="s">
        <v>866</v>
      </c>
      <c r="J10" s="345" t="s">
        <v>589</v>
      </c>
      <c r="K10" s="284"/>
      <c r="L10" s="285"/>
      <c r="M10" s="286"/>
      <c r="N10" s="284"/>
      <c r="O10" s="308"/>
      <c r="P10" s="284">
        <f>VLOOKUP(D10,'MidCap Intra'!B37:C590,2,0)</f>
        <v>676.35</v>
      </c>
      <c r="Q10" s="246"/>
      <c r="R10" s="246" t="s">
        <v>587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9">
        <v>2</v>
      </c>
      <c r="B11" s="366">
        <v>44706</v>
      </c>
      <c r="C11" s="377"/>
      <c r="D11" s="378" t="s">
        <v>145</v>
      </c>
      <c r="E11" s="379" t="s">
        <v>588</v>
      </c>
      <c r="F11" s="369">
        <v>1595</v>
      </c>
      <c r="G11" s="369">
        <v>1475</v>
      </c>
      <c r="H11" s="369">
        <v>1672.5</v>
      </c>
      <c r="I11" s="380" t="s">
        <v>872</v>
      </c>
      <c r="J11" s="325" t="s">
        <v>897</v>
      </c>
      <c r="K11" s="325">
        <f t="shared" ref="K11" si="0">H11-F11</f>
        <v>77.5</v>
      </c>
      <c r="L11" s="326">
        <f t="shared" ref="L11" si="1">(F11*-0.7)/100</f>
        <v>-11.164999999999999</v>
      </c>
      <c r="M11" s="327">
        <f t="shared" ref="M11" si="2">(K11+L11)/F11</f>
        <v>4.1589341692789973E-2</v>
      </c>
      <c r="N11" s="325" t="s">
        <v>586</v>
      </c>
      <c r="O11" s="370">
        <v>44715</v>
      </c>
      <c r="P11" s="374"/>
      <c r="Q11" s="246"/>
      <c r="R11" s="246" t="s">
        <v>587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99">
        <v>3</v>
      </c>
      <c r="B12" s="400">
        <v>44708</v>
      </c>
      <c r="C12" s="401"/>
      <c r="D12" s="402" t="s">
        <v>487</v>
      </c>
      <c r="E12" s="403" t="s">
        <v>588</v>
      </c>
      <c r="F12" s="399">
        <v>131</v>
      </c>
      <c r="G12" s="399">
        <v>123</v>
      </c>
      <c r="H12" s="399">
        <v>136</v>
      </c>
      <c r="I12" s="404" t="s">
        <v>876</v>
      </c>
      <c r="J12" s="405" t="s">
        <v>878</v>
      </c>
      <c r="K12" s="405">
        <f t="shared" ref="K12" si="3">H12-F12</f>
        <v>5</v>
      </c>
      <c r="L12" s="406">
        <f t="shared" ref="L12" si="4">(F12*-0.7)/100</f>
        <v>-0.91699999999999993</v>
      </c>
      <c r="M12" s="407">
        <f t="shared" ref="M12" si="5">(K12+L12)/F12</f>
        <v>3.1167938931297712E-2</v>
      </c>
      <c r="N12" s="405" t="s">
        <v>586</v>
      </c>
      <c r="O12" s="359">
        <v>44712</v>
      </c>
      <c r="P12" s="408"/>
      <c r="Q12" s="246"/>
      <c r="R12" s="246" t="s">
        <v>587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44719</v>
      </c>
      <c r="C13" s="319"/>
      <c r="D13" s="316" t="s">
        <v>122</v>
      </c>
      <c r="E13" s="317" t="s">
        <v>588</v>
      </c>
      <c r="F13" s="251" t="s">
        <v>914</v>
      </c>
      <c r="G13" s="251">
        <v>2088</v>
      </c>
      <c r="H13" s="251"/>
      <c r="I13" s="318" t="s">
        <v>915</v>
      </c>
      <c r="J13" s="284" t="s">
        <v>589</v>
      </c>
      <c r="K13" s="284"/>
      <c r="L13" s="285"/>
      <c r="M13" s="286"/>
      <c r="N13" s="284"/>
      <c r="O13" s="308"/>
      <c r="P13" s="284">
        <f>VLOOKUP(D13,'MidCap Intra'!B40:C593,2,0)</f>
        <v>2197.6999999999998</v>
      </c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/>
      <c r="B14" s="248"/>
      <c r="C14" s="319"/>
      <c r="D14" s="316"/>
      <c r="E14" s="317"/>
      <c r="F14" s="251"/>
      <c r="G14" s="251"/>
      <c r="H14" s="251"/>
      <c r="I14" s="318"/>
      <c r="J14" s="284"/>
      <c r="K14" s="284"/>
      <c r="L14" s="285"/>
      <c r="M14" s="286"/>
      <c r="N14" s="284"/>
      <c r="O14" s="308"/>
      <c r="P14" s="284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ht="13.9" customHeight="1">
      <c r="A15" s="389"/>
      <c r="B15" s="386"/>
      <c r="C15" s="409"/>
      <c r="D15" s="410"/>
      <c r="E15" s="411"/>
      <c r="F15" s="389"/>
      <c r="G15" s="389"/>
      <c r="H15" s="389"/>
      <c r="I15" s="412"/>
      <c r="J15" s="413"/>
      <c r="K15" s="390"/>
      <c r="L15" s="391"/>
      <c r="M15" s="392"/>
      <c r="N15" s="390"/>
      <c r="O15" s="393"/>
      <c r="P15" s="39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07"/>
      <c r="B16" s="108"/>
      <c r="C16" s="109"/>
      <c r="D16" s="110"/>
      <c r="E16" s="111"/>
      <c r="F16" s="111"/>
      <c r="H16" s="111"/>
      <c r="I16" s="112"/>
      <c r="J16" s="113"/>
      <c r="K16" s="113"/>
      <c r="L16" s="114"/>
      <c r="M16" s="115"/>
      <c r="N16" s="116"/>
      <c r="O16" s="117"/>
      <c r="P16" s="118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107"/>
      <c r="B17" s="108"/>
      <c r="C17" s="109"/>
      <c r="D17" s="110"/>
      <c r="E17" s="111"/>
      <c r="F17" s="111"/>
      <c r="G17" s="107"/>
      <c r="H17" s="111"/>
      <c r="I17" s="112"/>
      <c r="J17" s="113"/>
      <c r="K17" s="113"/>
      <c r="L17" s="114"/>
      <c r="M17" s="115"/>
      <c r="N17" s="116"/>
      <c r="O17" s="117"/>
      <c r="P17" s="118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9" t="s">
        <v>590</v>
      </c>
      <c r="B18" s="120"/>
      <c r="C18" s="121"/>
      <c r="D18" s="122"/>
      <c r="E18" s="123"/>
      <c r="F18" s="123"/>
      <c r="G18" s="123"/>
      <c r="H18" s="123"/>
      <c r="I18" s="123"/>
      <c r="J18" s="124"/>
      <c r="K18" s="123"/>
      <c r="L18" s="125"/>
      <c r="M18" s="56"/>
      <c r="N18" s="124"/>
      <c r="O18" s="12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26" t="s">
        <v>591</v>
      </c>
      <c r="B19" s="119"/>
      <c r="C19" s="119"/>
      <c r="D19" s="119"/>
      <c r="E19" s="41"/>
      <c r="F19" s="127" t="s">
        <v>592</v>
      </c>
      <c r="G19" s="6"/>
      <c r="H19" s="6"/>
      <c r="I19" s="6"/>
      <c r="J19" s="128"/>
      <c r="K19" s="129"/>
      <c r="L19" s="129"/>
      <c r="M19" s="130"/>
      <c r="N19" s="1"/>
      <c r="O19" s="13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9" t="s">
        <v>593</v>
      </c>
      <c r="B20" s="119"/>
      <c r="C20" s="119"/>
      <c r="D20" s="119" t="s">
        <v>849</v>
      </c>
      <c r="E20" s="6"/>
      <c r="F20" s="127" t="s">
        <v>594</v>
      </c>
      <c r="G20" s="6"/>
      <c r="H20" s="6"/>
      <c r="I20" s="6"/>
      <c r="J20" s="128"/>
      <c r="K20" s="129"/>
      <c r="L20" s="129"/>
      <c r="M20" s="130"/>
      <c r="N20" s="1"/>
      <c r="O20" s="13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9"/>
      <c r="B21" s="119"/>
      <c r="C21" s="119"/>
      <c r="D21" s="119"/>
      <c r="E21" s="6"/>
      <c r="F21" s="6"/>
      <c r="G21" s="6"/>
      <c r="H21" s="6"/>
      <c r="I21" s="6"/>
      <c r="J21" s="132"/>
      <c r="K21" s="129"/>
      <c r="L21" s="129"/>
      <c r="M21" s="6"/>
      <c r="N21" s="133"/>
      <c r="O21" s="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.75" customHeight="1">
      <c r="A22" s="1"/>
      <c r="B22" s="134" t="s">
        <v>595</v>
      </c>
      <c r="C22" s="134"/>
      <c r="D22" s="134"/>
      <c r="E22" s="134"/>
      <c r="F22" s="135"/>
      <c r="G22" s="6"/>
      <c r="H22" s="6"/>
      <c r="I22" s="136"/>
      <c r="J22" s="137"/>
      <c r="K22" s="138"/>
      <c r="L22" s="137"/>
      <c r="M22" s="6"/>
      <c r="N22" s="1"/>
      <c r="O22" s="1"/>
      <c r="P22" s="1"/>
      <c r="R22" s="56"/>
      <c r="S22" s="1"/>
      <c r="T22" s="1"/>
      <c r="U22" s="1"/>
      <c r="V22" s="1"/>
      <c r="W22" s="1"/>
      <c r="X22" s="1"/>
      <c r="Y22" s="1"/>
      <c r="Z22" s="1"/>
    </row>
    <row r="23" spans="1:38" ht="38.25" customHeight="1">
      <c r="A23" s="95" t="s">
        <v>16</v>
      </c>
      <c r="B23" s="96" t="s">
        <v>563</v>
      </c>
      <c r="C23" s="98"/>
      <c r="D23" s="97" t="s">
        <v>574</v>
      </c>
      <c r="E23" s="96" t="s">
        <v>575</v>
      </c>
      <c r="F23" s="96" t="s">
        <v>576</v>
      </c>
      <c r="G23" s="96" t="s">
        <v>596</v>
      </c>
      <c r="H23" s="96" t="s">
        <v>578</v>
      </c>
      <c r="I23" s="96" t="s">
        <v>579</v>
      </c>
      <c r="J23" s="96" t="s">
        <v>580</v>
      </c>
      <c r="K23" s="96" t="s">
        <v>597</v>
      </c>
      <c r="L23" s="140" t="s">
        <v>582</v>
      </c>
      <c r="M23" s="98" t="s">
        <v>583</v>
      </c>
      <c r="N23" s="95" t="s">
        <v>584</v>
      </c>
      <c r="O23" s="291" t="s">
        <v>585</v>
      </c>
      <c r="P23" s="271"/>
      <c r="Q23" s="1"/>
      <c r="R23" s="288"/>
      <c r="S23" s="288"/>
      <c r="T23" s="288"/>
      <c r="U23" s="281"/>
      <c r="V23" s="281"/>
      <c r="W23" s="281"/>
      <c r="X23" s="281"/>
      <c r="Y23" s="28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s="257" customFormat="1" ht="15" customHeight="1">
      <c r="A24" s="320">
        <v>1</v>
      </c>
      <c r="B24" s="248">
        <v>44709</v>
      </c>
      <c r="C24" s="321"/>
      <c r="D24" s="322" t="s">
        <v>188</v>
      </c>
      <c r="E24" s="251" t="s">
        <v>588</v>
      </c>
      <c r="F24" s="251" t="s">
        <v>874</v>
      </c>
      <c r="G24" s="251">
        <v>457</v>
      </c>
      <c r="H24" s="251"/>
      <c r="I24" s="251" t="s">
        <v>875</v>
      </c>
      <c r="J24" s="284" t="s">
        <v>589</v>
      </c>
      <c r="K24" s="284"/>
      <c r="L24" s="285"/>
      <c r="M24" s="286"/>
      <c r="N24" s="284"/>
      <c r="O24" s="308"/>
      <c r="P24" s="289"/>
      <c r="Q24" s="289"/>
      <c r="R24" s="290" t="s">
        <v>587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87"/>
      <c r="AJ24" s="280"/>
      <c r="AK24" s="280"/>
      <c r="AL24" s="280"/>
    </row>
    <row r="25" spans="1:38" s="257" customFormat="1" ht="15" customHeight="1">
      <c r="A25" s="365">
        <v>2</v>
      </c>
      <c r="B25" s="366">
        <v>44711</v>
      </c>
      <c r="C25" s="367"/>
      <c r="D25" s="368" t="s">
        <v>205</v>
      </c>
      <c r="E25" s="369" t="s">
        <v>588</v>
      </c>
      <c r="F25" s="369">
        <v>1115</v>
      </c>
      <c r="G25" s="369">
        <v>1079</v>
      </c>
      <c r="H25" s="369">
        <v>1145</v>
      </c>
      <c r="I25" s="369" t="s">
        <v>877</v>
      </c>
      <c r="J25" s="325" t="s">
        <v>601</v>
      </c>
      <c r="K25" s="325">
        <f t="shared" ref="K25" si="6">H25-F25</f>
        <v>30</v>
      </c>
      <c r="L25" s="326">
        <f t="shared" ref="L25" si="7">(F25*-0.7)/100</f>
        <v>-7.8049999999999997</v>
      </c>
      <c r="M25" s="327">
        <f t="shared" ref="M25" si="8">(K25+L25)/F25</f>
        <v>1.9905829596412555E-2</v>
      </c>
      <c r="N25" s="325" t="s">
        <v>586</v>
      </c>
      <c r="O25" s="370">
        <v>44715</v>
      </c>
      <c r="P25" s="289"/>
      <c r="Q25" s="289"/>
      <c r="R25" s="290" t="s">
        <v>587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87"/>
      <c r="AJ25" s="280"/>
      <c r="AK25" s="280"/>
      <c r="AL25" s="280"/>
    </row>
    <row r="26" spans="1:38" s="257" customFormat="1" ht="15" customHeight="1">
      <c r="A26" s="365">
        <v>3</v>
      </c>
      <c r="B26" s="366">
        <v>44713</v>
      </c>
      <c r="C26" s="367"/>
      <c r="D26" s="368" t="s">
        <v>82</v>
      </c>
      <c r="E26" s="369" t="s">
        <v>588</v>
      </c>
      <c r="F26" s="369">
        <v>207</v>
      </c>
      <c r="G26" s="369">
        <v>199</v>
      </c>
      <c r="H26" s="369">
        <v>212.75</v>
      </c>
      <c r="I26" s="369" t="s">
        <v>882</v>
      </c>
      <c r="J26" s="325" t="s">
        <v>894</v>
      </c>
      <c r="K26" s="325">
        <f t="shared" ref="K26" si="9">H26-F26</f>
        <v>5.75</v>
      </c>
      <c r="L26" s="326">
        <f t="shared" ref="L26" si="10">(F26*-0.7)/100</f>
        <v>-1.4489999999999998</v>
      </c>
      <c r="M26" s="327">
        <f t="shared" ref="M26" si="11">(K26+L26)/F26</f>
        <v>2.0777777777777777E-2</v>
      </c>
      <c r="N26" s="325" t="s">
        <v>586</v>
      </c>
      <c r="O26" s="370">
        <v>44714</v>
      </c>
      <c r="P26" s="289"/>
      <c r="Q26" s="289"/>
      <c r="R26" s="290" t="s">
        <v>587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87"/>
      <c r="AJ26" s="280"/>
      <c r="AK26" s="280"/>
      <c r="AL26" s="280"/>
    </row>
    <row r="27" spans="1:38" s="257" customFormat="1" ht="15" customHeight="1">
      <c r="A27" s="320">
        <v>4</v>
      </c>
      <c r="B27" s="248">
        <v>44713</v>
      </c>
      <c r="C27" s="321"/>
      <c r="D27" s="322" t="s">
        <v>117</v>
      </c>
      <c r="E27" s="251" t="s">
        <v>588</v>
      </c>
      <c r="F27" s="251" t="s">
        <v>883</v>
      </c>
      <c r="G27" s="251">
        <v>584</v>
      </c>
      <c r="H27" s="251"/>
      <c r="I27" s="251" t="s">
        <v>854</v>
      </c>
      <c r="J27" s="284" t="s">
        <v>589</v>
      </c>
      <c r="K27" s="284"/>
      <c r="L27" s="285"/>
      <c r="M27" s="286"/>
      <c r="N27" s="284"/>
      <c r="O27" s="308"/>
      <c r="P27" s="289"/>
      <c r="Q27" s="289"/>
      <c r="R27" s="290" t="s">
        <v>587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87"/>
      <c r="AJ27" s="280"/>
      <c r="AK27" s="280"/>
      <c r="AL27" s="280"/>
    </row>
    <row r="28" spans="1:38" s="257" customFormat="1" ht="15" customHeight="1">
      <c r="A28" s="365">
        <v>5</v>
      </c>
      <c r="B28" s="366">
        <v>44714</v>
      </c>
      <c r="C28" s="367"/>
      <c r="D28" s="368" t="s">
        <v>530</v>
      </c>
      <c r="E28" s="369" t="s">
        <v>588</v>
      </c>
      <c r="F28" s="369">
        <v>962.5</v>
      </c>
      <c r="G28" s="369">
        <v>934</v>
      </c>
      <c r="H28" s="369">
        <v>994.5</v>
      </c>
      <c r="I28" s="369" t="s">
        <v>891</v>
      </c>
      <c r="J28" s="325" t="s">
        <v>898</v>
      </c>
      <c r="K28" s="325">
        <f t="shared" ref="K28" si="12">H28-F28</f>
        <v>32</v>
      </c>
      <c r="L28" s="326">
        <f t="shared" ref="L28" si="13">(F28*-0.7)/100</f>
        <v>-6.7374999999999998</v>
      </c>
      <c r="M28" s="327">
        <f t="shared" ref="M28" si="14">(K28+L28)/F28</f>
        <v>2.6246753246753247E-2</v>
      </c>
      <c r="N28" s="325" t="s">
        <v>586</v>
      </c>
      <c r="O28" s="370">
        <v>44715</v>
      </c>
      <c r="P28" s="289"/>
      <c r="Q28" s="289"/>
      <c r="R28" s="290" t="s">
        <v>587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87"/>
      <c r="AJ28" s="280"/>
      <c r="AK28" s="280"/>
      <c r="AL28" s="280"/>
    </row>
    <row r="29" spans="1:38" s="257" customFormat="1" ht="15" customHeight="1">
      <c r="A29" s="320">
        <v>6</v>
      </c>
      <c r="B29" s="248">
        <v>44714</v>
      </c>
      <c r="C29" s="321"/>
      <c r="D29" s="322" t="s">
        <v>68</v>
      </c>
      <c r="E29" s="251" t="s">
        <v>588</v>
      </c>
      <c r="F29" s="251" t="s">
        <v>892</v>
      </c>
      <c r="G29" s="251">
        <v>100</v>
      </c>
      <c r="H29" s="251"/>
      <c r="I29" s="251" t="s">
        <v>893</v>
      </c>
      <c r="J29" s="284" t="s">
        <v>589</v>
      </c>
      <c r="K29" s="284"/>
      <c r="L29" s="285"/>
      <c r="M29" s="286"/>
      <c r="N29" s="284"/>
      <c r="O29" s="308"/>
      <c r="P29" s="289"/>
      <c r="Q29" s="289"/>
      <c r="R29" s="290" t="s">
        <v>587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s="384" customFormat="1" ht="15" customHeight="1">
      <c r="A30" s="438">
        <v>7</v>
      </c>
      <c r="B30" s="337">
        <v>44714</v>
      </c>
      <c r="C30" s="439"/>
      <c r="D30" s="440" t="s">
        <v>55</v>
      </c>
      <c r="E30" s="339" t="s">
        <v>588</v>
      </c>
      <c r="F30" s="339">
        <v>143.5</v>
      </c>
      <c r="G30" s="339">
        <v>139.69999999999999</v>
      </c>
      <c r="H30" s="339">
        <v>139.69999999999999</v>
      </c>
      <c r="I30" s="339">
        <v>150</v>
      </c>
      <c r="J30" s="333" t="s">
        <v>904</v>
      </c>
      <c r="K30" s="333">
        <f t="shared" ref="K30:K31" si="15">H30-F30</f>
        <v>-3.8000000000000114</v>
      </c>
      <c r="L30" s="441">
        <f t="shared" ref="L30:L31" si="16">(F30*-0.7)/100</f>
        <v>-1.0044999999999999</v>
      </c>
      <c r="M30" s="442">
        <f t="shared" ref="M30:M31" si="17">(K30+L30)/F30</f>
        <v>-3.3480836236933875E-2</v>
      </c>
      <c r="N30" s="333" t="s">
        <v>598</v>
      </c>
      <c r="O30" s="443">
        <v>44718</v>
      </c>
      <c r="P30" s="289"/>
      <c r="Q30" s="289"/>
      <c r="R30" s="290" t="s">
        <v>587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82"/>
      <c r="AJ30" s="383"/>
      <c r="AK30" s="383"/>
      <c r="AL30" s="383"/>
    </row>
    <row r="31" spans="1:38" s="397" customFormat="1" ht="15" customHeight="1">
      <c r="A31" s="444">
        <v>8</v>
      </c>
      <c r="B31" s="445">
        <v>44719</v>
      </c>
      <c r="C31" s="446"/>
      <c r="D31" s="447" t="s">
        <v>404</v>
      </c>
      <c r="E31" s="448" t="s">
        <v>588</v>
      </c>
      <c r="F31" s="448">
        <v>179.5</v>
      </c>
      <c r="G31" s="448">
        <v>174</v>
      </c>
      <c r="H31" s="448">
        <v>185.5</v>
      </c>
      <c r="I31" s="448" t="s">
        <v>916</v>
      </c>
      <c r="J31" s="325" t="s">
        <v>958</v>
      </c>
      <c r="K31" s="325">
        <f t="shared" si="15"/>
        <v>6</v>
      </c>
      <c r="L31" s="326">
        <f t="shared" si="16"/>
        <v>-1.2565</v>
      </c>
      <c r="M31" s="327">
        <f t="shared" si="17"/>
        <v>2.6426183844011141E-2</v>
      </c>
      <c r="N31" s="449" t="s">
        <v>586</v>
      </c>
      <c r="O31" s="450">
        <v>44721</v>
      </c>
      <c r="P31" s="289"/>
      <c r="Q31" s="289"/>
      <c r="R31" s="290" t="s">
        <v>587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398"/>
      <c r="AI31" s="398"/>
      <c r="AJ31" s="398"/>
      <c r="AK31" s="398"/>
      <c r="AL31" s="398"/>
    </row>
    <row r="32" spans="1:38" s="397" customFormat="1" ht="15" customHeight="1">
      <c r="A32" s="385">
        <v>9</v>
      </c>
      <c r="B32" s="386">
        <v>44719</v>
      </c>
      <c r="C32" s="387"/>
      <c r="D32" s="388" t="s">
        <v>145</v>
      </c>
      <c r="E32" s="389" t="s">
        <v>588</v>
      </c>
      <c r="F32" s="389" t="s">
        <v>917</v>
      </c>
      <c r="G32" s="389">
        <v>1535</v>
      </c>
      <c r="H32" s="389"/>
      <c r="I32" s="389" t="s">
        <v>918</v>
      </c>
      <c r="J32" s="390" t="s">
        <v>589</v>
      </c>
      <c r="K32" s="390"/>
      <c r="L32" s="391"/>
      <c r="M32" s="392"/>
      <c r="N32" s="390"/>
      <c r="O32" s="393"/>
      <c r="P32" s="289"/>
      <c r="Q32" s="289"/>
      <c r="R32" s="290" t="s">
        <v>587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398"/>
      <c r="AI32" s="398"/>
      <c r="AJ32" s="398"/>
      <c r="AK32" s="398"/>
      <c r="AL32" s="398"/>
    </row>
    <row r="33" spans="1:38" s="397" customFormat="1" ht="15" customHeight="1">
      <c r="A33" s="385">
        <v>10</v>
      </c>
      <c r="B33" s="386">
        <v>44720</v>
      </c>
      <c r="C33" s="387"/>
      <c r="D33" s="388" t="s">
        <v>520</v>
      </c>
      <c r="E33" s="389" t="s">
        <v>588</v>
      </c>
      <c r="F33" s="389" t="s">
        <v>943</v>
      </c>
      <c r="G33" s="389">
        <v>470</v>
      </c>
      <c r="H33" s="389"/>
      <c r="I33" s="389" t="s">
        <v>944</v>
      </c>
      <c r="J33" s="390" t="s">
        <v>589</v>
      </c>
      <c r="K33" s="390"/>
      <c r="L33" s="391"/>
      <c r="M33" s="392"/>
      <c r="N33" s="390"/>
      <c r="O33" s="393"/>
      <c r="P33" s="289"/>
      <c r="Q33" s="289"/>
      <c r="R33" s="290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398"/>
      <c r="AI33" s="398"/>
      <c r="AJ33" s="398"/>
      <c r="AK33" s="398"/>
      <c r="AL33" s="398"/>
    </row>
    <row r="34" spans="1:38" s="397" customFormat="1" ht="15" customHeight="1">
      <c r="A34" s="385"/>
      <c r="B34" s="386"/>
      <c r="C34" s="387"/>
      <c r="D34" s="388"/>
      <c r="E34" s="389"/>
      <c r="F34" s="389"/>
      <c r="G34" s="389"/>
      <c r="H34" s="389"/>
      <c r="I34" s="389"/>
      <c r="J34" s="390"/>
      <c r="K34" s="390"/>
      <c r="L34" s="391"/>
      <c r="M34" s="392"/>
      <c r="N34" s="390"/>
      <c r="O34" s="393"/>
      <c r="P34" s="289"/>
      <c r="Q34" s="289"/>
      <c r="R34" s="290" t="s">
        <v>587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398"/>
      <c r="AI34" s="398"/>
      <c r="AJ34" s="398"/>
      <c r="AK34" s="398"/>
      <c r="AL34" s="398"/>
    </row>
    <row r="35" spans="1:38" s="396" customFormat="1" ht="15" customHeight="1">
      <c r="A35" s="385"/>
      <c r="B35" s="386"/>
      <c r="C35" s="387"/>
      <c r="D35" s="388"/>
      <c r="E35" s="389"/>
      <c r="F35" s="389"/>
      <c r="G35" s="389"/>
      <c r="H35" s="389"/>
      <c r="I35" s="389"/>
      <c r="J35" s="390"/>
      <c r="K35" s="390"/>
      <c r="L35" s="391"/>
      <c r="M35" s="392"/>
      <c r="N35" s="390"/>
      <c r="O35" s="393"/>
      <c r="P35" s="289"/>
      <c r="Q35" s="289"/>
      <c r="R35" s="290" t="s">
        <v>587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94"/>
      <c r="AJ35" s="395"/>
      <c r="AK35" s="395"/>
      <c r="AL35" s="395"/>
    </row>
    <row r="36" spans="1:38" ht="15" customHeight="1">
      <c r="A36" s="292"/>
      <c r="B36" s="293"/>
      <c r="C36" s="294"/>
      <c r="D36" s="295"/>
      <c r="E36" s="296"/>
      <c r="F36" s="296"/>
      <c r="G36" s="296"/>
      <c r="H36" s="296"/>
      <c r="I36" s="296"/>
      <c r="J36" s="297"/>
      <c r="K36" s="297"/>
      <c r="L36" s="298"/>
      <c r="M36" s="299"/>
      <c r="N36" s="297"/>
      <c r="O36" s="300"/>
      <c r="P36" s="289"/>
      <c r="Q36" s="289"/>
      <c r="R36" s="290" t="s">
        <v>587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1"/>
      <c r="AI36" s="1"/>
      <c r="AJ36" s="1"/>
      <c r="AK36" s="1"/>
      <c r="AL36" s="1"/>
    </row>
    <row r="37" spans="1:38" ht="44.25" customHeight="1">
      <c r="A37" s="119" t="s">
        <v>590</v>
      </c>
      <c r="B37" s="142"/>
      <c r="C37" s="142"/>
      <c r="D37" s="1"/>
      <c r="E37" s="6"/>
      <c r="F37" s="6"/>
      <c r="G37" s="6"/>
      <c r="H37" s="6" t="s">
        <v>602</v>
      </c>
      <c r="I37" s="6"/>
      <c r="J37" s="6"/>
      <c r="K37" s="115"/>
      <c r="L37" s="144"/>
      <c r="M37" s="115"/>
      <c r="N37" s="116"/>
      <c r="O37" s="115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283"/>
      <c r="AD37" s="283"/>
      <c r="AE37" s="283"/>
      <c r="AF37" s="283"/>
      <c r="AG37" s="283"/>
      <c r="AH37" s="283"/>
    </row>
    <row r="38" spans="1:38" ht="12.75" customHeight="1">
      <c r="A38" s="126" t="s">
        <v>591</v>
      </c>
      <c r="B38" s="119"/>
      <c r="C38" s="119"/>
      <c r="D38" s="119"/>
      <c r="E38" s="41"/>
      <c r="F38" s="127" t="s">
        <v>592</v>
      </c>
      <c r="G38" s="56"/>
      <c r="H38" s="41"/>
      <c r="I38" s="56"/>
      <c r="J38" s="6"/>
      <c r="K38" s="145"/>
      <c r="L38" s="146"/>
      <c r="M38" s="6"/>
      <c r="N38" s="109"/>
      <c r="O38" s="147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26"/>
      <c r="B39" s="119"/>
      <c r="C39" s="119"/>
      <c r="D39" s="119"/>
      <c r="E39" s="6"/>
      <c r="F39" s="127" t="s">
        <v>594</v>
      </c>
      <c r="G39" s="56"/>
      <c r="H39" s="41"/>
      <c r="I39" s="56"/>
      <c r="J39" s="6"/>
      <c r="K39" s="145"/>
      <c r="L39" s="146"/>
      <c r="M39" s="6"/>
      <c r="N39" s="109"/>
      <c r="O39" s="147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19"/>
      <c r="B40" s="119"/>
      <c r="C40" s="119"/>
      <c r="D40" s="119"/>
      <c r="E40" s="6"/>
      <c r="F40" s="6"/>
      <c r="G40" s="6"/>
      <c r="H40" s="6"/>
      <c r="I40" s="6"/>
      <c r="J40" s="132"/>
      <c r="K40" s="129"/>
      <c r="L40" s="130"/>
      <c r="M40" s="6"/>
      <c r="N40" s="133"/>
      <c r="O40" s="1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.75" customHeight="1">
      <c r="A41" s="148" t="s">
        <v>603</v>
      </c>
      <c r="B41" s="148"/>
      <c r="C41" s="148"/>
      <c r="D41" s="148"/>
      <c r="E41" s="6"/>
      <c r="F41" s="6"/>
      <c r="G41" s="6"/>
      <c r="H41" s="6"/>
      <c r="I41" s="6"/>
      <c r="J41" s="6"/>
      <c r="K41" s="6"/>
      <c r="L41" s="6"/>
      <c r="M41" s="6"/>
      <c r="N41" s="6"/>
      <c r="O41" s="2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38.25" customHeight="1">
      <c r="A42" s="96" t="s">
        <v>16</v>
      </c>
      <c r="B42" s="96" t="s">
        <v>563</v>
      </c>
      <c r="C42" s="96"/>
      <c r="D42" s="97" t="s">
        <v>574</v>
      </c>
      <c r="E42" s="96" t="s">
        <v>575</v>
      </c>
      <c r="F42" s="96" t="s">
        <v>576</v>
      </c>
      <c r="G42" s="96" t="s">
        <v>596</v>
      </c>
      <c r="H42" s="96" t="s">
        <v>578</v>
      </c>
      <c r="I42" s="96" t="s">
        <v>579</v>
      </c>
      <c r="J42" s="95" t="s">
        <v>580</v>
      </c>
      <c r="K42" s="149" t="s">
        <v>604</v>
      </c>
      <c r="L42" s="98" t="s">
        <v>582</v>
      </c>
      <c r="M42" s="149" t="s">
        <v>605</v>
      </c>
      <c r="N42" s="96" t="s">
        <v>606</v>
      </c>
      <c r="O42" s="95" t="s">
        <v>584</v>
      </c>
      <c r="P42" s="97" t="s">
        <v>585</v>
      </c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s="247" customFormat="1" ht="13.15" customHeight="1">
      <c r="A43" s="339">
        <v>1</v>
      </c>
      <c r="B43" s="337">
        <v>44706</v>
      </c>
      <c r="C43" s="355"/>
      <c r="D43" s="338" t="s">
        <v>873</v>
      </c>
      <c r="E43" s="339" t="s">
        <v>588</v>
      </c>
      <c r="F43" s="339">
        <v>261.5</v>
      </c>
      <c r="G43" s="339">
        <v>254</v>
      </c>
      <c r="H43" s="334">
        <v>254</v>
      </c>
      <c r="I43" s="334" t="s">
        <v>867</v>
      </c>
      <c r="J43" s="333" t="s">
        <v>868</v>
      </c>
      <c r="K43" s="334">
        <f t="shared" ref="K43" si="18">H43-F43</f>
        <v>-7.5</v>
      </c>
      <c r="L43" s="335">
        <f t="shared" ref="L43" si="19">(H43*N43)*0.07%</f>
        <v>302.26000000000005</v>
      </c>
      <c r="M43" s="336">
        <f t="shared" ref="M43" si="20">(K43*N43)-L43</f>
        <v>-13052.26</v>
      </c>
      <c r="N43" s="334">
        <v>1700</v>
      </c>
      <c r="O43" s="343" t="s">
        <v>598</v>
      </c>
      <c r="P43" s="337">
        <v>44713</v>
      </c>
      <c r="Q43" s="249"/>
      <c r="R43" s="253" t="s">
        <v>863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96"/>
      <c r="AG43" s="293"/>
      <c r="AH43" s="249"/>
      <c r="AI43" s="249"/>
      <c r="AJ43" s="296"/>
      <c r="AK43" s="296"/>
      <c r="AL43" s="296"/>
    </row>
    <row r="44" spans="1:38" s="247" customFormat="1" ht="12.75" customHeight="1">
      <c r="A44" s="339">
        <v>2</v>
      </c>
      <c r="B44" s="337">
        <v>44713</v>
      </c>
      <c r="C44" s="355"/>
      <c r="D44" s="338" t="s">
        <v>879</v>
      </c>
      <c r="E44" s="339" t="s">
        <v>588</v>
      </c>
      <c r="F44" s="339">
        <v>2750</v>
      </c>
      <c r="G44" s="339">
        <v>2700</v>
      </c>
      <c r="H44" s="334">
        <v>2700</v>
      </c>
      <c r="I44" s="334" t="s">
        <v>880</v>
      </c>
      <c r="J44" s="333" t="s">
        <v>888</v>
      </c>
      <c r="K44" s="334">
        <f t="shared" ref="K44" si="21">H44-F44</f>
        <v>-50</v>
      </c>
      <c r="L44" s="335">
        <f t="shared" ref="L44" si="22">(H44*N44)*0.07%</f>
        <v>472.50000000000006</v>
      </c>
      <c r="M44" s="336">
        <f t="shared" ref="M44" si="23">(K44*N44)-L44</f>
        <v>-12972.5</v>
      </c>
      <c r="N44" s="334">
        <v>250</v>
      </c>
      <c r="O44" s="343" t="s">
        <v>598</v>
      </c>
      <c r="P44" s="337">
        <v>44714</v>
      </c>
      <c r="Q44" s="249"/>
      <c r="R44" s="290" t="s">
        <v>587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96"/>
      <c r="AG44" s="293"/>
      <c r="AH44" s="249"/>
      <c r="AI44" s="249"/>
      <c r="AJ44" s="296"/>
      <c r="AK44" s="296"/>
      <c r="AL44" s="296"/>
    </row>
    <row r="45" spans="1:38" s="247" customFormat="1" ht="12.75" customHeight="1">
      <c r="A45" s="369">
        <v>3</v>
      </c>
      <c r="B45" s="366">
        <v>44713</v>
      </c>
      <c r="C45" s="371"/>
      <c r="D45" s="372" t="s">
        <v>881</v>
      </c>
      <c r="E45" s="369" t="s">
        <v>588</v>
      </c>
      <c r="F45" s="369">
        <v>16505</v>
      </c>
      <c r="G45" s="369">
        <v>16350</v>
      </c>
      <c r="H45" s="373">
        <v>16560</v>
      </c>
      <c r="I45" s="373">
        <v>16800</v>
      </c>
      <c r="J45" s="374" t="s">
        <v>725</v>
      </c>
      <c r="K45" s="373">
        <f t="shared" ref="K45" si="24">H45-F45</f>
        <v>55</v>
      </c>
      <c r="L45" s="375">
        <f t="shared" ref="L45" si="25">(H45*N45)*0.07%</f>
        <v>579.60000000000014</v>
      </c>
      <c r="M45" s="376">
        <f t="shared" ref="M45" si="26">(K45*N45)-L45</f>
        <v>2170.3999999999996</v>
      </c>
      <c r="N45" s="373">
        <v>50</v>
      </c>
      <c r="O45" s="325" t="s">
        <v>586</v>
      </c>
      <c r="P45" s="366">
        <v>44714</v>
      </c>
      <c r="Q45" s="249"/>
      <c r="R45" s="290" t="s">
        <v>587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96"/>
      <c r="AG45" s="293"/>
      <c r="AH45" s="249"/>
      <c r="AI45" s="249"/>
      <c r="AJ45" s="296"/>
      <c r="AK45" s="296"/>
      <c r="AL45" s="296"/>
    </row>
    <row r="46" spans="1:38" s="247" customFormat="1" ht="12.75" customHeight="1">
      <c r="A46" s="369">
        <v>4</v>
      </c>
      <c r="B46" s="366">
        <v>44714</v>
      </c>
      <c r="C46" s="371"/>
      <c r="D46" s="372" t="s">
        <v>889</v>
      </c>
      <c r="E46" s="369" t="s">
        <v>588</v>
      </c>
      <c r="F46" s="369">
        <v>16510</v>
      </c>
      <c r="G46" s="369">
        <v>16370</v>
      </c>
      <c r="H46" s="373">
        <v>16590</v>
      </c>
      <c r="I46" s="373" t="s">
        <v>890</v>
      </c>
      <c r="J46" s="374" t="s">
        <v>895</v>
      </c>
      <c r="K46" s="373">
        <f t="shared" ref="K46" si="27">H46-F46</f>
        <v>80</v>
      </c>
      <c r="L46" s="375">
        <f t="shared" ref="L46" si="28">(H46*N46)*0.07%</f>
        <v>580.65000000000009</v>
      </c>
      <c r="M46" s="376">
        <f t="shared" ref="M46" si="29">(K46*N46)-L46</f>
        <v>3419.35</v>
      </c>
      <c r="N46" s="373">
        <v>50</v>
      </c>
      <c r="O46" s="325" t="s">
        <v>586</v>
      </c>
      <c r="P46" s="366">
        <v>44714</v>
      </c>
      <c r="Q46" s="249"/>
      <c r="R46" s="290" t="s">
        <v>587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96"/>
      <c r="AG46" s="293"/>
      <c r="AH46" s="249"/>
      <c r="AI46" s="249"/>
      <c r="AJ46" s="296"/>
      <c r="AK46" s="296"/>
      <c r="AL46" s="296"/>
    </row>
    <row r="47" spans="1:38" s="247" customFormat="1" ht="12.75" customHeight="1">
      <c r="A47" s="369">
        <v>5</v>
      </c>
      <c r="B47" s="366">
        <v>44715</v>
      </c>
      <c r="C47" s="371"/>
      <c r="D47" s="372" t="s">
        <v>889</v>
      </c>
      <c r="E47" s="369" t="s">
        <v>899</v>
      </c>
      <c r="F47" s="369">
        <v>16765</v>
      </c>
      <c r="G47" s="369">
        <v>16910</v>
      </c>
      <c r="H47" s="373">
        <v>16700</v>
      </c>
      <c r="I47" s="373" t="s">
        <v>900</v>
      </c>
      <c r="J47" s="374" t="s">
        <v>901</v>
      </c>
      <c r="K47" s="373">
        <f>F47-H47</f>
        <v>65</v>
      </c>
      <c r="L47" s="375">
        <f t="shared" ref="L47:L48" si="30">(H47*N47)*0.07%</f>
        <v>584.50000000000011</v>
      </c>
      <c r="M47" s="376">
        <f t="shared" ref="M47:M48" si="31">(K47*N47)-L47</f>
        <v>2665.5</v>
      </c>
      <c r="N47" s="373">
        <v>50</v>
      </c>
      <c r="O47" s="325" t="s">
        <v>586</v>
      </c>
      <c r="P47" s="366">
        <v>44715</v>
      </c>
      <c r="Q47" s="249"/>
      <c r="R47" s="290" t="s">
        <v>587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96"/>
      <c r="AG47" s="293"/>
      <c r="AH47" s="249"/>
      <c r="AI47" s="249"/>
      <c r="AJ47" s="296"/>
      <c r="AK47" s="296"/>
      <c r="AL47" s="296"/>
    </row>
    <row r="48" spans="1:38" s="247" customFormat="1" ht="12.75" customHeight="1">
      <c r="A48" s="339">
        <v>6</v>
      </c>
      <c r="B48" s="337">
        <v>44715</v>
      </c>
      <c r="C48" s="355"/>
      <c r="D48" s="338" t="s">
        <v>902</v>
      </c>
      <c r="E48" s="339" t="s">
        <v>588</v>
      </c>
      <c r="F48" s="339">
        <v>1574</v>
      </c>
      <c r="G48" s="339">
        <v>1545</v>
      </c>
      <c r="H48" s="334">
        <v>1545</v>
      </c>
      <c r="I48" s="334" t="s">
        <v>903</v>
      </c>
      <c r="J48" s="333" t="s">
        <v>924</v>
      </c>
      <c r="K48" s="334">
        <f t="shared" ref="K48" si="32">H48-F48</f>
        <v>-29</v>
      </c>
      <c r="L48" s="335">
        <f t="shared" si="30"/>
        <v>378.52500000000003</v>
      </c>
      <c r="M48" s="336">
        <f t="shared" si="31"/>
        <v>-10528.525</v>
      </c>
      <c r="N48" s="334">
        <v>350</v>
      </c>
      <c r="O48" s="343" t="s">
        <v>598</v>
      </c>
      <c r="P48" s="337">
        <v>44718</v>
      </c>
      <c r="Q48" s="249"/>
      <c r="R48" s="253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96"/>
      <c r="AG48" s="293"/>
      <c r="AH48" s="249"/>
      <c r="AI48" s="249"/>
      <c r="AJ48" s="296"/>
      <c r="AK48" s="296"/>
      <c r="AL48" s="296"/>
    </row>
    <row r="49" spans="1:38" s="247" customFormat="1" ht="12.75" customHeight="1">
      <c r="A49" s="369">
        <v>7</v>
      </c>
      <c r="B49" s="366">
        <v>44718</v>
      </c>
      <c r="C49" s="371"/>
      <c r="D49" s="372" t="s">
        <v>905</v>
      </c>
      <c r="E49" s="369" t="s">
        <v>899</v>
      </c>
      <c r="F49" s="369">
        <v>683</v>
      </c>
      <c r="G49" s="369">
        <v>693</v>
      </c>
      <c r="H49" s="373">
        <v>676</v>
      </c>
      <c r="I49" s="373" t="s">
        <v>906</v>
      </c>
      <c r="J49" s="374" t="s">
        <v>907</v>
      </c>
      <c r="K49" s="373">
        <f>F49-H49</f>
        <v>7</v>
      </c>
      <c r="L49" s="375">
        <f t="shared" ref="L49:L51" si="33">(H49*N49)*0.07%</f>
        <v>567.84</v>
      </c>
      <c r="M49" s="376">
        <f t="shared" ref="M49:M51" si="34">(K49*N49)-L49</f>
        <v>7832.16</v>
      </c>
      <c r="N49" s="373">
        <v>1200</v>
      </c>
      <c r="O49" s="325" t="s">
        <v>586</v>
      </c>
      <c r="P49" s="366">
        <v>44718</v>
      </c>
      <c r="Q49" s="249"/>
      <c r="R49" s="253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96"/>
      <c r="AG49" s="293"/>
      <c r="AH49" s="249"/>
      <c r="AI49" s="249"/>
      <c r="AJ49" s="296"/>
      <c r="AK49" s="296"/>
      <c r="AL49" s="296"/>
    </row>
    <row r="50" spans="1:38" s="247" customFormat="1" ht="12.75" customHeight="1">
      <c r="A50" s="369">
        <v>8</v>
      </c>
      <c r="B50" s="366">
        <v>44718</v>
      </c>
      <c r="C50" s="371"/>
      <c r="D50" s="372" t="s">
        <v>908</v>
      </c>
      <c r="E50" s="369" t="s">
        <v>588</v>
      </c>
      <c r="F50" s="369">
        <v>239.5</v>
      </c>
      <c r="G50" s="369">
        <v>236.5</v>
      </c>
      <c r="H50" s="373">
        <v>242.25</v>
      </c>
      <c r="I50" s="373" t="s">
        <v>909</v>
      </c>
      <c r="J50" s="374" t="s">
        <v>910</v>
      </c>
      <c r="K50" s="373">
        <f t="shared" ref="K50" si="35">H50-F50</f>
        <v>2.75</v>
      </c>
      <c r="L50" s="375">
        <f t="shared" si="33"/>
        <v>644.3850000000001</v>
      </c>
      <c r="M50" s="376">
        <f t="shared" si="34"/>
        <v>9805.6149999999998</v>
      </c>
      <c r="N50" s="373">
        <v>3800</v>
      </c>
      <c r="O50" s="325" t="s">
        <v>586</v>
      </c>
      <c r="P50" s="366">
        <v>44718</v>
      </c>
      <c r="Q50" s="249"/>
      <c r="R50" s="253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96"/>
      <c r="AG50" s="293"/>
      <c r="AH50" s="249"/>
      <c r="AI50" s="249"/>
      <c r="AJ50" s="296"/>
      <c r="AK50" s="296"/>
      <c r="AL50" s="296"/>
    </row>
    <row r="51" spans="1:38" s="247" customFormat="1" ht="12.75" customHeight="1">
      <c r="A51" s="339">
        <v>9</v>
      </c>
      <c r="B51" s="337">
        <v>44718</v>
      </c>
      <c r="C51" s="355"/>
      <c r="D51" s="338" t="s">
        <v>911</v>
      </c>
      <c r="E51" s="339" t="s">
        <v>899</v>
      </c>
      <c r="F51" s="339">
        <v>107.25</v>
      </c>
      <c r="G51" s="339">
        <v>111</v>
      </c>
      <c r="H51" s="339">
        <v>110</v>
      </c>
      <c r="I51" s="334" t="s">
        <v>912</v>
      </c>
      <c r="J51" s="333" t="s">
        <v>925</v>
      </c>
      <c r="K51" s="334">
        <f>F51-H51</f>
        <v>-2.75</v>
      </c>
      <c r="L51" s="335">
        <f t="shared" si="33"/>
        <v>223.30000000000004</v>
      </c>
      <c r="M51" s="336">
        <f t="shared" si="34"/>
        <v>-8198.2999999999993</v>
      </c>
      <c r="N51" s="334">
        <v>2900</v>
      </c>
      <c r="O51" s="343" t="s">
        <v>598</v>
      </c>
      <c r="P51" s="337">
        <v>44719</v>
      </c>
      <c r="Q51" s="249"/>
      <c r="R51" s="253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96"/>
      <c r="AG51" s="293"/>
      <c r="AH51" s="249"/>
      <c r="AI51" s="249"/>
      <c r="AJ51" s="296"/>
      <c r="AK51" s="296"/>
      <c r="AL51" s="296"/>
    </row>
    <row r="52" spans="1:38" s="247" customFormat="1" ht="12.75" customHeight="1">
      <c r="A52" s="251">
        <v>10</v>
      </c>
      <c r="B52" s="248">
        <v>44719</v>
      </c>
      <c r="C52" s="257"/>
      <c r="D52" s="309" t="s">
        <v>926</v>
      </c>
      <c r="E52" s="251" t="s">
        <v>588</v>
      </c>
      <c r="F52" s="251" t="s">
        <v>927</v>
      </c>
      <c r="G52" s="251">
        <v>3300</v>
      </c>
      <c r="H52" s="257"/>
      <c r="I52" s="252" t="s">
        <v>928</v>
      </c>
      <c r="J52" s="284" t="s">
        <v>589</v>
      </c>
      <c r="K52" s="309"/>
      <c r="L52" s="251"/>
      <c r="M52" s="251"/>
      <c r="N52" s="251"/>
      <c r="O52" s="252"/>
      <c r="P52" s="252"/>
      <c r="Q52" s="249"/>
      <c r="R52" s="253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96"/>
      <c r="AG52" s="293"/>
      <c r="AH52" s="249"/>
      <c r="AI52" s="249"/>
      <c r="AJ52" s="296"/>
      <c r="AK52" s="296"/>
      <c r="AL52" s="296"/>
    </row>
    <row r="53" spans="1:38" s="247" customFormat="1" ht="12.75" customHeight="1">
      <c r="A53" s="427">
        <v>11</v>
      </c>
      <c r="B53" s="428">
        <v>44719</v>
      </c>
      <c r="C53" s="435"/>
      <c r="D53" s="429" t="s">
        <v>889</v>
      </c>
      <c r="E53" s="427" t="s">
        <v>588</v>
      </c>
      <c r="F53" s="427">
        <v>16440</v>
      </c>
      <c r="G53" s="427">
        <v>16340</v>
      </c>
      <c r="H53" s="430">
        <v>16455</v>
      </c>
      <c r="I53" s="430" t="s">
        <v>929</v>
      </c>
      <c r="J53" s="436" t="s">
        <v>948</v>
      </c>
      <c r="K53" s="430">
        <f t="shared" ref="K53" si="36">H53-F53</f>
        <v>15</v>
      </c>
      <c r="L53" s="437">
        <f t="shared" ref="L53" si="37">(H53*N53)*0.07%</f>
        <v>575.92500000000007</v>
      </c>
      <c r="M53" s="431">
        <f t="shared" ref="M53" si="38">(K53*N53)-L53</f>
        <v>174.07499999999993</v>
      </c>
      <c r="N53" s="430">
        <v>50</v>
      </c>
      <c r="O53" s="420" t="s">
        <v>708</v>
      </c>
      <c r="P53" s="428">
        <v>44720</v>
      </c>
      <c r="Q53" s="249"/>
      <c r="R53" s="253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96"/>
      <c r="AG53" s="293"/>
      <c r="AH53" s="249"/>
      <c r="AI53" s="249"/>
      <c r="AJ53" s="296"/>
      <c r="AK53" s="296"/>
      <c r="AL53" s="296"/>
    </row>
    <row r="54" spans="1:38" s="247" customFormat="1" ht="12.75" customHeight="1">
      <c r="A54" s="251">
        <v>12</v>
      </c>
      <c r="B54" s="248">
        <v>44720</v>
      </c>
      <c r="C54" s="257"/>
      <c r="D54" s="309" t="s">
        <v>945</v>
      </c>
      <c r="E54" s="251" t="s">
        <v>588</v>
      </c>
      <c r="F54" s="251" t="s">
        <v>946</v>
      </c>
      <c r="G54" s="251">
        <v>2305</v>
      </c>
      <c r="H54" s="257"/>
      <c r="I54" s="252" t="s">
        <v>947</v>
      </c>
      <c r="J54" s="284" t="s">
        <v>589</v>
      </c>
      <c r="K54" s="309"/>
      <c r="L54" s="251"/>
      <c r="M54" s="251"/>
      <c r="N54" s="251"/>
      <c r="O54" s="252"/>
      <c r="P54" s="252"/>
      <c r="Q54" s="249"/>
      <c r="R54" s="253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96"/>
      <c r="AG54" s="293"/>
      <c r="AH54" s="249"/>
      <c r="AI54" s="249"/>
      <c r="AJ54" s="296"/>
      <c r="AK54" s="296"/>
      <c r="AL54" s="296"/>
    </row>
    <row r="55" spans="1:38" s="247" customFormat="1" ht="12.75" customHeight="1">
      <c r="A55" s="339">
        <v>13</v>
      </c>
      <c r="B55" s="337">
        <v>44720</v>
      </c>
      <c r="C55" s="355"/>
      <c r="D55" s="338" t="s">
        <v>889</v>
      </c>
      <c r="E55" s="339" t="s">
        <v>588</v>
      </c>
      <c r="F55" s="339">
        <v>16400</v>
      </c>
      <c r="G55" s="339">
        <v>16330</v>
      </c>
      <c r="H55" s="334">
        <v>16295</v>
      </c>
      <c r="I55" s="334" t="s">
        <v>929</v>
      </c>
      <c r="J55" s="333" t="s">
        <v>959</v>
      </c>
      <c r="K55" s="334">
        <f t="shared" ref="K55" si="39">H55-F55</f>
        <v>-105</v>
      </c>
      <c r="L55" s="335">
        <f t="shared" ref="L55" si="40">(H55*N55)*0.07%</f>
        <v>570.32500000000005</v>
      </c>
      <c r="M55" s="336">
        <f t="shared" ref="M55" si="41">(K55*N55)-L55</f>
        <v>-5820.3249999999998</v>
      </c>
      <c r="N55" s="334">
        <v>50</v>
      </c>
      <c r="O55" s="343" t="s">
        <v>598</v>
      </c>
      <c r="P55" s="337">
        <v>44721</v>
      </c>
      <c r="Q55" s="249"/>
      <c r="R55" s="253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96"/>
      <c r="AG55" s="293"/>
      <c r="AH55" s="249"/>
      <c r="AI55" s="249"/>
      <c r="AJ55" s="296"/>
      <c r="AK55" s="296"/>
      <c r="AL55" s="296"/>
    </row>
    <row r="56" spans="1:38" s="247" customFormat="1" ht="12.75" customHeight="1">
      <c r="A56" s="251">
        <v>14</v>
      </c>
      <c r="B56" s="248">
        <v>44721</v>
      </c>
      <c r="C56" s="257"/>
      <c r="D56" s="309" t="s">
        <v>966</v>
      </c>
      <c r="E56" s="251" t="s">
        <v>588</v>
      </c>
      <c r="F56" s="251" t="s">
        <v>967</v>
      </c>
      <c r="G56" s="251">
        <v>3540</v>
      </c>
      <c r="H56" s="252"/>
      <c r="I56" s="252" t="s">
        <v>968</v>
      </c>
      <c r="J56" s="284" t="s">
        <v>589</v>
      </c>
      <c r="K56" s="309"/>
      <c r="L56" s="251"/>
      <c r="M56" s="251"/>
      <c r="N56" s="251"/>
      <c r="O56" s="252"/>
      <c r="P56" s="252"/>
      <c r="Q56" s="249"/>
      <c r="R56" s="253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96"/>
      <c r="AG56" s="293"/>
      <c r="AH56" s="249"/>
      <c r="AI56" s="249"/>
      <c r="AJ56" s="296"/>
      <c r="AK56" s="296"/>
      <c r="AL56" s="296"/>
    </row>
    <row r="57" spans="1:38" s="247" customFormat="1" ht="12.75" customHeight="1">
      <c r="A57" s="251">
        <v>15</v>
      </c>
      <c r="B57" s="248">
        <v>44721</v>
      </c>
      <c r="C57" s="257"/>
      <c r="D57" s="309" t="s">
        <v>969</v>
      </c>
      <c r="E57" s="251" t="s">
        <v>588</v>
      </c>
      <c r="F57" s="251" t="s">
        <v>970</v>
      </c>
      <c r="G57" s="251">
        <v>1815</v>
      </c>
      <c r="H57" s="252"/>
      <c r="I57" s="252" t="s">
        <v>971</v>
      </c>
      <c r="J57" s="284" t="s">
        <v>589</v>
      </c>
      <c r="K57" s="309"/>
      <c r="L57" s="251"/>
      <c r="M57" s="251"/>
      <c r="N57" s="251"/>
      <c r="O57" s="252"/>
      <c r="P57" s="252"/>
      <c r="Q57" s="249"/>
      <c r="R57" s="253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96"/>
      <c r="AG57" s="293"/>
      <c r="AH57" s="249"/>
      <c r="AI57" s="249"/>
      <c r="AJ57" s="296"/>
      <c r="AK57" s="296"/>
      <c r="AL57" s="296"/>
    </row>
    <row r="58" spans="1:38" s="247" customFormat="1" ht="12.75" customHeight="1">
      <c r="A58" s="251"/>
      <c r="B58" s="248"/>
      <c r="C58" s="257"/>
      <c r="D58" s="309"/>
      <c r="E58" s="251"/>
      <c r="F58" s="251"/>
      <c r="G58" s="251"/>
      <c r="H58" s="252"/>
      <c r="I58" s="252"/>
      <c r="J58" s="284"/>
      <c r="K58" s="309"/>
      <c r="L58" s="251"/>
      <c r="M58" s="251"/>
      <c r="N58" s="251"/>
      <c r="O58" s="252"/>
      <c r="P58" s="252"/>
      <c r="Q58" s="249"/>
      <c r="R58" s="253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6"/>
      <c r="AG58" s="293"/>
      <c r="AH58" s="249"/>
      <c r="AI58" s="249"/>
      <c r="AJ58" s="296"/>
      <c r="AK58" s="296"/>
      <c r="AL58" s="296"/>
    </row>
    <row r="59" spans="1:38" s="247" customFormat="1" ht="12.75" customHeight="1">
      <c r="A59" s="251"/>
      <c r="B59" s="248"/>
      <c r="C59" s="257"/>
      <c r="D59" s="309"/>
      <c r="E59" s="251"/>
      <c r="F59" s="251"/>
      <c r="G59" s="251"/>
      <c r="H59" s="252"/>
      <c r="I59" s="252"/>
      <c r="J59" s="284"/>
      <c r="K59" s="309"/>
      <c r="L59" s="251"/>
      <c r="M59" s="251"/>
      <c r="N59" s="251"/>
      <c r="O59" s="252"/>
      <c r="P59" s="252"/>
      <c r="Q59" s="249"/>
      <c r="R59" s="253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96"/>
      <c r="AG59" s="293"/>
      <c r="AH59" s="249"/>
      <c r="AI59" s="249"/>
      <c r="AJ59" s="296"/>
      <c r="AK59" s="296"/>
      <c r="AL59" s="296"/>
    </row>
    <row r="60" spans="1:38" s="247" customFormat="1" ht="13.15" customHeight="1">
      <c r="A60" s="251"/>
      <c r="B60" s="248"/>
      <c r="C60" s="309"/>
      <c r="D60" s="309"/>
      <c r="E60" s="251"/>
      <c r="F60" s="251"/>
      <c r="G60" s="251"/>
      <c r="H60" s="252"/>
      <c r="I60" s="252"/>
      <c r="J60" s="284"/>
      <c r="K60" s="309"/>
      <c r="L60" s="251"/>
      <c r="M60" s="251"/>
      <c r="N60" s="251"/>
      <c r="O60" s="252"/>
      <c r="P60" s="252"/>
      <c r="Q60" s="249"/>
      <c r="R60" s="253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6"/>
      <c r="AG60" s="293"/>
      <c r="AH60" s="249"/>
      <c r="AI60" s="249"/>
      <c r="AJ60" s="296"/>
      <c r="AK60" s="296"/>
      <c r="AL60" s="296"/>
    </row>
    <row r="61" spans="1:38" s="247" customFormat="1" ht="13.15" customHeight="1">
      <c r="A61" s="296"/>
      <c r="B61" s="293"/>
      <c r="C61" s="249"/>
      <c r="D61" s="249"/>
      <c r="E61" s="296"/>
      <c r="F61" s="296"/>
      <c r="G61" s="296"/>
      <c r="H61" s="297"/>
      <c r="I61" s="297"/>
      <c r="J61" s="351"/>
      <c r="K61" s="297"/>
      <c r="L61" s="298"/>
      <c r="M61" s="352"/>
      <c r="N61" s="297"/>
      <c r="O61" s="353"/>
      <c r="P61" s="300"/>
      <c r="Q61" s="249"/>
      <c r="R61" s="253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6"/>
      <c r="AG61" s="293"/>
      <c r="AH61" s="249"/>
      <c r="AI61" s="249"/>
      <c r="AJ61" s="296"/>
      <c r="AK61" s="296"/>
      <c r="AL61" s="296"/>
    </row>
    <row r="62" spans="1:38" ht="13.5" customHeight="1">
      <c r="A62" s="107"/>
      <c r="B62" s="108"/>
      <c r="C62" s="142"/>
      <c r="D62" s="150"/>
      <c r="E62" s="151"/>
      <c r="F62" s="107"/>
      <c r="G62" s="107"/>
      <c r="H62" s="107"/>
      <c r="I62" s="143"/>
      <c r="J62" s="143"/>
      <c r="K62" s="143"/>
      <c r="L62" s="143"/>
      <c r="M62" s="143"/>
      <c r="N62" s="143"/>
      <c r="O62" s="143"/>
      <c r="P62" s="143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>
      <c r="A63" s="152"/>
      <c r="B63" s="108"/>
      <c r="C63" s="109"/>
      <c r="D63" s="153"/>
      <c r="E63" s="112"/>
      <c r="F63" s="112"/>
      <c r="G63" s="112"/>
      <c r="H63" s="112"/>
      <c r="I63" s="112"/>
      <c r="J63" s="6"/>
      <c r="K63" s="112"/>
      <c r="L63" s="112"/>
      <c r="M63" s="6"/>
      <c r="N63" s="1"/>
      <c r="O63" s="109"/>
      <c r="P63" s="41"/>
      <c r="Q63" s="4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41"/>
      <c r="AH63" s="41"/>
      <c r="AI63" s="41"/>
      <c r="AJ63" s="41"/>
      <c r="AK63" s="41"/>
      <c r="AL63" s="41"/>
    </row>
    <row r="64" spans="1:38" ht="12.75" customHeight="1">
      <c r="A64" s="154" t="s">
        <v>608</v>
      </c>
      <c r="B64" s="154"/>
      <c r="C64" s="154"/>
      <c r="D64" s="154"/>
      <c r="E64" s="155"/>
      <c r="F64" s="112"/>
      <c r="G64" s="112"/>
      <c r="H64" s="112"/>
      <c r="I64" s="112"/>
      <c r="J64" s="1"/>
      <c r="K64" s="6"/>
      <c r="L64" s="6"/>
      <c r="M64" s="6"/>
      <c r="N64" s="1"/>
      <c r="O64" s="1"/>
      <c r="P64" s="41"/>
      <c r="Q64" s="4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41"/>
      <c r="AH64" s="41"/>
      <c r="AI64" s="41"/>
      <c r="AJ64" s="41"/>
      <c r="AK64" s="41"/>
      <c r="AL64" s="41"/>
    </row>
    <row r="65" spans="1:38" ht="38.25" customHeight="1">
      <c r="A65" s="96" t="s">
        <v>16</v>
      </c>
      <c r="B65" s="96" t="s">
        <v>563</v>
      </c>
      <c r="C65" s="96"/>
      <c r="D65" s="97" t="s">
        <v>574</v>
      </c>
      <c r="E65" s="96" t="s">
        <v>575</v>
      </c>
      <c r="F65" s="96" t="s">
        <v>576</v>
      </c>
      <c r="G65" s="96" t="s">
        <v>596</v>
      </c>
      <c r="H65" s="96" t="s">
        <v>578</v>
      </c>
      <c r="I65" s="96" t="s">
        <v>579</v>
      </c>
      <c r="J65" s="95" t="s">
        <v>580</v>
      </c>
      <c r="K65" s="95" t="s">
        <v>609</v>
      </c>
      <c r="L65" s="98" t="s">
        <v>582</v>
      </c>
      <c r="M65" s="149" t="s">
        <v>605</v>
      </c>
      <c r="N65" s="96" t="s">
        <v>606</v>
      </c>
      <c r="O65" s="96" t="s">
        <v>584</v>
      </c>
      <c r="P65" s="97" t="s">
        <v>585</v>
      </c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14.45" customHeight="1">
      <c r="A66" s="427">
        <v>1</v>
      </c>
      <c r="B66" s="428">
        <v>44719</v>
      </c>
      <c r="C66" s="429"/>
      <c r="D66" s="429" t="s">
        <v>919</v>
      </c>
      <c r="E66" s="427" t="s">
        <v>588</v>
      </c>
      <c r="F66" s="427">
        <v>220</v>
      </c>
      <c r="G66" s="427">
        <v>110</v>
      </c>
      <c r="H66" s="430">
        <v>225</v>
      </c>
      <c r="I66" s="430" t="s">
        <v>920</v>
      </c>
      <c r="J66" s="417" t="s">
        <v>934</v>
      </c>
      <c r="K66" s="414">
        <f>H66-F66</f>
        <v>5</v>
      </c>
      <c r="L66" s="418">
        <v>100</v>
      </c>
      <c r="M66" s="431">
        <f t="shared" ref="M66" si="42">(K66*N66)-L66</f>
        <v>25</v>
      </c>
      <c r="N66" s="414">
        <v>25</v>
      </c>
      <c r="O66" s="420" t="s">
        <v>708</v>
      </c>
      <c r="P66" s="415">
        <v>44720</v>
      </c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s="247" customFormat="1" ht="12.75" customHeight="1">
      <c r="A67" s="414">
        <v>2</v>
      </c>
      <c r="B67" s="415">
        <v>44719</v>
      </c>
      <c r="C67" s="416"/>
      <c r="D67" s="416" t="s">
        <v>921</v>
      </c>
      <c r="E67" s="414" t="s">
        <v>588</v>
      </c>
      <c r="F67" s="414">
        <v>72</v>
      </c>
      <c r="G67" s="414">
        <v>48</v>
      </c>
      <c r="H67" s="414">
        <v>72</v>
      </c>
      <c r="I67" s="414" t="s">
        <v>922</v>
      </c>
      <c r="J67" s="417" t="s">
        <v>923</v>
      </c>
      <c r="K67" s="414">
        <v>0</v>
      </c>
      <c r="L67" s="418">
        <v>100</v>
      </c>
      <c r="M67" s="419">
        <v>-100</v>
      </c>
      <c r="N67" s="414">
        <v>50</v>
      </c>
      <c r="O67" s="420" t="s">
        <v>708</v>
      </c>
      <c r="P67" s="415">
        <v>44719</v>
      </c>
      <c r="Q67" s="249"/>
      <c r="R67" s="250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</row>
    <row r="68" spans="1:38" s="247" customFormat="1" ht="12.75" customHeight="1">
      <c r="A68" s="432">
        <v>3</v>
      </c>
      <c r="B68" s="433">
        <v>44720</v>
      </c>
      <c r="C68" s="434"/>
      <c r="D68" s="372" t="s">
        <v>935</v>
      </c>
      <c r="E68" s="369" t="s">
        <v>588</v>
      </c>
      <c r="F68" s="369">
        <v>85</v>
      </c>
      <c r="G68" s="369">
        <v>48</v>
      </c>
      <c r="H68" s="432">
        <v>105</v>
      </c>
      <c r="I68" s="432" t="s">
        <v>936</v>
      </c>
      <c r="J68" s="374" t="s">
        <v>940</v>
      </c>
      <c r="K68" s="373">
        <f t="shared" ref="K68" si="43">H68-F68</f>
        <v>20</v>
      </c>
      <c r="L68" s="375">
        <v>100</v>
      </c>
      <c r="M68" s="376">
        <f t="shared" ref="M68" si="44">(K68*N68)-L68</f>
        <v>900</v>
      </c>
      <c r="N68" s="373">
        <v>50</v>
      </c>
      <c r="O68" s="325" t="s">
        <v>586</v>
      </c>
      <c r="P68" s="366">
        <v>44720</v>
      </c>
      <c r="Q68" s="249"/>
      <c r="R68" s="250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</row>
    <row r="69" spans="1:38" s="247" customFormat="1" ht="12.75" customHeight="1">
      <c r="A69" s="432">
        <v>4</v>
      </c>
      <c r="B69" s="433">
        <v>44720</v>
      </c>
      <c r="C69" s="434"/>
      <c r="D69" s="434" t="s">
        <v>937</v>
      </c>
      <c r="E69" s="432" t="s">
        <v>588</v>
      </c>
      <c r="F69" s="432">
        <v>26</v>
      </c>
      <c r="G69" s="432">
        <v>17</v>
      </c>
      <c r="H69" s="432">
        <v>33.5</v>
      </c>
      <c r="I69" s="432" t="s">
        <v>938</v>
      </c>
      <c r="J69" s="374" t="s">
        <v>941</v>
      </c>
      <c r="K69" s="373">
        <f t="shared" ref="K69:K70" si="45">H69-F69</f>
        <v>7.5</v>
      </c>
      <c r="L69" s="375">
        <v>100</v>
      </c>
      <c r="M69" s="376">
        <f t="shared" ref="M69:M70" si="46">(K69*N69)-L69</f>
        <v>4025</v>
      </c>
      <c r="N69" s="373">
        <v>550</v>
      </c>
      <c r="O69" s="325" t="s">
        <v>586</v>
      </c>
      <c r="P69" s="366">
        <v>44720</v>
      </c>
      <c r="Q69" s="249"/>
      <c r="R69" s="250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</row>
    <row r="70" spans="1:38" s="247" customFormat="1" ht="12.75" customHeight="1">
      <c r="A70" s="432">
        <v>5</v>
      </c>
      <c r="B70" s="433">
        <v>44720</v>
      </c>
      <c r="C70" s="434"/>
      <c r="D70" s="434" t="s">
        <v>921</v>
      </c>
      <c r="E70" s="432" t="s">
        <v>588</v>
      </c>
      <c r="F70" s="432">
        <v>52</v>
      </c>
      <c r="G70" s="432">
        <v>18</v>
      </c>
      <c r="H70" s="432">
        <v>71.5</v>
      </c>
      <c r="I70" s="432" t="s">
        <v>939</v>
      </c>
      <c r="J70" s="374" t="s">
        <v>942</v>
      </c>
      <c r="K70" s="373">
        <f t="shared" si="45"/>
        <v>19.5</v>
      </c>
      <c r="L70" s="375">
        <v>100</v>
      </c>
      <c r="M70" s="376">
        <f t="shared" si="46"/>
        <v>875</v>
      </c>
      <c r="N70" s="373">
        <v>50</v>
      </c>
      <c r="O70" s="325" t="s">
        <v>586</v>
      </c>
      <c r="P70" s="366">
        <v>44720</v>
      </c>
      <c r="Q70" s="249"/>
      <c r="R70" s="250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</row>
    <row r="71" spans="1:38" s="247" customFormat="1" ht="12.75" customHeight="1">
      <c r="A71" s="432">
        <v>6</v>
      </c>
      <c r="B71" s="433">
        <v>44721</v>
      </c>
      <c r="C71" s="434"/>
      <c r="D71" s="434" t="s">
        <v>960</v>
      </c>
      <c r="E71" s="432" t="s">
        <v>588</v>
      </c>
      <c r="F71" s="432">
        <v>85</v>
      </c>
      <c r="G71" s="432">
        <v>10</v>
      </c>
      <c r="H71" s="432">
        <v>135</v>
      </c>
      <c r="I71" s="432" t="s">
        <v>961</v>
      </c>
      <c r="J71" s="374" t="s">
        <v>962</v>
      </c>
      <c r="K71" s="373">
        <f t="shared" ref="K71" si="47">H71-F71</f>
        <v>50</v>
      </c>
      <c r="L71" s="375">
        <v>100</v>
      </c>
      <c r="M71" s="376">
        <f t="shared" ref="M71" si="48">(K71*N71)-L71</f>
        <v>1150</v>
      </c>
      <c r="N71" s="373">
        <v>25</v>
      </c>
      <c r="O71" s="325" t="s">
        <v>586</v>
      </c>
      <c r="P71" s="366">
        <v>44721</v>
      </c>
      <c r="Q71" s="249"/>
      <c r="R71" s="250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</row>
    <row r="72" spans="1:38" s="247" customFormat="1" ht="12.75" customHeight="1">
      <c r="A72" s="432">
        <v>7</v>
      </c>
      <c r="B72" s="433">
        <v>44721</v>
      </c>
      <c r="C72" s="434"/>
      <c r="D72" s="434" t="s">
        <v>963</v>
      </c>
      <c r="E72" s="432" t="s">
        <v>588</v>
      </c>
      <c r="F72" s="432">
        <v>21</v>
      </c>
      <c r="G72" s="432"/>
      <c r="H72" s="432">
        <v>35</v>
      </c>
      <c r="I72" s="432" t="s">
        <v>964</v>
      </c>
      <c r="J72" s="374" t="s">
        <v>965</v>
      </c>
      <c r="K72" s="373">
        <f t="shared" ref="K72" si="49">H72-F72</f>
        <v>14</v>
      </c>
      <c r="L72" s="375">
        <v>100</v>
      </c>
      <c r="M72" s="376">
        <f t="shared" ref="M72" si="50">(K72*N72)-L72</f>
        <v>600</v>
      </c>
      <c r="N72" s="373">
        <v>50</v>
      </c>
      <c r="O72" s="325" t="s">
        <v>586</v>
      </c>
      <c r="P72" s="366">
        <v>44721</v>
      </c>
      <c r="Q72" s="249"/>
      <c r="R72" s="250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</row>
    <row r="73" spans="1:38" s="247" customFormat="1" ht="12.75" customHeight="1">
      <c r="A73" s="421"/>
      <c r="B73" s="422"/>
      <c r="C73" s="423"/>
      <c r="D73" s="423"/>
      <c r="E73" s="421"/>
      <c r="F73" s="421"/>
      <c r="G73" s="421"/>
      <c r="H73" s="421"/>
      <c r="I73" s="421"/>
      <c r="J73" s="424"/>
      <c r="K73" s="421"/>
      <c r="L73" s="425"/>
      <c r="M73" s="426"/>
      <c r="N73" s="421"/>
      <c r="O73" s="424"/>
      <c r="P73" s="422"/>
      <c r="Q73" s="249"/>
      <c r="R73" s="250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</row>
    <row r="74" spans="1:38" s="247" customFormat="1" ht="12.75" customHeight="1">
      <c r="A74" s="421"/>
      <c r="B74" s="422"/>
      <c r="C74" s="423"/>
      <c r="D74" s="423"/>
      <c r="E74" s="421"/>
      <c r="F74" s="421"/>
      <c r="G74" s="421"/>
      <c r="H74" s="421"/>
      <c r="I74" s="421"/>
      <c r="J74" s="424"/>
      <c r="K74" s="421"/>
      <c r="L74" s="425"/>
      <c r="M74" s="426"/>
      <c r="N74" s="421"/>
      <c r="O74" s="424"/>
      <c r="P74" s="422"/>
      <c r="Q74" s="249"/>
      <c r="R74" s="250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</row>
    <row r="75" spans="1:38" s="247" customFormat="1" ht="12.75" customHeight="1">
      <c r="A75" s="346"/>
      <c r="B75" s="248"/>
      <c r="C75" s="347"/>
      <c r="D75" s="348"/>
      <c r="E75" s="346"/>
      <c r="F75" s="346"/>
      <c r="G75" s="346"/>
      <c r="H75" s="349"/>
      <c r="I75" s="350"/>
      <c r="J75" s="284"/>
      <c r="K75" s="252"/>
      <c r="L75" s="272"/>
      <c r="M75" s="273"/>
      <c r="N75" s="252"/>
      <c r="O75" s="284"/>
      <c r="P75" s="248"/>
      <c r="Q75" s="249"/>
      <c r="R75" s="250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</row>
    <row r="76" spans="1:38" ht="14.25" customHeight="1">
      <c r="A76" s="151"/>
      <c r="B76" s="156"/>
      <c r="C76" s="156"/>
      <c r="D76" s="157"/>
      <c r="E76" s="151"/>
      <c r="F76" s="158"/>
      <c r="G76" s="151"/>
      <c r="H76" s="151"/>
      <c r="I76" s="151"/>
      <c r="J76" s="156"/>
      <c r="K76" s="159"/>
      <c r="L76" s="151"/>
      <c r="M76" s="151"/>
      <c r="N76" s="151"/>
      <c r="O76" s="160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>
      <c r="A77" s="94" t="s">
        <v>610</v>
      </c>
      <c r="B77" s="161"/>
      <c r="C77" s="161"/>
      <c r="D77" s="162"/>
      <c r="E77" s="135"/>
      <c r="F77" s="6"/>
      <c r="G77" s="6"/>
      <c r="H77" s="136"/>
      <c r="I77" s="163"/>
      <c r="J77" s="1"/>
      <c r="K77" s="6"/>
      <c r="L77" s="6"/>
      <c r="M77" s="6"/>
      <c r="N77" s="1"/>
      <c r="O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38.25" customHeight="1">
      <c r="A78" s="95" t="s">
        <v>16</v>
      </c>
      <c r="B78" s="96" t="s">
        <v>563</v>
      </c>
      <c r="C78" s="96"/>
      <c r="D78" s="97" t="s">
        <v>574</v>
      </c>
      <c r="E78" s="96" t="s">
        <v>575</v>
      </c>
      <c r="F78" s="96" t="s">
        <v>576</v>
      </c>
      <c r="G78" s="96" t="s">
        <v>577</v>
      </c>
      <c r="H78" s="96" t="s">
        <v>578</v>
      </c>
      <c r="I78" s="96" t="s">
        <v>579</v>
      </c>
      <c r="J78" s="95" t="s">
        <v>580</v>
      </c>
      <c r="K78" s="139" t="s">
        <v>597</v>
      </c>
      <c r="L78" s="140" t="s">
        <v>582</v>
      </c>
      <c r="M78" s="98" t="s">
        <v>583</v>
      </c>
      <c r="N78" s="96" t="s">
        <v>584</v>
      </c>
      <c r="O78" s="97" t="s">
        <v>585</v>
      </c>
      <c r="P78" s="96" t="s">
        <v>817</v>
      </c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s="247" customFormat="1" ht="14.25" customHeight="1">
      <c r="A79" s="354">
        <v>1</v>
      </c>
      <c r="B79" s="340">
        <v>44488</v>
      </c>
      <c r="C79" s="340"/>
      <c r="D79" s="341" t="s">
        <v>871</v>
      </c>
      <c r="E79" s="342" t="s">
        <v>860</v>
      </c>
      <c r="F79" s="342">
        <v>235.25</v>
      </c>
      <c r="G79" s="342">
        <v>198</v>
      </c>
      <c r="H79" s="342">
        <v>273</v>
      </c>
      <c r="I79" s="342" t="s">
        <v>822</v>
      </c>
      <c r="J79" s="329" t="s">
        <v>870</v>
      </c>
      <c r="K79" s="329">
        <f t="shared" ref="K79" si="51">H79-F79</f>
        <v>37.75</v>
      </c>
      <c r="L79" s="330">
        <f t="shared" ref="L79" si="52">(F79*-0.7)/100</f>
        <v>-1.6467499999999999</v>
      </c>
      <c r="M79" s="331">
        <f t="shared" ref="M79" si="53">(K79+L79)/F79</f>
        <v>0.15346758767268864</v>
      </c>
      <c r="N79" s="329" t="s">
        <v>586</v>
      </c>
      <c r="O79" s="332">
        <v>44700</v>
      </c>
      <c r="P79" s="329"/>
      <c r="Q79" s="246"/>
      <c r="R79" s="1" t="s">
        <v>587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</row>
    <row r="80" spans="1:38" s="247" customFormat="1" ht="12.75" customHeight="1">
      <c r="A80" s="360">
        <v>2</v>
      </c>
      <c r="B80" s="361">
        <v>44651</v>
      </c>
      <c r="C80" s="362"/>
      <c r="D80" s="363" t="s">
        <v>436</v>
      </c>
      <c r="E80" s="364" t="s">
        <v>588</v>
      </c>
      <c r="F80" s="364">
        <v>379</v>
      </c>
      <c r="G80" s="364">
        <v>348</v>
      </c>
      <c r="H80" s="364">
        <v>403.5</v>
      </c>
      <c r="I80" s="364" t="s">
        <v>862</v>
      </c>
      <c r="J80" s="325" t="s">
        <v>887</v>
      </c>
      <c r="K80" s="325">
        <f t="shared" ref="K80" si="54">H80-F80</f>
        <v>24.5</v>
      </c>
      <c r="L80" s="326">
        <f t="shared" ref="L80" si="55">(F80*-0.7)/100</f>
        <v>-2.653</v>
      </c>
      <c r="M80" s="327">
        <f t="shared" ref="M80" si="56">(K80+L80)/F80</f>
        <v>5.7643799472295518E-2</v>
      </c>
      <c r="N80" s="325" t="s">
        <v>586</v>
      </c>
      <c r="O80" s="328">
        <v>44713</v>
      </c>
      <c r="P80" s="325"/>
      <c r="Q80" s="246"/>
      <c r="R80" s="246" t="s">
        <v>587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</row>
    <row r="81" spans="1:38" s="247" customFormat="1" ht="12.75" customHeight="1">
      <c r="A81" s="360">
        <v>3</v>
      </c>
      <c r="B81" s="361">
        <v>44687</v>
      </c>
      <c r="C81" s="362"/>
      <c r="D81" s="363" t="s">
        <v>71</v>
      </c>
      <c r="E81" s="364" t="s">
        <v>588</v>
      </c>
      <c r="F81" s="364">
        <v>228</v>
      </c>
      <c r="G81" s="364">
        <v>206</v>
      </c>
      <c r="H81" s="364">
        <v>244</v>
      </c>
      <c r="I81" s="364" t="s">
        <v>865</v>
      </c>
      <c r="J81" s="325" t="s">
        <v>886</v>
      </c>
      <c r="K81" s="325">
        <f t="shared" ref="K81" si="57">H81-F81</f>
        <v>16</v>
      </c>
      <c r="L81" s="326">
        <f t="shared" ref="L81" si="58">(F81*-0.7)/100</f>
        <v>-1.5959999999999999</v>
      </c>
      <c r="M81" s="327">
        <f t="shared" ref="M81" si="59">(K81+L81)/F81</f>
        <v>6.3175438596491232E-2</v>
      </c>
      <c r="N81" s="325" t="s">
        <v>586</v>
      </c>
      <c r="O81" s="328">
        <v>44713</v>
      </c>
      <c r="P81" s="364"/>
      <c r="Q81" s="246"/>
      <c r="R81" s="246" t="s">
        <v>587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</row>
    <row r="82" spans="1:38" ht="14.25" customHeight="1">
      <c r="A82" s="164"/>
      <c r="B82" s="141"/>
      <c r="C82" s="165"/>
      <c r="D82" s="100"/>
      <c r="E82" s="166"/>
      <c r="F82" s="166"/>
      <c r="G82" s="166"/>
      <c r="H82" s="166"/>
      <c r="I82" s="166"/>
      <c r="J82" s="166"/>
      <c r="K82" s="167"/>
      <c r="L82" s="168"/>
      <c r="M82" s="166"/>
      <c r="N82" s="169"/>
      <c r="O82" s="170"/>
      <c r="P82" s="170"/>
      <c r="R82" s="6"/>
      <c r="S82" s="41"/>
      <c r="T82" s="1"/>
      <c r="U82" s="1"/>
      <c r="V82" s="1"/>
      <c r="W82" s="1"/>
      <c r="X82" s="1"/>
      <c r="Y82" s="1"/>
      <c r="Z82" s="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</row>
    <row r="83" spans="1:38" ht="12.75" customHeight="1">
      <c r="A83" s="119" t="s">
        <v>590</v>
      </c>
      <c r="B83" s="119"/>
      <c r="C83" s="119"/>
      <c r="D83" s="119"/>
      <c r="E83" s="41"/>
      <c r="F83" s="127" t="s">
        <v>592</v>
      </c>
      <c r="G83" s="56"/>
      <c r="H83" s="56"/>
      <c r="I83" s="56"/>
      <c r="J83" s="6"/>
      <c r="K83" s="145"/>
      <c r="L83" s="146"/>
      <c r="M83" s="6"/>
      <c r="N83" s="109"/>
      <c r="O83" s="171"/>
      <c r="P83" s="1"/>
      <c r="Q83" s="1"/>
      <c r="R83" s="6"/>
      <c r="S83" s="1"/>
      <c r="T83" s="1"/>
      <c r="U83" s="1"/>
      <c r="V83" s="1"/>
      <c r="W83" s="1"/>
      <c r="X83" s="1"/>
      <c r="Y83" s="1"/>
    </row>
    <row r="84" spans="1:38" ht="12.75" customHeight="1">
      <c r="A84" s="126" t="s">
        <v>591</v>
      </c>
      <c r="B84" s="119"/>
      <c r="C84" s="119"/>
      <c r="D84" s="119"/>
      <c r="E84" s="6"/>
      <c r="F84" s="127" t="s">
        <v>594</v>
      </c>
      <c r="G84" s="6"/>
      <c r="H84" s="6" t="s">
        <v>813</v>
      </c>
      <c r="I84" s="6"/>
      <c r="J84" s="1"/>
      <c r="K84" s="6"/>
      <c r="L84" s="6"/>
      <c r="M84" s="6"/>
      <c r="N84" s="1"/>
      <c r="O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38" ht="12.75" customHeight="1">
      <c r="A85" s="126"/>
      <c r="B85" s="119"/>
      <c r="C85" s="119"/>
      <c r="D85" s="119"/>
      <c r="E85" s="6"/>
      <c r="F85" s="127"/>
      <c r="G85" s="6"/>
      <c r="H85" s="6"/>
      <c r="I85" s="6"/>
      <c r="J85" s="1"/>
      <c r="K85" s="6"/>
      <c r="L85" s="6"/>
      <c r="M85" s="6"/>
      <c r="N85" s="1"/>
      <c r="O85" s="1"/>
      <c r="Q85" s="1"/>
      <c r="R85" s="5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"/>
      <c r="B86" s="134" t="s">
        <v>611</v>
      </c>
      <c r="C86" s="134"/>
      <c r="D86" s="134"/>
      <c r="E86" s="134"/>
      <c r="F86" s="135"/>
      <c r="G86" s="6"/>
      <c r="H86" s="6"/>
      <c r="I86" s="136"/>
      <c r="J86" s="137"/>
      <c r="K86" s="138"/>
      <c r="L86" s="137"/>
      <c r="M86" s="6"/>
      <c r="N86" s="1"/>
      <c r="O86" s="1"/>
      <c r="Q86" s="1"/>
      <c r="R86" s="56"/>
      <c r="S86" s="1"/>
      <c r="T86" s="1"/>
      <c r="U86" s="1"/>
      <c r="V86" s="1"/>
      <c r="W86" s="1"/>
      <c r="X86" s="1"/>
      <c r="Y86" s="1"/>
      <c r="Z86" s="1"/>
    </row>
    <row r="87" spans="1:38" ht="38.25" customHeight="1">
      <c r="A87" s="95" t="s">
        <v>16</v>
      </c>
      <c r="B87" s="96" t="s">
        <v>563</v>
      </c>
      <c r="C87" s="96"/>
      <c r="D87" s="97" t="s">
        <v>574</v>
      </c>
      <c r="E87" s="96" t="s">
        <v>575</v>
      </c>
      <c r="F87" s="96" t="s">
        <v>576</v>
      </c>
      <c r="G87" s="96" t="s">
        <v>596</v>
      </c>
      <c r="H87" s="96" t="s">
        <v>578</v>
      </c>
      <c r="I87" s="96" t="s">
        <v>579</v>
      </c>
      <c r="J87" s="172" t="s">
        <v>580</v>
      </c>
      <c r="K87" s="139" t="s">
        <v>597</v>
      </c>
      <c r="L87" s="149" t="s">
        <v>605</v>
      </c>
      <c r="M87" s="96" t="s">
        <v>606</v>
      </c>
      <c r="N87" s="140" t="s">
        <v>582</v>
      </c>
      <c r="O87" s="98" t="s">
        <v>583</v>
      </c>
      <c r="P87" s="96" t="s">
        <v>584</v>
      </c>
      <c r="Q87" s="97" t="s">
        <v>585</v>
      </c>
      <c r="R87" s="56"/>
      <c r="S87" s="1"/>
      <c r="T87" s="1"/>
      <c r="U87" s="1"/>
      <c r="V87" s="1"/>
      <c r="W87" s="1"/>
      <c r="X87" s="1"/>
      <c r="Y87" s="1"/>
      <c r="Z87" s="1"/>
    </row>
    <row r="88" spans="1:38" ht="14.25" customHeight="1">
      <c r="A88" s="101"/>
      <c r="B88" s="102"/>
      <c r="C88" s="173"/>
      <c r="D88" s="103"/>
      <c r="E88" s="104"/>
      <c r="F88" s="174"/>
      <c r="G88" s="101"/>
      <c r="H88" s="104"/>
      <c r="I88" s="105"/>
      <c r="J88" s="175"/>
      <c r="K88" s="175"/>
      <c r="L88" s="176"/>
      <c r="M88" s="99"/>
      <c r="N88" s="176"/>
      <c r="O88" s="177"/>
      <c r="P88" s="178"/>
      <c r="Q88" s="179"/>
      <c r="R88" s="144"/>
      <c r="S88" s="113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38" ht="14.25" customHeight="1">
      <c r="A89" s="101"/>
      <c r="B89" s="102"/>
      <c r="C89" s="173"/>
      <c r="D89" s="103"/>
      <c r="E89" s="104"/>
      <c r="F89" s="174"/>
      <c r="G89" s="101"/>
      <c r="H89" s="104"/>
      <c r="I89" s="105"/>
      <c r="J89" s="175"/>
      <c r="K89" s="175"/>
      <c r="L89" s="176"/>
      <c r="M89" s="99"/>
      <c r="N89" s="176"/>
      <c r="O89" s="177"/>
      <c r="P89" s="178"/>
      <c r="Q89" s="179"/>
      <c r="R89" s="144"/>
      <c r="S89" s="113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38" ht="14.25" customHeight="1">
      <c r="A90" s="101"/>
      <c r="B90" s="102"/>
      <c r="C90" s="173"/>
      <c r="D90" s="103"/>
      <c r="E90" s="104"/>
      <c r="F90" s="174"/>
      <c r="G90" s="101"/>
      <c r="H90" s="104"/>
      <c r="I90" s="105"/>
      <c r="J90" s="175"/>
      <c r="K90" s="175"/>
      <c r="L90" s="176"/>
      <c r="M90" s="99"/>
      <c r="N90" s="176"/>
      <c r="O90" s="177"/>
      <c r="P90" s="178"/>
      <c r="Q90" s="179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4.25" customHeight="1">
      <c r="A91" s="101"/>
      <c r="B91" s="102"/>
      <c r="C91" s="173"/>
      <c r="D91" s="103"/>
      <c r="E91" s="104"/>
      <c r="F91" s="175"/>
      <c r="G91" s="101"/>
      <c r="H91" s="104"/>
      <c r="I91" s="105"/>
      <c r="J91" s="175"/>
      <c r="K91" s="175"/>
      <c r="L91" s="176"/>
      <c r="M91" s="99"/>
      <c r="N91" s="176"/>
      <c r="O91" s="177"/>
      <c r="P91" s="178"/>
      <c r="Q91" s="179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4.25" customHeight="1">
      <c r="A92" s="101"/>
      <c r="B92" s="102"/>
      <c r="C92" s="173"/>
      <c r="D92" s="103"/>
      <c r="E92" s="104"/>
      <c r="F92" s="175"/>
      <c r="G92" s="101"/>
      <c r="H92" s="104"/>
      <c r="I92" s="105"/>
      <c r="J92" s="175"/>
      <c r="K92" s="175"/>
      <c r="L92" s="176"/>
      <c r="M92" s="99"/>
      <c r="N92" s="176"/>
      <c r="O92" s="177"/>
      <c r="P92" s="178"/>
      <c r="Q92" s="179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4.25" customHeight="1">
      <c r="A93" s="101"/>
      <c r="B93" s="102"/>
      <c r="C93" s="173"/>
      <c r="D93" s="103"/>
      <c r="E93" s="104"/>
      <c r="F93" s="174"/>
      <c r="G93" s="101"/>
      <c r="H93" s="104"/>
      <c r="I93" s="105"/>
      <c r="J93" s="175"/>
      <c r="K93" s="175"/>
      <c r="L93" s="176"/>
      <c r="M93" s="99"/>
      <c r="N93" s="176"/>
      <c r="O93" s="177"/>
      <c r="P93" s="178"/>
      <c r="Q93" s="179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4.25" customHeight="1">
      <c r="A94" s="101"/>
      <c r="B94" s="102"/>
      <c r="C94" s="173"/>
      <c r="D94" s="103"/>
      <c r="E94" s="104"/>
      <c r="F94" s="174"/>
      <c r="G94" s="101"/>
      <c r="H94" s="104"/>
      <c r="I94" s="105"/>
      <c r="J94" s="175"/>
      <c r="K94" s="175"/>
      <c r="L94" s="175"/>
      <c r="M94" s="175"/>
      <c r="N94" s="176"/>
      <c r="O94" s="180"/>
      <c r="P94" s="178"/>
      <c r="Q94" s="179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4.25" customHeight="1">
      <c r="A95" s="101"/>
      <c r="B95" s="102"/>
      <c r="C95" s="173"/>
      <c r="D95" s="103"/>
      <c r="E95" s="104"/>
      <c r="F95" s="175"/>
      <c r="G95" s="101"/>
      <c r="H95" s="104"/>
      <c r="I95" s="105"/>
      <c r="J95" s="175"/>
      <c r="K95" s="175"/>
      <c r="L95" s="176"/>
      <c r="M95" s="99"/>
      <c r="N95" s="176"/>
      <c r="O95" s="177"/>
      <c r="P95" s="178"/>
      <c r="Q95" s="179"/>
      <c r="R95" s="144"/>
      <c r="S95" s="113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01"/>
      <c r="B96" s="102"/>
      <c r="C96" s="173"/>
      <c r="D96" s="103"/>
      <c r="E96" s="104"/>
      <c r="F96" s="174"/>
      <c r="G96" s="101"/>
      <c r="H96" s="104"/>
      <c r="I96" s="105"/>
      <c r="J96" s="181"/>
      <c r="K96" s="181"/>
      <c r="L96" s="181"/>
      <c r="M96" s="181"/>
      <c r="N96" s="182"/>
      <c r="O96" s="177"/>
      <c r="P96" s="106"/>
      <c r="Q96" s="179"/>
      <c r="R96" s="144"/>
      <c r="S96" s="113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26" ht="12.75" customHeight="1">
      <c r="A97" s="126"/>
      <c r="B97" s="119"/>
      <c r="C97" s="119"/>
      <c r="D97" s="119"/>
      <c r="E97" s="6"/>
      <c r="F97" s="127"/>
      <c r="G97" s="6"/>
      <c r="H97" s="6"/>
      <c r="I97" s="6"/>
      <c r="J97" s="1"/>
      <c r="K97" s="6"/>
      <c r="L97" s="6"/>
      <c r="M97" s="6"/>
      <c r="N97" s="1"/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26"/>
      <c r="B98" s="119"/>
      <c r="C98" s="119"/>
      <c r="D98" s="119"/>
      <c r="E98" s="6"/>
      <c r="F98" s="127"/>
      <c r="G98" s="56"/>
      <c r="H98" s="41"/>
      <c r="I98" s="56"/>
      <c r="J98" s="6"/>
      <c r="K98" s="145"/>
      <c r="L98" s="146"/>
      <c r="M98" s="6"/>
      <c r="N98" s="109"/>
      <c r="O98" s="147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56"/>
      <c r="B99" s="108"/>
      <c r="C99" s="108"/>
      <c r="D99" s="41"/>
      <c r="E99" s="56"/>
      <c r="F99" s="56"/>
      <c r="G99" s="56"/>
      <c r="H99" s="41"/>
      <c r="I99" s="56"/>
      <c r="J99" s="6"/>
      <c r="K99" s="145"/>
      <c r="L99" s="146"/>
      <c r="M99" s="6"/>
      <c r="N99" s="109"/>
      <c r="O99" s="147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41"/>
      <c r="B100" s="183" t="s">
        <v>612</v>
      </c>
      <c r="C100" s="183"/>
      <c r="D100" s="183"/>
      <c r="E100" s="183"/>
      <c r="F100" s="6"/>
      <c r="G100" s="6"/>
      <c r="H100" s="137"/>
      <c r="I100" s="6"/>
      <c r="J100" s="137"/>
      <c r="K100" s="138"/>
      <c r="L100" s="6"/>
      <c r="M100" s="6"/>
      <c r="N100" s="1"/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38.25" customHeight="1">
      <c r="A101" s="95" t="s">
        <v>16</v>
      </c>
      <c r="B101" s="96" t="s">
        <v>563</v>
      </c>
      <c r="C101" s="96"/>
      <c r="D101" s="97" t="s">
        <v>574</v>
      </c>
      <c r="E101" s="96" t="s">
        <v>575</v>
      </c>
      <c r="F101" s="96" t="s">
        <v>576</v>
      </c>
      <c r="G101" s="96" t="s">
        <v>613</v>
      </c>
      <c r="H101" s="96" t="s">
        <v>614</v>
      </c>
      <c r="I101" s="96" t="s">
        <v>579</v>
      </c>
      <c r="J101" s="184" t="s">
        <v>580</v>
      </c>
      <c r="K101" s="96" t="s">
        <v>581</v>
      </c>
      <c r="L101" s="96" t="s">
        <v>615</v>
      </c>
      <c r="M101" s="96" t="s">
        <v>584</v>
      </c>
      <c r="N101" s="97" t="s">
        <v>585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1</v>
      </c>
      <c r="B102" s="186">
        <v>41579</v>
      </c>
      <c r="C102" s="186"/>
      <c r="D102" s="187" t="s">
        <v>616</v>
      </c>
      <c r="E102" s="188" t="s">
        <v>617</v>
      </c>
      <c r="F102" s="189">
        <v>82</v>
      </c>
      <c r="G102" s="188" t="s">
        <v>618</v>
      </c>
      <c r="H102" s="188">
        <v>100</v>
      </c>
      <c r="I102" s="190">
        <v>100</v>
      </c>
      <c r="J102" s="191" t="s">
        <v>619</v>
      </c>
      <c r="K102" s="192">
        <f t="shared" ref="K102:K154" si="60">H102-F102</f>
        <v>18</v>
      </c>
      <c r="L102" s="193">
        <f t="shared" ref="L102:L154" si="61">K102/F102</f>
        <v>0.21951219512195122</v>
      </c>
      <c r="M102" s="188" t="s">
        <v>586</v>
      </c>
      <c r="N102" s="194">
        <v>42657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2</v>
      </c>
      <c r="B103" s="186">
        <v>41794</v>
      </c>
      <c r="C103" s="186"/>
      <c r="D103" s="187" t="s">
        <v>620</v>
      </c>
      <c r="E103" s="188" t="s">
        <v>588</v>
      </c>
      <c r="F103" s="189">
        <v>257</v>
      </c>
      <c r="G103" s="188" t="s">
        <v>618</v>
      </c>
      <c r="H103" s="188">
        <v>300</v>
      </c>
      <c r="I103" s="190">
        <v>300</v>
      </c>
      <c r="J103" s="191" t="s">
        <v>619</v>
      </c>
      <c r="K103" s="192">
        <f t="shared" si="60"/>
        <v>43</v>
      </c>
      <c r="L103" s="193">
        <f t="shared" si="61"/>
        <v>0.16731517509727625</v>
      </c>
      <c r="M103" s="188" t="s">
        <v>586</v>
      </c>
      <c r="N103" s="194">
        <v>41822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3</v>
      </c>
      <c r="B104" s="186">
        <v>41828</v>
      </c>
      <c r="C104" s="186"/>
      <c r="D104" s="187" t="s">
        <v>621</v>
      </c>
      <c r="E104" s="188" t="s">
        <v>588</v>
      </c>
      <c r="F104" s="189">
        <v>393</v>
      </c>
      <c r="G104" s="188" t="s">
        <v>618</v>
      </c>
      <c r="H104" s="188">
        <v>468</v>
      </c>
      <c r="I104" s="190">
        <v>468</v>
      </c>
      <c r="J104" s="191" t="s">
        <v>619</v>
      </c>
      <c r="K104" s="192">
        <f t="shared" si="60"/>
        <v>75</v>
      </c>
      <c r="L104" s="193">
        <f t="shared" si="61"/>
        <v>0.19083969465648856</v>
      </c>
      <c r="M104" s="188" t="s">
        <v>586</v>
      </c>
      <c r="N104" s="194">
        <v>41863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4</v>
      </c>
      <c r="B105" s="186">
        <v>41857</v>
      </c>
      <c r="C105" s="186"/>
      <c r="D105" s="187" t="s">
        <v>622</v>
      </c>
      <c r="E105" s="188" t="s">
        <v>588</v>
      </c>
      <c r="F105" s="189">
        <v>205</v>
      </c>
      <c r="G105" s="188" t="s">
        <v>618</v>
      </c>
      <c r="H105" s="188">
        <v>275</v>
      </c>
      <c r="I105" s="190">
        <v>250</v>
      </c>
      <c r="J105" s="191" t="s">
        <v>619</v>
      </c>
      <c r="K105" s="192">
        <f t="shared" si="60"/>
        <v>70</v>
      </c>
      <c r="L105" s="193">
        <f t="shared" si="61"/>
        <v>0.34146341463414637</v>
      </c>
      <c r="M105" s="188" t="s">
        <v>586</v>
      </c>
      <c r="N105" s="194">
        <v>41962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5</v>
      </c>
      <c r="B106" s="186">
        <v>41886</v>
      </c>
      <c r="C106" s="186"/>
      <c r="D106" s="187" t="s">
        <v>623</v>
      </c>
      <c r="E106" s="188" t="s">
        <v>588</v>
      </c>
      <c r="F106" s="189">
        <v>162</v>
      </c>
      <c r="G106" s="188" t="s">
        <v>618</v>
      </c>
      <c r="H106" s="188">
        <v>190</v>
      </c>
      <c r="I106" s="190">
        <v>190</v>
      </c>
      <c r="J106" s="191" t="s">
        <v>619</v>
      </c>
      <c r="K106" s="192">
        <f t="shared" si="60"/>
        <v>28</v>
      </c>
      <c r="L106" s="193">
        <f t="shared" si="61"/>
        <v>0.1728395061728395</v>
      </c>
      <c r="M106" s="188" t="s">
        <v>586</v>
      </c>
      <c r="N106" s="194">
        <v>42006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6</v>
      </c>
      <c r="B107" s="186">
        <v>41886</v>
      </c>
      <c r="C107" s="186"/>
      <c r="D107" s="187" t="s">
        <v>624</v>
      </c>
      <c r="E107" s="188" t="s">
        <v>588</v>
      </c>
      <c r="F107" s="189">
        <v>75</v>
      </c>
      <c r="G107" s="188" t="s">
        <v>618</v>
      </c>
      <c r="H107" s="188">
        <v>91.5</v>
      </c>
      <c r="I107" s="190" t="s">
        <v>625</v>
      </c>
      <c r="J107" s="191" t="s">
        <v>626</v>
      </c>
      <c r="K107" s="192">
        <f t="shared" si="60"/>
        <v>16.5</v>
      </c>
      <c r="L107" s="193">
        <f t="shared" si="61"/>
        <v>0.22</v>
      </c>
      <c r="M107" s="188" t="s">
        <v>586</v>
      </c>
      <c r="N107" s="194">
        <v>41954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7</v>
      </c>
      <c r="B108" s="186">
        <v>41913</v>
      </c>
      <c r="C108" s="186"/>
      <c r="D108" s="187" t="s">
        <v>627</v>
      </c>
      <c r="E108" s="188" t="s">
        <v>588</v>
      </c>
      <c r="F108" s="189">
        <v>850</v>
      </c>
      <c r="G108" s="188" t="s">
        <v>618</v>
      </c>
      <c r="H108" s="188">
        <v>982.5</v>
      </c>
      <c r="I108" s="190">
        <v>1050</v>
      </c>
      <c r="J108" s="191" t="s">
        <v>628</v>
      </c>
      <c r="K108" s="192">
        <f t="shared" si="60"/>
        <v>132.5</v>
      </c>
      <c r="L108" s="193">
        <f t="shared" si="61"/>
        <v>0.15588235294117647</v>
      </c>
      <c r="M108" s="188" t="s">
        <v>586</v>
      </c>
      <c r="N108" s="194">
        <v>42039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8</v>
      </c>
      <c r="B109" s="186">
        <v>41913</v>
      </c>
      <c r="C109" s="186"/>
      <c r="D109" s="187" t="s">
        <v>629</v>
      </c>
      <c r="E109" s="188" t="s">
        <v>588</v>
      </c>
      <c r="F109" s="189">
        <v>475</v>
      </c>
      <c r="G109" s="188" t="s">
        <v>618</v>
      </c>
      <c r="H109" s="188">
        <v>515</v>
      </c>
      <c r="I109" s="190">
        <v>600</v>
      </c>
      <c r="J109" s="191" t="s">
        <v>630</v>
      </c>
      <c r="K109" s="192">
        <f t="shared" si="60"/>
        <v>40</v>
      </c>
      <c r="L109" s="193">
        <f t="shared" si="61"/>
        <v>8.4210526315789472E-2</v>
      </c>
      <c r="M109" s="188" t="s">
        <v>586</v>
      </c>
      <c r="N109" s="194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9</v>
      </c>
      <c r="B110" s="186">
        <v>41913</v>
      </c>
      <c r="C110" s="186"/>
      <c r="D110" s="187" t="s">
        <v>631</v>
      </c>
      <c r="E110" s="188" t="s">
        <v>588</v>
      </c>
      <c r="F110" s="189">
        <v>86</v>
      </c>
      <c r="G110" s="188" t="s">
        <v>618</v>
      </c>
      <c r="H110" s="188">
        <v>99</v>
      </c>
      <c r="I110" s="190">
        <v>140</v>
      </c>
      <c r="J110" s="191" t="s">
        <v>632</v>
      </c>
      <c r="K110" s="192">
        <f t="shared" si="60"/>
        <v>13</v>
      </c>
      <c r="L110" s="193">
        <f t="shared" si="61"/>
        <v>0.15116279069767441</v>
      </c>
      <c r="M110" s="188" t="s">
        <v>586</v>
      </c>
      <c r="N110" s="194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10</v>
      </c>
      <c r="B111" s="186">
        <v>41926</v>
      </c>
      <c r="C111" s="186"/>
      <c r="D111" s="187" t="s">
        <v>633</v>
      </c>
      <c r="E111" s="188" t="s">
        <v>588</v>
      </c>
      <c r="F111" s="189">
        <v>496.6</v>
      </c>
      <c r="G111" s="188" t="s">
        <v>618</v>
      </c>
      <c r="H111" s="188">
        <v>621</v>
      </c>
      <c r="I111" s="190">
        <v>580</v>
      </c>
      <c r="J111" s="191" t="s">
        <v>619</v>
      </c>
      <c r="K111" s="192">
        <f t="shared" si="60"/>
        <v>124.39999999999998</v>
      </c>
      <c r="L111" s="193">
        <f t="shared" si="61"/>
        <v>0.25050342327829234</v>
      </c>
      <c r="M111" s="188" t="s">
        <v>586</v>
      </c>
      <c r="N111" s="194">
        <v>42605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11</v>
      </c>
      <c r="B112" s="186">
        <v>41926</v>
      </c>
      <c r="C112" s="186"/>
      <c r="D112" s="187" t="s">
        <v>634</v>
      </c>
      <c r="E112" s="188" t="s">
        <v>588</v>
      </c>
      <c r="F112" s="189">
        <v>2481.9</v>
      </c>
      <c r="G112" s="188" t="s">
        <v>618</v>
      </c>
      <c r="H112" s="188">
        <v>2840</v>
      </c>
      <c r="I112" s="190">
        <v>2870</v>
      </c>
      <c r="J112" s="191" t="s">
        <v>635</v>
      </c>
      <c r="K112" s="192">
        <f t="shared" si="60"/>
        <v>358.09999999999991</v>
      </c>
      <c r="L112" s="193">
        <f t="shared" si="61"/>
        <v>0.14428462065353154</v>
      </c>
      <c r="M112" s="188" t="s">
        <v>586</v>
      </c>
      <c r="N112" s="194">
        <v>42017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12</v>
      </c>
      <c r="B113" s="186">
        <v>41928</v>
      </c>
      <c r="C113" s="186"/>
      <c r="D113" s="187" t="s">
        <v>636</v>
      </c>
      <c r="E113" s="188" t="s">
        <v>588</v>
      </c>
      <c r="F113" s="189">
        <v>84.5</v>
      </c>
      <c r="G113" s="188" t="s">
        <v>618</v>
      </c>
      <c r="H113" s="188">
        <v>93</v>
      </c>
      <c r="I113" s="190">
        <v>110</v>
      </c>
      <c r="J113" s="191" t="s">
        <v>637</v>
      </c>
      <c r="K113" s="192">
        <f t="shared" si="60"/>
        <v>8.5</v>
      </c>
      <c r="L113" s="193">
        <f t="shared" si="61"/>
        <v>0.10059171597633136</v>
      </c>
      <c r="M113" s="188" t="s">
        <v>586</v>
      </c>
      <c r="N113" s="194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13</v>
      </c>
      <c r="B114" s="186">
        <v>41928</v>
      </c>
      <c r="C114" s="186"/>
      <c r="D114" s="187" t="s">
        <v>638</v>
      </c>
      <c r="E114" s="188" t="s">
        <v>588</v>
      </c>
      <c r="F114" s="189">
        <v>401</v>
      </c>
      <c r="G114" s="188" t="s">
        <v>618</v>
      </c>
      <c r="H114" s="188">
        <v>428</v>
      </c>
      <c r="I114" s="190">
        <v>450</v>
      </c>
      <c r="J114" s="191" t="s">
        <v>639</v>
      </c>
      <c r="K114" s="192">
        <f t="shared" si="60"/>
        <v>27</v>
      </c>
      <c r="L114" s="193">
        <f t="shared" si="61"/>
        <v>6.7331670822942641E-2</v>
      </c>
      <c r="M114" s="188" t="s">
        <v>586</v>
      </c>
      <c r="N114" s="194">
        <v>42020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14</v>
      </c>
      <c r="B115" s="186">
        <v>41928</v>
      </c>
      <c r="C115" s="186"/>
      <c r="D115" s="187" t="s">
        <v>640</v>
      </c>
      <c r="E115" s="188" t="s">
        <v>588</v>
      </c>
      <c r="F115" s="189">
        <v>101</v>
      </c>
      <c r="G115" s="188" t="s">
        <v>618</v>
      </c>
      <c r="H115" s="188">
        <v>112</v>
      </c>
      <c r="I115" s="190">
        <v>120</v>
      </c>
      <c r="J115" s="191" t="s">
        <v>641</v>
      </c>
      <c r="K115" s="192">
        <f t="shared" si="60"/>
        <v>11</v>
      </c>
      <c r="L115" s="193">
        <f t="shared" si="61"/>
        <v>0.10891089108910891</v>
      </c>
      <c r="M115" s="188" t="s">
        <v>586</v>
      </c>
      <c r="N115" s="194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15</v>
      </c>
      <c r="B116" s="186">
        <v>41954</v>
      </c>
      <c r="C116" s="186"/>
      <c r="D116" s="187" t="s">
        <v>642</v>
      </c>
      <c r="E116" s="188" t="s">
        <v>588</v>
      </c>
      <c r="F116" s="189">
        <v>59</v>
      </c>
      <c r="G116" s="188" t="s">
        <v>618</v>
      </c>
      <c r="H116" s="188">
        <v>76</v>
      </c>
      <c r="I116" s="190">
        <v>76</v>
      </c>
      <c r="J116" s="191" t="s">
        <v>619</v>
      </c>
      <c r="K116" s="192">
        <f t="shared" si="60"/>
        <v>17</v>
      </c>
      <c r="L116" s="193">
        <f t="shared" si="61"/>
        <v>0.28813559322033899</v>
      </c>
      <c r="M116" s="188" t="s">
        <v>586</v>
      </c>
      <c r="N116" s="194">
        <v>43032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16</v>
      </c>
      <c r="B117" s="186">
        <v>41954</v>
      </c>
      <c r="C117" s="186"/>
      <c r="D117" s="187" t="s">
        <v>631</v>
      </c>
      <c r="E117" s="188" t="s">
        <v>588</v>
      </c>
      <c r="F117" s="189">
        <v>99</v>
      </c>
      <c r="G117" s="188" t="s">
        <v>618</v>
      </c>
      <c r="H117" s="188">
        <v>120</v>
      </c>
      <c r="I117" s="190">
        <v>120</v>
      </c>
      <c r="J117" s="191" t="s">
        <v>599</v>
      </c>
      <c r="K117" s="192">
        <f t="shared" si="60"/>
        <v>21</v>
      </c>
      <c r="L117" s="193">
        <f t="shared" si="61"/>
        <v>0.21212121212121213</v>
      </c>
      <c r="M117" s="188" t="s">
        <v>586</v>
      </c>
      <c r="N117" s="194">
        <v>41960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17</v>
      </c>
      <c r="B118" s="186">
        <v>41956</v>
      </c>
      <c r="C118" s="186"/>
      <c r="D118" s="187" t="s">
        <v>643</v>
      </c>
      <c r="E118" s="188" t="s">
        <v>588</v>
      </c>
      <c r="F118" s="189">
        <v>22</v>
      </c>
      <c r="G118" s="188" t="s">
        <v>618</v>
      </c>
      <c r="H118" s="188">
        <v>33.549999999999997</v>
      </c>
      <c r="I118" s="190">
        <v>32</v>
      </c>
      <c r="J118" s="191" t="s">
        <v>644</v>
      </c>
      <c r="K118" s="192">
        <f t="shared" si="60"/>
        <v>11.549999999999997</v>
      </c>
      <c r="L118" s="193">
        <f t="shared" si="61"/>
        <v>0.52499999999999991</v>
      </c>
      <c r="M118" s="188" t="s">
        <v>586</v>
      </c>
      <c r="N118" s="194">
        <v>42188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18</v>
      </c>
      <c r="B119" s="186">
        <v>41976</v>
      </c>
      <c r="C119" s="186"/>
      <c r="D119" s="187" t="s">
        <v>645</v>
      </c>
      <c r="E119" s="188" t="s">
        <v>588</v>
      </c>
      <c r="F119" s="189">
        <v>440</v>
      </c>
      <c r="G119" s="188" t="s">
        <v>618</v>
      </c>
      <c r="H119" s="188">
        <v>520</v>
      </c>
      <c r="I119" s="190">
        <v>520</v>
      </c>
      <c r="J119" s="191" t="s">
        <v>646</v>
      </c>
      <c r="K119" s="192">
        <f t="shared" si="60"/>
        <v>80</v>
      </c>
      <c r="L119" s="193">
        <f t="shared" si="61"/>
        <v>0.18181818181818182</v>
      </c>
      <c r="M119" s="188" t="s">
        <v>586</v>
      </c>
      <c r="N119" s="194">
        <v>42208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19</v>
      </c>
      <c r="B120" s="186">
        <v>41976</v>
      </c>
      <c r="C120" s="186"/>
      <c r="D120" s="187" t="s">
        <v>647</v>
      </c>
      <c r="E120" s="188" t="s">
        <v>588</v>
      </c>
      <c r="F120" s="189">
        <v>360</v>
      </c>
      <c r="G120" s="188" t="s">
        <v>618</v>
      </c>
      <c r="H120" s="188">
        <v>427</v>
      </c>
      <c r="I120" s="190">
        <v>425</v>
      </c>
      <c r="J120" s="191" t="s">
        <v>648</v>
      </c>
      <c r="K120" s="192">
        <f t="shared" si="60"/>
        <v>67</v>
      </c>
      <c r="L120" s="193">
        <f t="shared" si="61"/>
        <v>0.18611111111111112</v>
      </c>
      <c r="M120" s="188" t="s">
        <v>586</v>
      </c>
      <c r="N120" s="194">
        <v>42058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20</v>
      </c>
      <c r="B121" s="186">
        <v>42012</v>
      </c>
      <c r="C121" s="186"/>
      <c r="D121" s="187" t="s">
        <v>649</v>
      </c>
      <c r="E121" s="188" t="s">
        <v>588</v>
      </c>
      <c r="F121" s="189">
        <v>360</v>
      </c>
      <c r="G121" s="188" t="s">
        <v>618</v>
      </c>
      <c r="H121" s="188">
        <v>455</v>
      </c>
      <c r="I121" s="190">
        <v>420</v>
      </c>
      <c r="J121" s="191" t="s">
        <v>650</v>
      </c>
      <c r="K121" s="192">
        <f t="shared" si="60"/>
        <v>95</v>
      </c>
      <c r="L121" s="193">
        <f t="shared" si="61"/>
        <v>0.2638888888888889</v>
      </c>
      <c r="M121" s="188" t="s">
        <v>586</v>
      </c>
      <c r="N121" s="194">
        <v>42024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21</v>
      </c>
      <c r="B122" s="186">
        <v>42012</v>
      </c>
      <c r="C122" s="186"/>
      <c r="D122" s="187" t="s">
        <v>651</v>
      </c>
      <c r="E122" s="188" t="s">
        <v>588</v>
      </c>
      <c r="F122" s="189">
        <v>130</v>
      </c>
      <c r="G122" s="188"/>
      <c r="H122" s="188">
        <v>175.5</v>
      </c>
      <c r="I122" s="190">
        <v>165</v>
      </c>
      <c r="J122" s="191" t="s">
        <v>652</v>
      </c>
      <c r="K122" s="192">
        <f t="shared" si="60"/>
        <v>45.5</v>
      </c>
      <c r="L122" s="193">
        <f t="shared" si="61"/>
        <v>0.35</v>
      </c>
      <c r="M122" s="188" t="s">
        <v>586</v>
      </c>
      <c r="N122" s="194">
        <v>43088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22</v>
      </c>
      <c r="B123" s="186">
        <v>42040</v>
      </c>
      <c r="C123" s="186"/>
      <c r="D123" s="187" t="s">
        <v>380</v>
      </c>
      <c r="E123" s="188" t="s">
        <v>617</v>
      </c>
      <c r="F123" s="189">
        <v>98</v>
      </c>
      <c r="G123" s="188"/>
      <c r="H123" s="188">
        <v>120</v>
      </c>
      <c r="I123" s="190">
        <v>120</v>
      </c>
      <c r="J123" s="191" t="s">
        <v>619</v>
      </c>
      <c r="K123" s="192">
        <f t="shared" si="60"/>
        <v>22</v>
      </c>
      <c r="L123" s="193">
        <f t="shared" si="61"/>
        <v>0.22448979591836735</v>
      </c>
      <c r="M123" s="188" t="s">
        <v>586</v>
      </c>
      <c r="N123" s="194">
        <v>42753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23</v>
      </c>
      <c r="B124" s="186">
        <v>42040</v>
      </c>
      <c r="C124" s="186"/>
      <c r="D124" s="187" t="s">
        <v>653</v>
      </c>
      <c r="E124" s="188" t="s">
        <v>617</v>
      </c>
      <c r="F124" s="189">
        <v>196</v>
      </c>
      <c r="G124" s="188"/>
      <c r="H124" s="188">
        <v>262</v>
      </c>
      <c r="I124" s="190">
        <v>255</v>
      </c>
      <c r="J124" s="191" t="s">
        <v>619</v>
      </c>
      <c r="K124" s="192">
        <f t="shared" si="60"/>
        <v>66</v>
      </c>
      <c r="L124" s="193">
        <f t="shared" si="61"/>
        <v>0.33673469387755101</v>
      </c>
      <c r="M124" s="188" t="s">
        <v>586</v>
      </c>
      <c r="N124" s="194">
        <v>42599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5">
        <v>24</v>
      </c>
      <c r="B125" s="196">
        <v>42067</v>
      </c>
      <c r="C125" s="196"/>
      <c r="D125" s="197" t="s">
        <v>379</v>
      </c>
      <c r="E125" s="198" t="s">
        <v>617</v>
      </c>
      <c r="F125" s="199">
        <v>235</v>
      </c>
      <c r="G125" s="199"/>
      <c r="H125" s="200">
        <v>77</v>
      </c>
      <c r="I125" s="200" t="s">
        <v>654</v>
      </c>
      <c r="J125" s="201" t="s">
        <v>655</v>
      </c>
      <c r="K125" s="202">
        <f t="shared" si="60"/>
        <v>-158</v>
      </c>
      <c r="L125" s="203">
        <f t="shared" si="61"/>
        <v>-0.67234042553191486</v>
      </c>
      <c r="M125" s="199" t="s">
        <v>598</v>
      </c>
      <c r="N125" s="196">
        <v>43522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25</v>
      </c>
      <c r="B126" s="186">
        <v>42067</v>
      </c>
      <c r="C126" s="186"/>
      <c r="D126" s="187" t="s">
        <v>656</v>
      </c>
      <c r="E126" s="188" t="s">
        <v>617</v>
      </c>
      <c r="F126" s="189">
        <v>185</v>
      </c>
      <c r="G126" s="188"/>
      <c r="H126" s="188">
        <v>224</v>
      </c>
      <c r="I126" s="190" t="s">
        <v>657</v>
      </c>
      <c r="J126" s="191" t="s">
        <v>619</v>
      </c>
      <c r="K126" s="192">
        <f t="shared" si="60"/>
        <v>39</v>
      </c>
      <c r="L126" s="193">
        <f t="shared" si="61"/>
        <v>0.21081081081081082</v>
      </c>
      <c r="M126" s="188" t="s">
        <v>586</v>
      </c>
      <c r="N126" s="194">
        <v>42647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5">
        <v>26</v>
      </c>
      <c r="B127" s="196">
        <v>42090</v>
      </c>
      <c r="C127" s="196"/>
      <c r="D127" s="204" t="s">
        <v>658</v>
      </c>
      <c r="E127" s="199" t="s">
        <v>617</v>
      </c>
      <c r="F127" s="199">
        <v>49.5</v>
      </c>
      <c r="G127" s="200"/>
      <c r="H127" s="200">
        <v>15.85</v>
      </c>
      <c r="I127" s="200">
        <v>67</v>
      </c>
      <c r="J127" s="201" t="s">
        <v>659</v>
      </c>
      <c r="K127" s="200">
        <f t="shared" si="60"/>
        <v>-33.65</v>
      </c>
      <c r="L127" s="205">
        <f t="shared" si="61"/>
        <v>-0.67979797979797973</v>
      </c>
      <c r="M127" s="199" t="s">
        <v>598</v>
      </c>
      <c r="N127" s="206">
        <v>43627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27</v>
      </c>
      <c r="B128" s="186">
        <v>42093</v>
      </c>
      <c r="C128" s="186"/>
      <c r="D128" s="187" t="s">
        <v>660</v>
      </c>
      <c r="E128" s="188" t="s">
        <v>617</v>
      </c>
      <c r="F128" s="189">
        <v>183.5</v>
      </c>
      <c r="G128" s="188"/>
      <c r="H128" s="188">
        <v>219</v>
      </c>
      <c r="I128" s="190">
        <v>218</v>
      </c>
      <c r="J128" s="191" t="s">
        <v>661</v>
      </c>
      <c r="K128" s="192">
        <f t="shared" si="60"/>
        <v>35.5</v>
      </c>
      <c r="L128" s="193">
        <f t="shared" si="61"/>
        <v>0.19346049046321526</v>
      </c>
      <c r="M128" s="188" t="s">
        <v>586</v>
      </c>
      <c r="N128" s="194">
        <v>42103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28</v>
      </c>
      <c r="B129" s="186">
        <v>42114</v>
      </c>
      <c r="C129" s="186"/>
      <c r="D129" s="187" t="s">
        <v>662</v>
      </c>
      <c r="E129" s="188" t="s">
        <v>617</v>
      </c>
      <c r="F129" s="189">
        <f>(227+237)/2</f>
        <v>232</v>
      </c>
      <c r="G129" s="188"/>
      <c r="H129" s="188">
        <v>298</v>
      </c>
      <c r="I129" s="190">
        <v>298</v>
      </c>
      <c r="J129" s="191" t="s">
        <v>619</v>
      </c>
      <c r="K129" s="192">
        <f t="shared" si="60"/>
        <v>66</v>
      </c>
      <c r="L129" s="193">
        <f t="shared" si="61"/>
        <v>0.28448275862068967</v>
      </c>
      <c r="M129" s="188" t="s">
        <v>586</v>
      </c>
      <c r="N129" s="194">
        <v>42823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29</v>
      </c>
      <c r="B130" s="186">
        <v>42128</v>
      </c>
      <c r="C130" s="186"/>
      <c r="D130" s="187" t="s">
        <v>663</v>
      </c>
      <c r="E130" s="188" t="s">
        <v>588</v>
      </c>
      <c r="F130" s="189">
        <v>385</v>
      </c>
      <c r="G130" s="188"/>
      <c r="H130" s="188">
        <f>212.5+331</f>
        <v>543.5</v>
      </c>
      <c r="I130" s="190">
        <v>510</v>
      </c>
      <c r="J130" s="191" t="s">
        <v>664</v>
      </c>
      <c r="K130" s="192">
        <f t="shared" si="60"/>
        <v>158.5</v>
      </c>
      <c r="L130" s="193">
        <f t="shared" si="61"/>
        <v>0.41168831168831171</v>
      </c>
      <c r="M130" s="188" t="s">
        <v>586</v>
      </c>
      <c r="N130" s="194">
        <v>42235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30</v>
      </c>
      <c r="B131" s="186">
        <v>42128</v>
      </c>
      <c r="C131" s="186"/>
      <c r="D131" s="187" t="s">
        <v>665</v>
      </c>
      <c r="E131" s="188" t="s">
        <v>588</v>
      </c>
      <c r="F131" s="189">
        <v>115.5</v>
      </c>
      <c r="G131" s="188"/>
      <c r="H131" s="188">
        <v>146</v>
      </c>
      <c r="I131" s="190">
        <v>142</v>
      </c>
      <c r="J131" s="191" t="s">
        <v>666</v>
      </c>
      <c r="K131" s="192">
        <f t="shared" si="60"/>
        <v>30.5</v>
      </c>
      <c r="L131" s="193">
        <f t="shared" si="61"/>
        <v>0.26406926406926406</v>
      </c>
      <c r="M131" s="188" t="s">
        <v>586</v>
      </c>
      <c r="N131" s="194">
        <v>42202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31</v>
      </c>
      <c r="B132" s="186">
        <v>42151</v>
      </c>
      <c r="C132" s="186"/>
      <c r="D132" s="187" t="s">
        <v>667</v>
      </c>
      <c r="E132" s="188" t="s">
        <v>588</v>
      </c>
      <c r="F132" s="189">
        <v>237.5</v>
      </c>
      <c r="G132" s="188"/>
      <c r="H132" s="188">
        <v>279.5</v>
      </c>
      <c r="I132" s="190">
        <v>278</v>
      </c>
      <c r="J132" s="191" t="s">
        <v>619</v>
      </c>
      <c r="K132" s="192">
        <f t="shared" si="60"/>
        <v>42</v>
      </c>
      <c r="L132" s="193">
        <f t="shared" si="61"/>
        <v>0.17684210526315788</v>
      </c>
      <c r="M132" s="188" t="s">
        <v>586</v>
      </c>
      <c r="N132" s="194">
        <v>42222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32</v>
      </c>
      <c r="B133" s="186">
        <v>42174</v>
      </c>
      <c r="C133" s="186"/>
      <c r="D133" s="187" t="s">
        <v>638</v>
      </c>
      <c r="E133" s="188" t="s">
        <v>617</v>
      </c>
      <c r="F133" s="189">
        <v>340</v>
      </c>
      <c r="G133" s="188"/>
      <c r="H133" s="188">
        <v>448</v>
      </c>
      <c r="I133" s="190">
        <v>448</v>
      </c>
      <c r="J133" s="191" t="s">
        <v>619</v>
      </c>
      <c r="K133" s="192">
        <f t="shared" si="60"/>
        <v>108</v>
      </c>
      <c r="L133" s="193">
        <f t="shared" si="61"/>
        <v>0.31764705882352939</v>
      </c>
      <c r="M133" s="188" t="s">
        <v>586</v>
      </c>
      <c r="N133" s="194">
        <v>43018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33</v>
      </c>
      <c r="B134" s="186">
        <v>42191</v>
      </c>
      <c r="C134" s="186"/>
      <c r="D134" s="187" t="s">
        <v>668</v>
      </c>
      <c r="E134" s="188" t="s">
        <v>617</v>
      </c>
      <c r="F134" s="189">
        <v>390</v>
      </c>
      <c r="G134" s="188"/>
      <c r="H134" s="188">
        <v>460</v>
      </c>
      <c r="I134" s="190">
        <v>460</v>
      </c>
      <c r="J134" s="191" t="s">
        <v>619</v>
      </c>
      <c r="K134" s="192">
        <f t="shared" si="60"/>
        <v>70</v>
      </c>
      <c r="L134" s="193">
        <f t="shared" si="61"/>
        <v>0.17948717948717949</v>
      </c>
      <c r="M134" s="188" t="s">
        <v>586</v>
      </c>
      <c r="N134" s="194">
        <v>42478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5">
        <v>34</v>
      </c>
      <c r="B135" s="196">
        <v>42195</v>
      </c>
      <c r="C135" s="196"/>
      <c r="D135" s="197" t="s">
        <v>669</v>
      </c>
      <c r="E135" s="198" t="s">
        <v>617</v>
      </c>
      <c r="F135" s="199">
        <v>122.5</v>
      </c>
      <c r="G135" s="199"/>
      <c r="H135" s="200">
        <v>61</v>
      </c>
      <c r="I135" s="200">
        <v>172</v>
      </c>
      <c r="J135" s="201" t="s">
        <v>670</v>
      </c>
      <c r="K135" s="202">
        <f t="shared" si="60"/>
        <v>-61.5</v>
      </c>
      <c r="L135" s="203">
        <f t="shared" si="61"/>
        <v>-0.50204081632653064</v>
      </c>
      <c r="M135" s="199" t="s">
        <v>598</v>
      </c>
      <c r="N135" s="196">
        <v>43333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35</v>
      </c>
      <c r="B136" s="186">
        <v>42219</v>
      </c>
      <c r="C136" s="186"/>
      <c r="D136" s="187" t="s">
        <v>671</v>
      </c>
      <c r="E136" s="188" t="s">
        <v>617</v>
      </c>
      <c r="F136" s="189">
        <v>297.5</v>
      </c>
      <c r="G136" s="188"/>
      <c r="H136" s="188">
        <v>350</v>
      </c>
      <c r="I136" s="190">
        <v>360</v>
      </c>
      <c r="J136" s="191" t="s">
        <v>672</v>
      </c>
      <c r="K136" s="192">
        <f t="shared" si="60"/>
        <v>52.5</v>
      </c>
      <c r="L136" s="193">
        <f t="shared" si="61"/>
        <v>0.17647058823529413</v>
      </c>
      <c r="M136" s="188" t="s">
        <v>586</v>
      </c>
      <c r="N136" s="194">
        <v>42232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36</v>
      </c>
      <c r="B137" s="186">
        <v>42219</v>
      </c>
      <c r="C137" s="186"/>
      <c r="D137" s="187" t="s">
        <v>673</v>
      </c>
      <c r="E137" s="188" t="s">
        <v>617</v>
      </c>
      <c r="F137" s="189">
        <v>115.5</v>
      </c>
      <c r="G137" s="188"/>
      <c r="H137" s="188">
        <v>149</v>
      </c>
      <c r="I137" s="190">
        <v>140</v>
      </c>
      <c r="J137" s="191" t="s">
        <v>674</v>
      </c>
      <c r="K137" s="192">
        <f t="shared" si="60"/>
        <v>33.5</v>
      </c>
      <c r="L137" s="193">
        <f t="shared" si="61"/>
        <v>0.29004329004329005</v>
      </c>
      <c r="M137" s="188" t="s">
        <v>586</v>
      </c>
      <c r="N137" s="194">
        <v>42740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37</v>
      </c>
      <c r="B138" s="186">
        <v>42251</v>
      </c>
      <c r="C138" s="186"/>
      <c r="D138" s="187" t="s">
        <v>667</v>
      </c>
      <c r="E138" s="188" t="s">
        <v>617</v>
      </c>
      <c r="F138" s="189">
        <v>226</v>
      </c>
      <c r="G138" s="188"/>
      <c r="H138" s="188">
        <v>292</v>
      </c>
      <c r="I138" s="190">
        <v>292</v>
      </c>
      <c r="J138" s="191" t="s">
        <v>675</v>
      </c>
      <c r="K138" s="192">
        <f t="shared" si="60"/>
        <v>66</v>
      </c>
      <c r="L138" s="193">
        <f t="shared" si="61"/>
        <v>0.29203539823008851</v>
      </c>
      <c r="M138" s="188" t="s">
        <v>586</v>
      </c>
      <c r="N138" s="194">
        <v>42286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38</v>
      </c>
      <c r="B139" s="186">
        <v>42254</v>
      </c>
      <c r="C139" s="186"/>
      <c r="D139" s="187" t="s">
        <v>662</v>
      </c>
      <c r="E139" s="188" t="s">
        <v>617</v>
      </c>
      <c r="F139" s="189">
        <v>232.5</v>
      </c>
      <c r="G139" s="188"/>
      <c r="H139" s="188">
        <v>312.5</v>
      </c>
      <c r="I139" s="190">
        <v>310</v>
      </c>
      <c r="J139" s="191" t="s">
        <v>619</v>
      </c>
      <c r="K139" s="192">
        <f t="shared" si="60"/>
        <v>80</v>
      </c>
      <c r="L139" s="193">
        <f t="shared" si="61"/>
        <v>0.34408602150537637</v>
      </c>
      <c r="M139" s="188" t="s">
        <v>586</v>
      </c>
      <c r="N139" s="194">
        <v>42823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39</v>
      </c>
      <c r="B140" s="186">
        <v>42268</v>
      </c>
      <c r="C140" s="186"/>
      <c r="D140" s="187" t="s">
        <v>676</v>
      </c>
      <c r="E140" s="188" t="s">
        <v>617</v>
      </c>
      <c r="F140" s="189">
        <v>196.5</v>
      </c>
      <c r="G140" s="188"/>
      <c r="H140" s="188">
        <v>238</v>
      </c>
      <c r="I140" s="190">
        <v>238</v>
      </c>
      <c r="J140" s="191" t="s">
        <v>675</v>
      </c>
      <c r="K140" s="192">
        <f t="shared" si="60"/>
        <v>41.5</v>
      </c>
      <c r="L140" s="193">
        <f t="shared" si="61"/>
        <v>0.21119592875318066</v>
      </c>
      <c r="M140" s="188" t="s">
        <v>586</v>
      </c>
      <c r="N140" s="194">
        <v>42291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40</v>
      </c>
      <c r="B141" s="186">
        <v>42271</v>
      </c>
      <c r="C141" s="186"/>
      <c r="D141" s="187" t="s">
        <v>616</v>
      </c>
      <c r="E141" s="188" t="s">
        <v>617</v>
      </c>
      <c r="F141" s="189">
        <v>65</v>
      </c>
      <c r="G141" s="188"/>
      <c r="H141" s="188">
        <v>82</v>
      </c>
      <c r="I141" s="190">
        <v>82</v>
      </c>
      <c r="J141" s="191" t="s">
        <v>675</v>
      </c>
      <c r="K141" s="192">
        <f t="shared" si="60"/>
        <v>17</v>
      </c>
      <c r="L141" s="193">
        <f t="shared" si="61"/>
        <v>0.26153846153846155</v>
      </c>
      <c r="M141" s="188" t="s">
        <v>586</v>
      </c>
      <c r="N141" s="194">
        <v>42578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41</v>
      </c>
      <c r="B142" s="186">
        <v>42291</v>
      </c>
      <c r="C142" s="186"/>
      <c r="D142" s="187" t="s">
        <v>677</v>
      </c>
      <c r="E142" s="188" t="s">
        <v>617</v>
      </c>
      <c r="F142" s="189">
        <v>144</v>
      </c>
      <c r="G142" s="188"/>
      <c r="H142" s="188">
        <v>182.5</v>
      </c>
      <c r="I142" s="190">
        <v>181</v>
      </c>
      <c r="J142" s="191" t="s">
        <v>675</v>
      </c>
      <c r="K142" s="192">
        <f t="shared" si="60"/>
        <v>38.5</v>
      </c>
      <c r="L142" s="193">
        <f t="shared" si="61"/>
        <v>0.2673611111111111</v>
      </c>
      <c r="M142" s="188" t="s">
        <v>586</v>
      </c>
      <c r="N142" s="194">
        <v>42817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42</v>
      </c>
      <c r="B143" s="186">
        <v>42291</v>
      </c>
      <c r="C143" s="186"/>
      <c r="D143" s="187" t="s">
        <v>678</v>
      </c>
      <c r="E143" s="188" t="s">
        <v>617</v>
      </c>
      <c r="F143" s="189">
        <v>264</v>
      </c>
      <c r="G143" s="188"/>
      <c r="H143" s="188">
        <v>311</v>
      </c>
      <c r="I143" s="190">
        <v>311</v>
      </c>
      <c r="J143" s="191" t="s">
        <v>675</v>
      </c>
      <c r="K143" s="192">
        <f t="shared" si="60"/>
        <v>47</v>
      </c>
      <c r="L143" s="193">
        <f t="shared" si="61"/>
        <v>0.17803030303030304</v>
      </c>
      <c r="M143" s="188" t="s">
        <v>586</v>
      </c>
      <c r="N143" s="194">
        <v>42604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43</v>
      </c>
      <c r="B144" s="186">
        <v>42318</v>
      </c>
      <c r="C144" s="186"/>
      <c r="D144" s="187" t="s">
        <v>679</v>
      </c>
      <c r="E144" s="188" t="s">
        <v>588</v>
      </c>
      <c r="F144" s="189">
        <v>549.5</v>
      </c>
      <c r="G144" s="188"/>
      <c r="H144" s="188">
        <v>630</v>
      </c>
      <c r="I144" s="190">
        <v>630</v>
      </c>
      <c r="J144" s="191" t="s">
        <v>675</v>
      </c>
      <c r="K144" s="192">
        <f t="shared" si="60"/>
        <v>80.5</v>
      </c>
      <c r="L144" s="193">
        <f t="shared" si="61"/>
        <v>0.1464968152866242</v>
      </c>
      <c r="M144" s="188" t="s">
        <v>586</v>
      </c>
      <c r="N144" s="194">
        <v>42419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44</v>
      </c>
      <c r="B145" s="186">
        <v>42342</v>
      </c>
      <c r="C145" s="186"/>
      <c r="D145" s="187" t="s">
        <v>680</v>
      </c>
      <c r="E145" s="188" t="s">
        <v>617</v>
      </c>
      <c r="F145" s="189">
        <v>1027.5</v>
      </c>
      <c r="G145" s="188"/>
      <c r="H145" s="188">
        <v>1315</v>
      </c>
      <c r="I145" s="190">
        <v>1250</v>
      </c>
      <c r="J145" s="191" t="s">
        <v>675</v>
      </c>
      <c r="K145" s="192">
        <f t="shared" si="60"/>
        <v>287.5</v>
      </c>
      <c r="L145" s="193">
        <f t="shared" si="61"/>
        <v>0.27980535279805352</v>
      </c>
      <c r="M145" s="188" t="s">
        <v>586</v>
      </c>
      <c r="N145" s="194">
        <v>43244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45</v>
      </c>
      <c r="B146" s="186">
        <v>42367</v>
      </c>
      <c r="C146" s="186"/>
      <c r="D146" s="187" t="s">
        <v>681</v>
      </c>
      <c r="E146" s="188" t="s">
        <v>617</v>
      </c>
      <c r="F146" s="189">
        <v>465</v>
      </c>
      <c r="G146" s="188"/>
      <c r="H146" s="188">
        <v>540</v>
      </c>
      <c r="I146" s="190">
        <v>540</v>
      </c>
      <c r="J146" s="191" t="s">
        <v>675</v>
      </c>
      <c r="K146" s="192">
        <f t="shared" si="60"/>
        <v>75</v>
      </c>
      <c r="L146" s="193">
        <f t="shared" si="61"/>
        <v>0.16129032258064516</v>
      </c>
      <c r="M146" s="188" t="s">
        <v>586</v>
      </c>
      <c r="N146" s="194">
        <v>42530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46</v>
      </c>
      <c r="B147" s="186">
        <v>42380</v>
      </c>
      <c r="C147" s="186"/>
      <c r="D147" s="187" t="s">
        <v>380</v>
      </c>
      <c r="E147" s="188" t="s">
        <v>588</v>
      </c>
      <c r="F147" s="189">
        <v>81</v>
      </c>
      <c r="G147" s="188"/>
      <c r="H147" s="188">
        <v>110</v>
      </c>
      <c r="I147" s="190">
        <v>110</v>
      </c>
      <c r="J147" s="191" t="s">
        <v>675</v>
      </c>
      <c r="K147" s="192">
        <f t="shared" si="60"/>
        <v>29</v>
      </c>
      <c r="L147" s="193">
        <f t="shared" si="61"/>
        <v>0.35802469135802467</v>
      </c>
      <c r="M147" s="188" t="s">
        <v>586</v>
      </c>
      <c r="N147" s="194">
        <v>42745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47</v>
      </c>
      <c r="B148" s="186">
        <v>42382</v>
      </c>
      <c r="C148" s="186"/>
      <c r="D148" s="187" t="s">
        <v>682</v>
      </c>
      <c r="E148" s="188" t="s">
        <v>588</v>
      </c>
      <c r="F148" s="189">
        <v>417.5</v>
      </c>
      <c r="G148" s="188"/>
      <c r="H148" s="188">
        <v>547</v>
      </c>
      <c r="I148" s="190">
        <v>535</v>
      </c>
      <c r="J148" s="191" t="s">
        <v>675</v>
      </c>
      <c r="K148" s="192">
        <f t="shared" si="60"/>
        <v>129.5</v>
      </c>
      <c r="L148" s="193">
        <f t="shared" si="61"/>
        <v>0.31017964071856285</v>
      </c>
      <c r="M148" s="188" t="s">
        <v>586</v>
      </c>
      <c r="N148" s="194">
        <v>42578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48</v>
      </c>
      <c r="B149" s="186">
        <v>42408</v>
      </c>
      <c r="C149" s="186"/>
      <c r="D149" s="187" t="s">
        <v>683</v>
      </c>
      <c r="E149" s="188" t="s">
        <v>617</v>
      </c>
      <c r="F149" s="189">
        <v>650</v>
      </c>
      <c r="G149" s="188"/>
      <c r="H149" s="188">
        <v>800</v>
      </c>
      <c r="I149" s="190">
        <v>800</v>
      </c>
      <c r="J149" s="191" t="s">
        <v>675</v>
      </c>
      <c r="K149" s="192">
        <f t="shared" si="60"/>
        <v>150</v>
      </c>
      <c r="L149" s="193">
        <f t="shared" si="61"/>
        <v>0.23076923076923078</v>
      </c>
      <c r="M149" s="188" t="s">
        <v>586</v>
      </c>
      <c r="N149" s="194">
        <v>43154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49</v>
      </c>
      <c r="B150" s="186">
        <v>42433</v>
      </c>
      <c r="C150" s="186"/>
      <c r="D150" s="187" t="s">
        <v>209</v>
      </c>
      <c r="E150" s="188" t="s">
        <v>617</v>
      </c>
      <c r="F150" s="189">
        <v>437.5</v>
      </c>
      <c r="G150" s="188"/>
      <c r="H150" s="188">
        <v>504.5</v>
      </c>
      <c r="I150" s="190">
        <v>522</v>
      </c>
      <c r="J150" s="191" t="s">
        <v>684</v>
      </c>
      <c r="K150" s="192">
        <f t="shared" si="60"/>
        <v>67</v>
      </c>
      <c r="L150" s="193">
        <f t="shared" si="61"/>
        <v>0.15314285714285714</v>
      </c>
      <c r="M150" s="188" t="s">
        <v>586</v>
      </c>
      <c r="N150" s="194">
        <v>42480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50</v>
      </c>
      <c r="B151" s="186">
        <v>42438</v>
      </c>
      <c r="C151" s="186"/>
      <c r="D151" s="187" t="s">
        <v>685</v>
      </c>
      <c r="E151" s="188" t="s">
        <v>617</v>
      </c>
      <c r="F151" s="189">
        <v>189.5</v>
      </c>
      <c r="G151" s="188"/>
      <c r="H151" s="188">
        <v>218</v>
      </c>
      <c r="I151" s="190">
        <v>218</v>
      </c>
      <c r="J151" s="191" t="s">
        <v>675</v>
      </c>
      <c r="K151" s="192">
        <f t="shared" si="60"/>
        <v>28.5</v>
      </c>
      <c r="L151" s="193">
        <f t="shared" si="61"/>
        <v>0.15039577836411611</v>
      </c>
      <c r="M151" s="188" t="s">
        <v>586</v>
      </c>
      <c r="N151" s="194">
        <v>43034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5">
        <v>51</v>
      </c>
      <c r="B152" s="196">
        <v>42471</v>
      </c>
      <c r="C152" s="196"/>
      <c r="D152" s="204" t="s">
        <v>686</v>
      </c>
      <c r="E152" s="199" t="s">
        <v>617</v>
      </c>
      <c r="F152" s="199">
        <v>36.5</v>
      </c>
      <c r="G152" s="200"/>
      <c r="H152" s="200">
        <v>15.85</v>
      </c>
      <c r="I152" s="200">
        <v>60</v>
      </c>
      <c r="J152" s="201" t="s">
        <v>687</v>
      </c>
      <c r="K152" s="202">
        <f t="shared" si="60"/>
        <v>-20.65</v>
      </c>
      <c r="L152" s="203">
        <f t="shared" si="61"/>
        <v>-0.5657534246575342</v>
      </c>
      <c r="M152" s="199" t="s">
        <v>598</v>
      </c>
      <c r="N152" s="207">
        <v>43627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52</v>
      </c>
      <c r="B153" s="186">
        <v>42472</v>
      </c>
      <c r="C153" s="186"/>
      <c r="D153" s="187" t="s">
        <v>688</v>
      </c>
      <c r="E153" s="188" t="s">
        <v>617</v>
      </c>
      <c r="F153" s="189">
        <v>93</v>
      </c>
      <c r="G153" s="188"/>
      <c r="H153" s="188">
        <v>149</v>
      </c>
      <c r="I153" s="190">
        <v>140</v>
      </c>
      <c r="J153" s="191" t="s">
        <v>689</v>
      </c>
      <c r="K153" s="192">
        <f t="shared" si="60"/>
        <v>56</v>
      </c>
      <c r="L153" s="193">
        <f t="shared" si="61"/>
        <v>0.60215053763440862</v>
      </c>
      <c r="M153" s="188" t="s">
        <v>586</v>
      </c>
      <c r="N153" s="194">
        <v>42740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53</v>
      </c>
      <c r="B154" s="186">
        <v>42472</v>
      </c>
      <c r="C154" s="186"/>
      <c r="D154" s="187" t="s">
        <v>690</v>
      </c>
      <c r="E154" s="188" t="s">
        <v>617</v>
      </c>
      <c r="F154" s="189">
        <v>130</v>
      </c>
      <c r="G154" s="188"/>
      <c r="H154" s="188">
        <v>150</v>
      </c>
      <c r="I154" s="190" t="s">
        <v>691</v>
      </c>
      <c r="J154" s="191" t="s">
        <v>675</v>
      </c>
      <c r="K154" s="192">
        <f t="shared" si="60"/>
        <v>20</v>
      </c>
      <c r="L154" s="193">
        <f t="shared" si="61"/>
        <v>0.15384615384615385</v>
      </c>
      <c r="M154" s="188" t="s">
        <v>586</v>
      </c>
      <c r="N154" s="194">
        <v>42564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54</v>
      </c>
      <c r="B155" s="186">
        <v>42473</v>
      </c>
      <c r="C155" s="186"/>
      <c r="D155" s="187" t="s">
        <v>692</v>
      </c>
      <c r="E155" s="188" t="s">
        <v>617</v>
      </c>
      <c r="F155" s="189">
        <v>196</v>
      </c>
      <c r="G155" s="188"/>
      <c r="H155" s="188">
        <v>299</v>
      </c>
      <c r="I155" s="190">
        <v>299</v>
      </c>
      <c r="J155" s="191" t="s">
        <v>675</v>
      </c>
      <c r="K155" s="192">
        <v>103</v>
      </c>
      <c r="L155" s="193">
        <v>0.52551020408163296</v>
      </c>
      <c r="M155" s="188" t="s">
        <v>586</v>
      </c>
      <c r="N155" s="194">
        <v>42620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55</v>
      </c>
      <c r="B156" s="186">
        <v>42473</v>
      </c>
      <c r="C156" s="186"/>
      <c r="D156" s="187" t="s">
        <v>693</v>
      </c>
      <c r="E156" s="188" t="s">
        <v>617</v>
      </c>
      <c r="F156" s="189">
        <v>88</v>
      </c>
      <c r="G156" s="188"/>
      <c r="H156" s="188">
        <v>103</v>
      </c>
      <c r="I156" s="190">
        <v>103</v>
      </c>
      <c r="J156" s="191" t="s">
        <v>675</v>
      </c>
      <c r="K156" s="192">
        <v>15</v>
      </c>
      <c r="L156" s="193">
        <v>0.170454545454545</v>
      </c>
      <c r="M156" s="188" t="s">
        <v>586</v>
      </c>
      <c r="N156" s="194">
        <v>42530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56</v>
      </c>
      <c r="B157" s="186">
        <v>42492</v>
      </c>
      <c r="C157" s="186"/>
      <c r="D157" s="187" t="s">
        <v>694</v>
      </c>
      <c r="E157" s="188" t="s">
        <v>617</v>
      </c>
      <c r="F157" s="189">
        <v>127.5</v>
      </c>
      <c r="G157" s="188"/>
      <c r="H157" s="188">
        <v>148</v>
      </c>
      <c r="I157" s="190" t="s">
        <v>695</v>
      </c>
      <c r="J157" s="191" t="s">
        <v>675</v>
      </c>
      <c r="K157" s="192">
        <f>H157-F157</f>
        <v>20.5</v>
      </c>
      <c r="L157" s="193">
        <f>K157/F157</f>
        <v>0.16078431372549021</v>
      </c>
      <c r="M157" s="188" t="s">
        <v>586</v>
      </c>
      <c r="N157" s="194">
        <v>42564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57</v>
      </c>
      <c r="B158" s="186">
        <v>42493</v>
      </c>
      <c r="C158" s="186"/>
      <c r="D158" s="187" t="s">
        <v>696</v>
      </c>
      <c r="E158" s="188" t="s">
        <v>617</v>
      </c>
      <c r="F158" s="189">
        <v>675</v>
      </c>
      <c r="G158" s="188"/>
      <c r="H158" s="188">
        <v>815</v>
      </c>
      <c r="I158" s="190" t="s">
        <v>697</v>
      </c>
      <c r="J158" s="191" t="s">
        <v>675</v>
      </c>
      <c r="K158" s="192">
        <f>H158-F158</f>
        <v>140</v>
      </c>
      <c r="L158" s="193">
        <f>K158/F158</f>
        <v>0.2074074074074074</v>
      </c>
      <c r="M158" s="188" t="s">
        <v>586</v>
      </c>
      <c r="N158" s="194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5">
        <v>58</v>
      </c>
      <c r="B159" s="196">
        <v>42522</v>
      </c>
      <c r="C159" s="196"/>
      <c r="D159" s="197" t="s">
        <v>698</v>
      </c>
      <c r="E159" s="198" t="s">
        <v>617</v>
      </c>
      <c r="F159" s="199">
        <v>500</v>
      </c>
      <c r="G159" s="199"/>
      <c r="H159" s="200">
        <v>232.5</v>
      </c>
      <c r="I159" s="200" t="s">
        <v>699</v>
      </c>
      <c r="J159" s="201" t="s">
        <v>700</v>
      </c>
      <c r="K159" s="202">
        <f>H159-F159</f>
        <v>-267.5</v>
      </c>
      <c r="L159" s="203">
        <f>K159/F159</f>
        <v>-0.53500000000000003</v>
      </c>
      <c r="M159" s="199" t="s">
        <v>598</v>
      </c>
      <c r="N159" s="196">
        <v>43735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59</v>
      </c>
      <c r="B160" s="186">
        <v>42527</v>
      </c>
      <c r="C160" s="186"/>
      <c r="D160" s="187" t="s">
        <v>538</v>
      </c>
      <c r="E160" s="188" t="s">
        <v>617</v>
      </c>
      <c r="F160" s="189">
        <v>110</v>
      </c>
      <c r="G160" s="188"/>
      <c r="H160" s="188">
        <v>126.5</v>
      </c>
      <c r="I160" s="190">
        <v>125</v>
      </c>
      <c r="J160" s="191" t="s">
        <v>626</v>
      </c>
      <c r="K160" s="192">
        <f>H160-F160</f>
        <v>16.5</v>
      </c>
      <c r="L160" s="193">
        <f>K160/F160</f>
        <v>0.15</v>
      </c>
      <c r="M160" s="188" t="s">
        <v>586</v>
      </c>
      <c r="N160" s="194">
        <v>42552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60</v>
      </c>
      <c r="B161" s="186">
        <v>42538</v>
      </c>
      <c r="C161" s="186"/>
      <c r="D161" s="187" t="s">
        <v>701</v>
      </c>
      <c r="E161" s="188" t="s">
        <v>617</v>
      </c>
      <c r="F161" s="189">
        <v>44</v>
      </c>
      <c r="G161" s="188"/>
      <c r="H161" s="188">
        <v>69.5</v>
      </c>
      <c r="I161" s="190">
        <v>69.5</v>
      </c>
      <c r="J161" s="191" t="s">
        <v>702</v>
      </c>
      <c r="K161" s="192">
        <f>H161-F161</f>
        <v>25.5</v>
      </c>
      <c r="L161" s="193">
        <f>K161/F161</f>
        <v>0.57954545454545459</v>
      </c>
      <c r="M161" s="188" t="s">
        <v>586</v>
      </c>
      <c r="N161" s="194">
        <v>42977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61</v>
      </c>
      <c r="B162" s="186">
        <v>42549</v>
      </c>
      <c r="C162" s="186"/>
      <c r="D162" s="187" t="s">
        <v>703</v>
      </c>
      <c r="E162" s="188" t="s">
        <v>617</v>
      </c>
      <c r="F162" s="189">
        <v>262.5</v>
      </c>
      <c r="G162" s="188"/>
      <c r="H162" s="188">
        <v>340</v>
      </c>
      <c r="I162" s="190">
        <v>333</v>
      </c>
      <c r="J162" s="191" t="s">
        <v>704</v>
      </c>
      <c r="K162" s="192">
        <v>77.5</v>
      </c>
      <c r="L162" s="193">
        <v>0.29523809523809502</v>
      </c>
      <c r="M162" s="188" t="s">
        <v>586</v>
      </c>
      <c r="N162" s="194">
        <v>43017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62</v>
      </c>
      <c r="B163" s="186">
        <v>42549</v>
      </c>
      <c r="C163" s="186"/>
      <c r="D163" s="187" t="s">
        <v>705</v>
      </c>
      <c r="E163" s="188" t="s">
        <v>617</v>
      </c>
      <c r="F163" s="189">
        <v>840</v>
      </c>
      <c r="G163" s="188"/>
      <c r="H163" s="188">
        <v>1230</v>
      </c>
      <c r="I163" s="190">
        <v>1230</v>
      </c>
      <c r="J163" s="191" t="s">
        <v>675</v>
      </c>
      <c r="K163" s="192">
        <v>390</v>
      </c>
      <c r="L163" s="193">
        <v>0.46428571428571402</v>
      </c>
      <c r="M163" s="188" t="s">
        <v>586</v>
      </c>
      <c r="N163" s="194">
        <v>42649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8">
        <v>63</v>
      </c>
      <c r="B164" s="209">
        <v>42556</v>
      </c>
      <c r="C164" s="209"/>
      <c r="D164" s="210" t="s">
        <v>706</v>
      </c>
      <c r="E164" s="211" t="s">
        <v>617</v>
      </c>
      <c r="F164" s="211">
        <v>395</v>
      </c>
      <c r="G164" s="212"/>
      <c r="H164" s="212">
        <f>(468.5+342.5)/2</f>
        <v>405.5</v>
      </c>
      <c r="I164" s="212">
        <v>510</v>
      </c>
      <c r="J164" s="213" t="s">
        <v>707</v>
      </c>
      <c r="K164" s="214">
        <f t="shared" ref="K164:K170" si="62">H164-F164</f>
        <v>10.5</v>
      </c>
      <c r="L164" s="215">
        <f t="shared" ref="L164:L170" si="63">K164/F164</f>
        <v>2.6582278481012658E-2</v>
      </c>
      <c r="M164" s="211" t="s">
        <v>708</v>
      </c>
      <c r="N164" s="209">
        <v>43606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5">
        <v>64</v>
      </c>
      <c r="B165" s="196">
        <v>42584</v>
      </c>
      <c r="C165" s="196"/>
      <c r="D165" s="197" t="s">
        <v>709</v>
      </c>
      <c r="E165" s="198" t="s">
        <v>588</v>
      </c>
      <c r="F165" s="199">
        <f>169.5-12.8</f>
        <v>156.69999999999999</v>
      </c>
      <c r="G165" s="199"/>
      <c r="H165" s="200">
        <v>77</v>
      </c>
      <c r="I165" s="200" t="s">
        <v>710</v>
      </c>
      <c r="J165" s="201" t="s">
        <v>711</v>
      </c>
      <c r="K165" s="202">
        <f t="shared" si="62"/>
        <v>-79.699999999999989</v>
      </c>
      <c r="L165" s="203">
        <f t="shared" si="63"/>
        <v>-0.50861518825781749</v>
      </c>
      <c r="M165" s="199" t="s">
        <v>598</v>
      </c>
      <c r="N165" s="196">
        <v>43522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5">
        <v>65</v>
      </c>
      <c r="B166" s="196">
        <v>42586</v>
      </c>
      <c r="C166" s="196"/>
      <c r="D166" s="197" t="s">
        <v>712</v>
      </c>
      <c r="E166" s="198" t="s">
        <v>617</v>
      </c>
      <c r="F166" s="199">
        <v>400</v>
      </c>
      <c r="G166" s="199"/>
      <c r="H166" s="200">
        <v>305</v>
      </c>
      <c r="I166" s="200">
        <v>475</v>
      </c>
      <c r="J166" s="201" t="s">
        <v>713</v>
      </c>
      <c r="K166" s="202">
        <f t="shared" si="62"/>
        <v>-95</v>
      </c>
      <c r="L166" s="203">
        <f t="shared" si="63"/>
        <v>-0.23749999999999999</v>
      </c>
      <c r="M166" s="199" t="s">
        <v>598</v>
      </c>
      <c r="N166" s="196">
        <v>43606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66</v>
      </c>
      <c r="B167" s="186">
        <v>42593</v>
      </c>
      <c r="C167" s="186"/>
      <c r="D167" s="187" t="s">
        <v>714</v>
      </c>
      <c r="E167" s="188" t="s">
        <v>617</v>
      </c>
      <c r="F167" s="189">
        <v>86.5</v>
      </c>
      <c r="G167" s="188"/>
      <c r="H167" s="188">
        <v>130</v>
      </c>
      <c r="I167" s="190">
        <v>130</v>
      </c>
      <c r="J167" s="191" t="s">
        <v>715</v>
      </c>
      <c r="K167" s="192">
        <f t="shared" si="62"/>
        <v>43.5</v>
      </c>
      <c r="L167" s="193">
        <f t="shared" si="63"/>
        <v>0.50289017341040465</v>
      </c>
      <c r="M167" s="188" t="s">
        <v>586</v>
      </c>
      <c r="N167" s="194">
        <v>43091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5">
        <v>67</v>
      </c>
      <c r="B168" s="196">
        <v>42600</v>
      </c>
      <c r="C168" s="196"/>
      <c r="D168" s="197" t="s">
        <v>109</v>
      </c>
      <c r="E168" s="198" t="s">
        <v>617</v>
      </c>
      <c r="F168" s="199">
        <v>133.5</v>
      </c>
      <c r="G168" s="199"/>
      <c r="H168" s="200">
        <v>126.5</v>
      </c>
      <c r="I168" s="200">
        <v>178</v>
      </c>
      <c r="J168" s="201" t="s">
        <v>716</v>
      </c>
      <c r="K168" s="202">
        <f t="shared" si="62"/>
        <v>-7</v>
      </c>
      <c r="L168" s="203">
        <f t="shared" si="63"/>
        <v>-5.2434456928838954E-2</v>
      </c>
      <c r="M168" s="199" t="s">
        <v>598</v>
      </c>
      <c r="N168" s="196">
        <v>42615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68</v>
      </c>
      <c r="B169" s="186">
        <v>42613</v>
      </c>
      <c r="C169" s="186"/>
      <c r="D169" s="187" t="s">
        <v>717</v>
      </c>
      <c r="E169" s="188" t="s">
        <v>617</v>
      </c>
      <c r="F169" s="189">
        <v>560</v>
      </c>
      <c r="G169" s="188"/>
      <c r="H169" s="188">
        <v>725</v>
      </c>
      <c r="I169" s="190">
        <v>725</v>
      </c>
      <c r="J169" s="191" t="s">
        <v>619</v>
      </c>
      <c r="K169" s="192">
        <f t="shared" si="62"/>
        <v>165</v>
      </c>
      <c r="L169" s="193">
        <f t="shared" si="63"/>
        <v>0.29464285714285715</v>
      </c>
      <c r="M169" s="188" t="s">
        <v>586</v>
      </c>
      <c r="N169" s="194">
        <v>42456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69</v>
      </c>
      <c r="B170" s="186">
        <v>42614</v>
      </c>
      <c r="C170" s="186"/>
      <c r="D170" s="187" t="s">
        <v>718</v>
      </c>
      <c r="E170" s="188" t="s">
        <v>617</v>
      </c>
      <c r="F170" s="189">
        <v>160.5</v>
      </c>
      <c r="G170" s="188"/>
      <c r="H170" s="188">
        <v>210</v>
      </c>
      <c r="I170" s="190">
        <v>210</v>
      </c>
      <c r="J170" s="191" t="s">
        <v>619</v>
      </c>
      <c r="K170" s="192">
        <f t="shared" si="62"/>
        <v>49.5</v>
      </c>
      <c r="L170" s="193">
        <f t="shared" si="63"/>
        <v>0.30841121495327101</v>
      </c>
      <c r="M170" s="188" t="s">
        <v>586</v>
      </c>
      <c r="N170" s="194">
        <v>42871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70</v>
      </c>
      <c r="B171" s="186">
        <v>42646</v>
      </c>
      <c r="C171" s="186"/>
      <c r="D171" s="187" t="s">
        <v>394</v>
      </c>
      <c r="E171" s="188" t="s">
        <v>617</v>
      </c>
      <c r="F171" s="189">
        <v>430</v>
      </c>
      <c r="G171" s="188"/>
      <c r="H171" s="188">
        <v>596</v>
      </c>
      <c r="I171" s="190">
        <v>575</v>
      </c>
      <c r="J171" s="191" t="s">
        <v>719</v>
      </c>
      <c r="K171" s="192">
        <v>166</v>
      </c>
      <c r="L171" s="193">
        <v>0.38604651162790699</v>
      </c>
      <c r="M171" s="188" t="s">
        <v>586</v>
      </c>
      <c r="N171" s="194">
        <v>42769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71</v>
      </c>
      <c r="B172" s="186">
        <v>42657</v>
      </c>
      <c r="C172" s="186"/>
      <c r="D172" s="187" t="s">
        <v>720</v>
      </c>
      <c r="E172" s="188" t="s">
        <v>617</v>
      </c>
      <c r="F172" s="189">
        <v>280</v>
      </c>
      <c r="G172" s="188"/>
      <c r="H172" s="188">
        <v>345</v>
      </c>
      <c r="I172" s="190">
        <v>345</v>
      </c>
      <c r="J172" s="191" t="s">
        <v>619</v>
      </c>
      <c r="K172" s="192">
        <f t="shared" ref="K172:K177" si="64">H172-F172</f>
        <v>65</v>
      </c>
      <c r="L172" s="193">
        <f>K172/F172</f>
        <v>0.23214285714285715</v>
      </c>
      <c r="M172" s="188" t="s">
        <v>586</v>
      </c>
      <c r="N172" s="194">
        <v>42814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72</v>
      </c>
      <c r="B173" s="186">
        <v>42657</v>
      </c>
      <c r="C173" s="186"/>
      <c r="D173" s="187" t="s">
        <v>721</v>
      </c>
      <c r="E173" s="188" t="s">
        <v>617</v>
      </c>
      <c r="F173" s="189">
        <v>245</v>
      </c>
      <c r="G173" s="188"/>
      <c r="H173" s="188">
        <v>325.5</v>
      </c>
      <c r="I173" s="190">
        <v>330</v>
      </c>
      <c r="J173" s="191" t="s">
        <v>722</v>
      </c>
      <c r="K173" s="192">
        <f t="shared" si="64"/>
        <v>80.5</v>
      </c>
      <c r="L173" s="193">
        <f>K173/F173</f>
        <v>0.32857142857142857</v>
      </c>
      <c r="M173" s="188" t="s">
        <v>586</v>
      </c>
      <c r="N173" s="194">
        <v>42769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73</v>
      </c>
      <c r="B174" s="186">
        <v>42660</v>
      </c>
      <c r="C174" s="186"/>
      <c r="D174" s="187" t="s">
        <v>344</v>
      </c>
      <c r="E174" s="188" t="s">
        <v>617</v>
      </c>
      <c r="F174" s="189">
        <v>125</v>
      </c>
      <c r="G174" s="188"/>
      <c r="H174" s="188">
        <v>160</v>
      </c>
      <c r="I174" s="190">
        <v>160</v>
      </c>
      <c r="J174" s="191" t="s">
        <v>675</v>
      </c>
      <c r="K174" s="192">
        <f t="shared" si="64"/>
        <v>35</v>
      </c>
      <c r="L174" s="193">
        <v>0.28000000000000003</v>
      </c>
      <c r="M174" s="188" t="s">
        <v>586</v>
      </c>
      <c r="N174" s="194">
        <v>42803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74</v>
      </c>
      <c r="B175" s="186">
        <v>42660</v>
      </c>
      <c r="C175" s="186"/>
      <c r="D175" s="187" t="s">
        <v>467</v>
      </c>
      <c r="E175" s="188" t="s">
        <v>617</v>
      </c>
      <c r="F175" s="189">
        <v>114</v>
      </c>
      <c r="G175" s="188"/>
      <c r="H175" s="188">
        <v>145</v>
      </c>
      <c r="I175" s="190">
        <v>145</v>
      </c>
      <c r="J175" s="191" t="s">
        <v>675</v>
      </c>
      <c r="K175" s="192">
        <f t="shared" si="64"/>
        <v>31</v>
      </c>
      <c r="L175" s="193">
        <f>K175/F175</f>
        <v>0.27192982456140352</v>
      </c>
      <c r="M175" s="188" t="s">
        <v>586</v>
      </c>
      <c r="N175" s="194">
        <v>42859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75</v>
      </c>
      <c r="B176" s="186">
        <v>42660</v>
      </c>
      <c r="C176" s="186"/>
      <c r="D176" s="187" t="s">
        <v>723</v>
      </c>
      <c r="E176" s="188" t="s">
        <v>617</v>
      </c>
      <c r="F176" s="189">
        <v>212</v>
      </c>
      <c r="G176" s="188"/>
      <c r="H176" s="188">
        <v>280</v>
      </c>
      <c r="I176" s="190">
        <v>276</v>
      </c>
      <c r="J176" s="191" t="s">
        <v>724</v>
      </c>
      <c r="K176" s="192">
        <f t="shared" si="64"/>
        <v>68</v>
      </c>
      <c r="L176" s="193">
        <f>K176/F176</f>
        <v>0.32075471698113206</v>
      </c>
      <c r="M176" s="188" t="s">
        <v>586</v>
      </c>
      <c r="N176" s="194">
        <v>42858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76</v>
      </c>
      <c r="B177" s="186">
        <v>42678</v>
      </c>
      <c r="C177" s="186"/>
      <c r="D177" s="187" t="s">
        <v>455</v>
      </c>
      <c r="E177" s="188" t="s">
        <v>617</v>
      </c>
      <c r="F177" s="189">
        <v>155</v>
      </c>
      <c r="G177" s="188"/>
      <c r="H177" s="188">
        <v>210</v>
      </c>
      <c r="I177" s="190">
        <v>210</v>
      </c>
      <c r="J177" s="191" t="s">
        <v>725</v>
      </c>
      <c r="K177" s="192">
        <f t="shared" si="64"/>
        <v>55</v>
      </c>
      <c r="L177" s="193">
        <f>K177/F177</f>
        <v>0.35483870967741937</v>
      </c>
      <c r="M177" s="188" t="s">
        <v>586</v>
      </c>
      <c r="N177" s="194">
        <v>42944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5">
        <v>77</v>
      </c>
      <c r="B178" s="196">
        <v>42710</v>
      </c>
      <c r="C178" s="196"/>
      <c r="D178" s="197" t="s">
        <v>726</v>
      </c>
      <c r="E178" s="198" t="s">
        <v>617</v>
      </c>
      <c r="F178" s="199">
        <v>150.5</v>
      </c>
      <c r="G178" s="199"/>
      <c r="H178" s="200">
        <v>72.5</v>
      </c>
      <c r="I178" s="200">
        <v>174</v>
      </c>
      <c r="J178" s="201" t="s">
        <v>727</v>
      </c>
      <c r="K178" s="202">
        <v>-78</v>
      </c>
      <c r="L178" s="203">
        <v>-0.51827242524916906</v>
      </c>
      <c r="M178" s="199" t="s">
        <v>598</v>
      </c>
      <c r="N178" s="196">
        <v>43333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78</v>
      </c>
      <c r="B179" s="186">
        <v>42712</v>
      </c>
      <c r="C179" s="186"/>
      <c r="D179" s="187" t="s">
        <v>728</v>
      </c>
      <c r="E179" s="188" t="s">
        <v>617</v>
      </c>
      <c r="F179" s="189">
        <v>380</v>
      </c>
      <c r="G179" s="188"/>
      <c r="H179" s="188">
        <v>478</v>
      </c>
      <c r="I179" s="190">
        <v>468</v>
      </c>
      <c r="J179" s="191" t="s">
        <v>675</v>
      </c>
      <c r="K179" s="192">
        <f>H179-F179</f>
        <v>98</v>
      </c>
      <c r="L179" s="193">
        <f>K179/F179</f>
        <v>0.25789473684210529</v>
      </c>
      <c r="M179" s="188" t="s">
        <v>586</v>
      </c>
      <c r="N179" s="194">
        <v>43025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79</v>
      </c>
      <c r="B180" s="186">
        <v>42734</v>
      </c>
      <c r="C180" s="186"/>
      <c r="D180" s="187" t="s">
        <v>108</v>
      </c>
      <c r="E180" s="188" t="s">
        <v>617</v>
      </c>
      <c r="F180" s="189">
        <v>305</v>
      </c>
      <c r="G180" s="188"/>
      <c r="H180" s="188">
        <v>375</v>
      </c>
      <c r="I180" s="190">
        <v>375</v>
      </c>
      <c r="J180" s="191" t="s">
        <v>675</v>
      </c>
      <c r="K180" s="192">
        <f>H180-F180</f>
        <v>70</v>
      </c>
      <c r="L180" s="193">
        <f>K180/F180</f>
        <v>0.22950819672131148</v>
      </c>
      <c r="M180" s="188" t="s">
        <v>586</v>
      </c>
      <c r="N180" s="194">
        <v>42768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80</v>
      </c>
      <c r="B181" s="186">
        <v>42739</v>
      </c>
      <c r="C181" s="186"/>
      <c r="D181" s="187" t="s">
        <v>94</v>
      </c>
      <c r="E181" s="188" t="s">
        <v>617</v>
      </c>
      <c r="F181" s="189">
        <v>99.5</v>
      </c>
      <c r="G181" s="188"/>
      <c r="H181" s="188">
        <v>158</v>
      </c>
      <c r="I181" s="190">
        <v>158</v>
      </c>
      <c r="J181" s="191" t="s">
        <v>675</v>
      </c>
      <c r="K181" s="192">
        <f>H181-F181</f>
        <v>58.5</v>
      </c>
      <c r="L181" s="193">
        <f>K181/F181</f>
        <v>0.5879396984924623</v>
      </c>
      <c r="M181" s="188" t="s">
        <v>586</v>
      </c>
      <c r="N181" s="194">
        <v>42898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81</v>
      </c>
      <c r="B182" s="186">
        <v>42739</v>
      </c>
      <c r="C182" s="186"/>
      <c r="D182" s="187" t="s">
        <v>94</v>
      </c>
      <c r="E182" s="188" t="s">
        <v>617</v>
      </c>
      <c r="F182" s="189">
        <v>99.5</v>
      </c>
      <c r="G182" s="188"/>
      <c r="H182" s="188">
        <v>158</v>
      </c>
      <c r="I182" s="190">
        <v>158</v>
      </c>
      <c r="J182" s="191" t="s">
        <v>675</v>
      </c>
      <c r="K182" s="192">
        <v>58.5</v>
      </c>
      <c r="L182" s="193">
        <v>0.58793969849246197</v>
      </c>
      <c r="M182" s="188" t="s">
        <v>586</v>
      </c>
      <c r="N182" s="194">
        <v>42898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82</v>
      </c>
      <c r="B183" s="186">
        <v>42786</v>
      </c>
      <c r="C183" s="186"/>
      <c r="D183" s="187" t="s">
        <v>184</v>
      </c>
      <c r="E183" s="188" t="s">
        <v>617</v>
      </c>
      <c r="F183" s="189">
        <v>140.5</v>
      </c>
      <c r="G183" s="188"/>
      <c r="H183" s="188">
        <v>220</v>
      </c>
      <c r="I183" s="190">
        <v>220</v>
      </c>
      <c r="J183" s="191" t="s">
        <v>675</v>
      </c>
      <c r="K183" s="192">
        <f>H183-F183</f>
        <v>79.5</v>
      </c>
      <c r="L183" s="193">
        <f>K183/F183</f>
        <v>0.5658362989323843</v>
      </c>
      <c r="M183" s="188" t="s">
        <v>586</v>
      </c>
      <c r="N183" s="194">
        <v>42864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83</v>
      </c>
      <c r="B184" s="186">
        <v>42786</v>
      </c>
      <c r="C184" s="186"/>
      <c r="D184" s="187" t="s">
        <v>729</v>
      </c>
      <c r="E184" s="188" t="s">
        <v>617</v>
      </c>
      <c r="F184" s="189">
        <v>202.5</v>
      </c>
      <c r="G184" s="188"/>
      <c r="H184" s="188">
        <v>234</v>
      </c>
      <c r="I184" s="190">
        <v>234</v>
      </c>
      <c r="J184" s="191" t="s">
        <v>675</v>
      </c>
      <c r="K184" s="192">
        <v>31.5</v>
      </c>
      <c r="L184" s="193">
        <v>0.155555555555556</v>
      </c>
      <c r="M184" s="188" t="s">
        <v>586</v>
      </c>
      <c r="N184" s="194">
        <v>42836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84</v>
      </c>
      <c r="B185" s="186">
        <v>42818</v>
      </c>
      <c r="C185" s="186"/>
      <c r="D185" s="187" t="s">
        <v>730</v>
      </c>
      <c r="E185" s="188" t="s">
        <v>617</v>
      </c>
      <c r="F185" s="189">
        <v>300.5</v>
      </c>
      <c r="G185" s="188"/>
      <c r="H185" s="188">
        <v>417.5</v>
      </c>
      <c r="I185" s="190">
        <v>420</v>
      </c>
      <c r="J185" s="191" t="s">
        <v>731</v>
      </c>
      <c r="K185" s="192">
        <f>H185-F185</f>
        <v>117</v>
      </c>
      <c r="L185" s="193">
        <f>K185/F185</f>
        <v>0.38935108153078202</v>
      </c>
      <c r="M185" s="188" t="s">
        <v>586</v>
      </c>
      <c r="N185" s="194">
        <v>43070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85</v>
      </c>
      <c r="B186" s="186">
        <v>42818</v>
      </c>
      <c r="C186" s="186"/>
      <c r="D186" s="187" t="s">
        <v>705</v>
      </c>
      <c r="E186" s="188" t="s">
        <v>617</v>
      </c>
      <c r="F186" s="189">
        <v>850</v>
      </c>
      <c r="G186" s="188"/>
      <c r="H186" s="188">
        <v>1042.5</v>
      </c>
      <c r="I186" s="190">
        <v>1023</v>
      </c>
      <c r="J186" s="191" t="s">
        <v>732</v>
      </c>
      <c r="K186" s="192">
        <v>192.5</v>
      </c>
      <c r="L186" s="193">
        <v>0.22647058823529401</v>
      </c>
      <c r="M186" s="188" t="s">
        <v>586</v>
      </c>
      <c r="N186" s="194">
        <v>42830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86</v>
      </c>
      <c r="B187" s="186">
        <v>42830</v>
      </c>
      <c r="C187" s="186"/>
      <c r="D187" s="187" t="s">
        <v>486</v>
      </c>
      <c r="E187" s="188" t="s">
        <v>617</v>
      </c>
      <c r="F187" s="189">
        <v>785</v>
      </c>
      <c r="G187" s="188"/>
      <c r="H187" s="188">
        <v>930</v>
      </c>
      <c r="I187" s="190">
        <v>920</v>
      </c>
      <c r="J187" s="191" t="s">
        <v>733</v>
      </c>
      <c r="K187" s="192">
        <f>H187-F187</f>
        <v>145</v>
      </c>
      <c r="L187" s="193">
        <f>K187/F187</f>
        <v>0.18471337579617833</v>
      </c>
      <c r="M187" s="188" t="s">
        <v>586</v>
      </c>
      <c r="N187" s="194">
        <v>42976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5">
        <v>87</v>
      </c>
      <c r="B188" s="196">
        <v>42831</v>
      </c>
      <c r="C188" s="196"/>
      <c r="D188" s="197" t="s">
        <v>734</v>
      </c>
      <c r="E188" s="198" t="s">
        <v>617</v>
      </c>
      <c r="F188" s="199">
        <v>40</v>
      </c>
      <c r="G188" s="199"/>
      <c r="H188" s="200">
        <v>13.1</v>
      </c>
      <c r="I188" s="200">
        <v>60</v>
      </c>
      <c r="J188" s="201" t="s">
        <v>735</v>
      </c>
      <c r="K188" s="202">
        <v>-26.9</v>
      </c>
      <c r="L188" s="203">
        <v>-0.67249999999999999</v>
      </c>
      <c r="M188" s="199" t="s">
        <v>598</v>
      </c>
      <c r="N188" s="196">
        <v>43138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88</v>
      </c>
      <c r="B189" s="186">
        <v>42837</v>
      </c>
      <c r="C189" s="186"/>
      <c r="D189" s="187" t="s">
        <v>93</v>
      </c>
      <c r="E189" s="188" t="s">
        <v>617</v>
      </c>
      <c r="F189" s="189">
        <v>289.5</v>
      </c>
      <c r="G189" s="188"/>
      <c r="H189" s="188">
        <v>354</v>
      </c>
      <c r="I189" s="190">
        <v>360</v>
      </c>
      <c r="J189" s="191" t="s">
        <v>736</v>
      </c>
      <c r="K189" s="192">
        <f t="shared" ref="K189:K197" si="65">H189-F189</f>
        <v>64.5</v>
      </c>
      <c r="L189" s="193">
        <f t="shared" ref="L189:L197" si="66">K189/F189</f>
        <v>0.22279792746113988</v>
      </c>
      <c r="M189" s="188" t="s">
        <v>586</v>
      </c>
      <c r="N189" s="194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89</v>
      </c>
      <c r="B190" s="186">
        <v>42845</v>
      </c>
      <c r="C190" s="186"/>
      <c r="D190" s="187" t="s">
        <v>425</v>
      </c>
      <c r="E190" s="188" t="s">
        <v>617</v>
      </c>
      <c r="F190" s="189">
        <v>700</v>
      </c>
      <c r="G190" s="188"/>
      <c r="H190" s="188">
        <v>840</v>
      </c>
      <c r="I190" s="190">
        <v>840</v>
      </c>
      <c r="J190" s="191" t="s">
        <v>737</v>
      </c>
      <c r="K190" s="192">
        <f t="shared" si="65"/>
        <v>140</v>
      </c>
      <c r="L190" s="193">
        <f t="shared" si="66"/>
        <v>0.2</v>
      </c>
      <c r="M190" s="188" t="s">
        <v>586</v>
      </c>
      <c r="N190" s="194">
        <v>42893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90</v>
      </c>
      <c r="B191" s="186">
        <v>42887</v>
      </c>
      <c r="C191" s="186"/>
      <c r="D191" s="187" t="s">
        <v>738</v>
      </c>
      <c r="E191" s="188" t="s">
        <v>617</v>
      </c>
      <c r="F191" s="189">
        <v>130</v>
      </c>
      <c r="G191" s="188"/>
      <c r="H191" s="188">
        <v>144.25</v>
      </c>
      <c r="I191" s="190">
        <v>170</v>
      </c>
      <c r="J191" s="191" t="s">
        <v>739</v>
      </c>
      <c r="K191" s="192">
        <f t="shared" si="65"/>
        <v>14.25</v>
      </c>
      <c r="L191" s="193">
        <f t="shared" si="66"/>
        <v>0.10961538461538461</v>
      </c>
      <c r="M191" s="188" t="s">
        <v>586</v>
      </c>
      <c r="N191" s="194">
        <v>43675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91</v>
      </c>
      <c r="B192" s="186">
        <v>42901</v>
      </c>
      <c r="C192" s="186"/>
      <c r="D192" s="187" t="s">
        <v>740</v>
      </c>
      <c r="E192" s="188" t="s">
        <v>617</v>
      </c>
      <c r="F192" s="189">
        <v>214.5</v>
      </c>
      <c r="G192" s="188"/>
      <c r="H192" s="188">
        <v>262</v>
      </c>
      <c r="I192" s="190">
        <v>262</v>
      </c>
      <c r="J192" s="191" t="s">
        <v>741</v>
      </c>
      <c r="K192" s="192">
        <f t="shared" si="65"/>
        <v>47.5</v>
      </c>
      <c r="L192" s="193">
        <f t="shared" si="66"/>
        <v>0.22144522144522144</v>
      </c>
      <c r="M192" s="188" t="s">
        <v>586</v>
      </c>
      <c r="N192" s="194">
        <v>42977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6">
        <v>92</v>
      </c>
      <c r="B193" s="217">
        <v>42933</v>
      </c>
      <c r="C193" s="217"/>
      <c r="D193" s="218" t="s">
        <v>742</v>
      </c>
      <c r="E193" s="219" t="s">
        <v>617</v>
      </c>
      <c r="F193" s="220">
        <v>370</v>
      </c>
      <c r="G193" s="219"/>
      <c r="H193" s="219">
        <v>447.5</v>
      </c>
      <c r="I193" s="221">
        <v>450</v>
      </c>
      <c r="J193" s="222" t="s">
        <v>675</v>
      </c>
      <c r="K193" s="192">
        <f t="shared" si="65"/>
        <v>77.5</v>
      </c>
      <c r="L193" s="223">
        <f t="shared" si="66"/>
        <v>0.20945945945945946</v>
      </c>
      <c r="M193" s="219" t="s">
        <v>586</v>
      </c>
      <c r="N193" s="224">
        <v>43035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6">
        <v>93</v>
      </c>
      <c r="B194" s="217">
        <v>42943</v>
      </c>
      <c r="C194" s="217"/>
      <c r="D194" s="218" t="s">
        <v>182</v>
      </c>
      <c r="E194" s="219" t="s">
        <v>617</v>
      </c>
      <c r="F194" s="220">
        <v>657.5</v>
      </c>
      <c r="G194" s="219"/>
      <c r="H194" s="219">
        <v>825</v>
      </c>
      <c r="I194" s="221">
        <v>820</v>
      </c>
      <c r="J194" s="222" t="s">
        <v>675</v>
      </c>
      <c r="K194" s="192">
        <f t="shared" si="65"/>
        <v>167.5</v>
      </c>
      <c r="L194" s="223">
        <f t="shared" si="66"/>
        <v>0.25475285171102663</v>
      </c>
      <c r="M194" s="219" t="s">
        <v>586</v>
      </c>
      <c r="N194" s="224">
        <v>43090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94</v>
      </c>
      <c r="B195" s="186">
        <v>42964</v>
      </c>
      <c r="C195" s="186"/>
      <c r="D195" s="187" t="s">
        <v>360</v>
      </c>
      <c r="E195" s="188" t="s">
        <v>617</v>
      </c>
      <c r="F195" s="189">
        <v>605</v>
      </c>
      <c r="G195" s="188"/>
      <c r="H195" s="188">
        <v>750</v>
      </c>
      <c r="I195" s="190">
        <v>750</v>
      </c>
      <c r="J195" s="191" t="s">
        <v>733</v>
      </c>
      <c r="K195" s="192">
        <f t="shared" si="65"/>
        <v>145</v>
      </c>
      <c r="L195" s="193">
        <f t="shared" si="66"/>
        <v>0.23966942148760331</v>
      </c>
      <c r="M195" s="188" t="s">
        <v>586</v>
      </c>
      <c r="N195" s="194">
        <v>43027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5">
        <v>95</v>
      </c>
      <c r="B196" s="196">
        <v>42979</v>
      </c>
      <c r="C196" s="196"/>
      <c r="D196" s="204" t="s">
        <v>743</v>
      </c>
      <c r="E196" s="199" t="s">
        <v>617</v>
      </c>
      <c r="F196" s="199">
        <v>255</v>
      </c>
      <c r="G196" s="200"/>
      <c r="H196" s="200">
        <v>217.25</v>
      </c>
      <c r="I196" s="200">
        <v>320</v>
      </c>
      <c r="J196" s="201" t="s">
        <v>744</v>
      </c>
      <c r="K196" s="202">
        <f t="shared" si="65"/>
        <v>-37.75</v>
      </c>
      <c r="L196" s="205">
        <f t="shared" si="66"/>
        <v>-0.14803921568627451</v>
      </c>
      <c r="M196" s="199" t="s">
        <v>598</v>
      </c>
      <c r="N196" s="196">
        <v>43661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96</v>
      </c>
      <c r="B197" s="186">
        <v>42997</v>
      </c>
      <c r="C197" s="186"/>
      <c r="D197" s="187" t="s">
        <v>745</v>
      </c>
      <c r="E197" s="188" t="s">
        <v>617</v>
      </c>
      <c r="F197" s="189">
        <v>215</v>
      </c>
      <c r="G197" s="188"/>
      <c r="H197" s="188">
        <v>258</v>
      </c>
      <c r="I197" s="190">
        <v>258</v>
      </c>
      <c r="J197" s="191" t="s">
        <v>675</v>
      </c>
      <c r="K197" s="192">
        <f t="shared" si="65"/>
        <v>43</v>
      </c>
      <c r="L197" s="193">
        <f t="shared" si="66"/>
        <v>0.2</v>
      </c>
      <c r="M197" s="188" t="s">
        <v>586</v>
      </c>
      <c r="N197" s="194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97</v>
      </c>
      <c r="B198" s="186">
        <v>42997</v>
      </c>
      <c r="C198" s="186"/>
      <c r="D198" s="187" t="s">
        <v>745</v>
      </c>
      <c r="E198" s="188" t="s">
        <v>617</v>
      </c>
      <c r="F198" s="189">
        <v>215</v>
      </c>
      <c r="G198" s="188"/>
      <c r="H198" s="188">
        <v>258</v>
      </c>
      <c r="I198" s="190">
        <v>258</v>
      </c>
      <c r="J198" s="222" t="s">
        <v>675</v>
      </c>
      <c r="K198" s="192">
        <v>43</v>
      </c>
      <c r="L198" s="193">
        <v>0.2</v>
      </c>
      <c r="M198" s="188" t="s">
        <v>586</v>
      </c>
      <c r="N198" s="194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6">
        <v>98</v>
      </c>
      <c r="B199" s="217">
        <v>42998</v>
      </c>
      <c r="C199" s="217"/>
      <c r="D199" s="218" t="s">
        <v>746</v>
      </c>
      <c r="E199" s="219" t="s">
        <v>617</v>
      </c>
      <c r="F199" s="189">
        <v>75</v>
      </c>
      <c r="G199" s="219"/>
      <c r="H199" s="219">
        <v>90</v>
      </c>
      <c r="I199" s="221">
        <v>90</v>
      </c>
      <c r="J199" s="191" t="s">
        <v>747</v>
      </c>
      <c r="K199" s="192">
        <f t="shared" ref="K199:K204" si="67">H199-F199</f>
        <v>15</v>
      </c>
      <c r="L199" s="193">
        <f t="shared" ref="L199:L204" si="68">K199/F199</f>
        <v>0.2</v>
      </c>
      <c r="M199" s="188" t="s">
        <v>586</v>
      </c>
      <c r="N199" s="194">
        <v>43019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6">
        <v>99</v>
      </c>
      <c r="B200" s="217">
        <v>43011</v>
      </c>
      <c r="C200" s="217"/>
      <c r="D200" s="218" t="s">
        <v>600</v>
      </c>
      <c r="E200" s="219" t="s">
        <v>617</v>
      </c>
      <c r="F200" s="220">
        <v>315</v>
      </c>
      <c r="G200" s="219"/>
      <c r="H200" s="219">
        <v>392</v>
      </c>
      <c r="I200" s="221">
        <v>384</v>
      </c>
      <c r="J200" s="222" t="s">
        <v>748</v>
      </c>
      <c r="K200" s="192">
        <f t="shared" si="67"/>
        <v>77</v>
      </c>
      <c r="L200" s="223">
        <f t="shared" si="68"/>
        <v>0.24444444444444444</v>
      </c>
      <c r="M200" s="219" t="s">
        <v>586</v>
      </c>
      <c r="N200" s="224">
        <v>43017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6">
        <v>100</v>
      </c>
      <c r="B201" s="217">
        <v>43013</v>
      </c>
      <c r="C201" s="217"/>
      <c r="D201" s="218" t="s">
        <v>460</v>
      </c>
      <c r="E201" s="219" t="s">
        <v>617</v>
      </c>
      <c r="F201" s="220">
        <v>145</v>
      </c>
      <c r="G201" s="219"/>
      <c r="H201" s="219">
        <v>179</v>
      </c>
      <c r="I201" s="221">
        <v>180</v>
      </c>
      <c r="J201" s="222" t="s">
        <v>749</v>
      </c>
      <c r="K201" s="192">
        <f t="shared" si="67"/>
        <v>34</v>
      </c>
      <c r="L201" s="223">
        <f t="shared" si="68"/>
        <v>0.23448275862068965</v>
      </c>
      <c r="M201" s="219" t="s">
        <v>586</v>
      </c>
      <c r="N201" s="224">
        <v>43025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101</v>
      </c>
      <c r="B202" s="217">
        <v>43014</v>
      </c>
      <c r="C202" s="217"/>
      <c r="D202" s="218" t="s">
        <v>334</v>
      </c>
      <c r="E202" s="219" t="s">
        <v>617</v>
      </c>
      <c r="F202" s="220">
        <v>256</v>
      </c>
      <c r="G202" s="219"/>
      <c r="H202" s="219">
        <v>323</v>
      </c>
      <c r="I202" s="221">
        <v>320</v>
      </c>
      <c r="J202" s="222" t="s">
        <v>675</v>
      </c>
      <c r="K202" s="192">
        <f t="shared" si="67"/>
        <v>67</v>
      </c>
      <c r="L202" s="223">
        <f t="shared" si="68"/>
        <v>0.26171875</v>
      </c>
      <c r="M202" s="219" t="s">
        <v>586</v>
      </c>
      <c r="N202" s="224">
        <v>43067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102</v>
      </c>
      <c r="B203" s="217">
        <v>43017</v>
      </c>
      <c r="C203" s="217"/>
      <c r="D203" s="218" t="s">
        <v>350</v>
      </c>
      <c r="E203" s="219" t="s">
        <v>617</v>
      </c>
      <c r="F203" s="220">
        <v>137.5</v>
      </c>
      <c r="G203" s="219"/>
      <c r="H203" s="219">
        <v>184</v>
      </c>
      <c r="I203" s="221">
        <v>183</v>
      </c>
      <c r="J203" s="222" t="s">
        <v>750</v>
      </c>
      <c r="K203" s="192">
        <f t="shared" si="67"/>
        <v>46.5</v>
      </c>
      <c r="L203" s="223">
        <f t="shared" si="68"/>
        <v>0.33818181818181819</v>
      </c>
      <c r="M203" s="219" t="s">
        <v>586</v>
      </c>
      <c r="N203" s="224">
        <v>43108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103</v>
      </c>
      <c r="B204" s="217">
        <v>43018</v>
      </c>
      <c r="C204" s="217"/>
      <c r="D204" s="218" t="s">
        <v>751</v>
      </c>
      <c r="E204" s="219" t="s">
        <v>617</v>
      </c>
      <c r="F204" s="220">
        <v>125.5</v>
      </c>
      <c r="G204" s="219"/>
      <c r="H204" s="219">
        <v>158</v>
      </c>
      <c r="I204" s="221">
        <v>155</v>
      </c>
      <c r="J204" s="222" t="s">
        <v>752</v>
      </c>
      <c r="K204" s="192">
        <f t="shared" si="67"/>
        <v>32.5</v>
      </c>
      <c r="L204" s="223">
        <f t="shared" si="68"/>
        <v>0.25896414342629481</v>
      </c>
      <c r="M204" s="219" t="s">
        <v>586</v>
      </c>
      <c r="N204" s="224">
        <v>43067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104</v>
      </c>
      <c r="B205" s="217">
        <v>43018</v>
      </c>
      <c r="C205" s="217"/>
      <c r="D205" s="218" t="s">
        <v>753</v>
      </c>
      <c r="E205" s="219" t="s">
        <v>617</v>
      </c>
      <c r="F205" s="220">
        <v>895</v>
      </c>
      <c r="G205" s="219"/>
      <c r="H205" s="219">
        <v>1122.5</v>
      </c>
      <c r="I205" s="221">
        <v>1078</v>
      </c>
      <c r="J205" s="222" t="s">
        <v>754</v>
      </c>
      <c r="K205" s="192">
        <v>227.5</v>
      </c>
      <c r="L205" s="223">
        <v>0.25418994413407803</v>
      </c>
      <c r="M205" s="219" t="s">
        <v>586</v>
      </c>
      <c r="N205" s="224">
        <v>43117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105</v>
      </c>
      <c r="B206" s="217">
        <v>43020</v>
      </c>
      <c r="C206" s="217"/>
      <c r="D206" s="218" t="s">
        <v>343</v>
      </c>
      <c r="E206" s="219" t="s">
        <v>617</v>
      </c>
      <c r="F206" s="220">
        <v>525</v>
      </c>
      <c r="G206" s="219"/>
      <c r="H206" s="219">
        <v>629</v>
      </c>
      <c r="I206" s="221">
        <v>629</v>
      </c>
      <c r="J206" s="222" t="s">
        <v>675</v>
      </c>
      <c r="K206" s="192">
        <v>104</v>
      </c>
      <c r="L206" s="223">
        <v>0.19809523809523799</v>
      </c>
      <c r="M206" s="219" t="s">
        <v>586</v>
      </c>
      <c r="N206" s="224">
        <v>43119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106</v>
      </c>
      <c r="B207" s="217">
        <v>43046</v>
      </c>
      <c r="C207" s="217"/>
      <c r="D207" s="218" t="s">
        <v>385</v>
      </c>
      <c r="E207" s="219" t="s">
        <v>617</v>
      </c>
      <c r="F207" s="220">
        <v>740</v>
      </c>
      <c r="G207" s="219"/>
      <c r="H207" s="219">
        <v>892.5</v>
      </c>
      <c r="I207" s="221">
        <v>900</v>
      </c>
      <c r="J207" s="222" t="s">
        <v>755</v>
      </c>
      <c r="K207" s="192">
        <f>H207-F207</f>
        <v>152.5</v>
      </c>
      <c r="L207" s="223">
        <f>K207/F207</f>
        <v>0.20608108108108109</v>
      </c>
      <c r="M207" s="219" t="s">
        <v>586</v>
      </c>
      <c r="N207" s="224">
        <v>43052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107</v>
      </c>
      <c r="B208" s="186">
        <v>43073</v>
      </c>
      <c r="C208" s="186"/>
      <c r="D208" s="187" t="s">
        <v>756</v>
      </c>
      <c r="E208" s="188" t="s">
        <v>617</v>
      </c>
      <c r="F208" s="189">
        <v>118.5</v>
      </c>
      <c r="G208" s="188"/>
      <c r="H208" s="188">
        <v>143.5</v>
      </c>
      <c r="I208" s="190">
        <v>145</v>
      </c>
      <c r="J208" s="191" t="s">
        <v>607</v>
      </c>
      <c r="K208" s="192">
        <f>H208-F208</f>
        <v>25</v>
      </c>
      <c r="L208" s="193">
        <f>K208/F208</f>
        <v>0.2109704641350211</v>
      </c>
      <c r="M208" s="188" t="s">
        <v>586</v>
      </c>
      <c r="N208" s="194">
        <v>43097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5">
        <v>108</v>
      </c>
      <c r="B209" s="196">
        <v>43090</v>
      </c>
      <c r="C209" s="196"/>
      <c r="D209" s="197" t="s">
        <v>431</v>
      </c>
      <c r="E209" s="198" t="s">
        <v>617</v>
      </c>
      <c r="F209" s="199">
        <v>715</v>
      </c>
      <c r="G209" s="199"/>
      <c r="H209" s="200">
        <v>500</v>
      </c>
      <c r="I209" s="200">
        <v>872</v>
      </c>
      <c r="J209" s="201" t="s">
        <v>757</v>
      </c>
      <c r="K209" s="202">
        <f>H209-F209</f>
        <v>-215</v>
      </c>
      <c r="L209" s="203">
        <f>K209/F209</f>
        <v>-0.30069930069930068</v>
      </c>
      <c r="M209" s="199" t="s">
        <v>598</v>
      </c>
      <c r="N209" s="196">
        <v>43670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109</v>
      </c>
      <c r="B210" s="186">
        <v>43098</v>
      </c>
      <c r="C210" s="186"/>
      <c r="D210" s="187" t="s">
        <v>600</v>
      </c>
      <c r="E210" s="188" t="s">
        <v>617</v>
      </c>
      <c r="F210" s="189">
        <v>435</v>
      </c>
      <c r="G210" s="188"/>
      <c r="H210" s="188">
        <v>542.5</v>
      </c>
      <c r="I210" s="190">
        <v>539</v>
      </c>
      <c r="J210" s="191" t="s">
        <v>675</v>
      </c>
      <c r="K210" s="192">
        <v>107.5</v>
      </c>
      <c r="L210" s="193">
        <v>0.247126436781609</v>
      </c>
      <c r="M210" s="188" t="s">
        <v>586</v>
      </c>
      <c r="N210" s="194">
        <v>43206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110</v>
      </c>
      <c r="B211" s="186">
        <v>43098</v>
      </c>
      <c r="C211" s="186"/>
      <c r="D211" s="187" t="s">
        <v>558</v>
      </c>
      <c r="E211" s="188" t="s">
        <v>617</v>
      </c>
      <c r="F211" s="189">
        <v>885</v>
      </c>
      <c r="G211" s="188"/>
      <c r="H211" s="188">
        <v>1090</v>
      </c>
      <c r="I211" s="190">
        <v>1084</v>
      </c>
      <c r="J211" s="191" t="s">
        <v>675</v>
      </c>
      <c r="K211" s="192">
        <v>205</v>
      </c>
      <c r="L211" s="193">
        <v>0.23163841807909599</v>
      </c>
      <c r="M211" s="188" t="s">
        <v>586</v>
      </c>
      <c r="N211" s="194">
        <v>43213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5">
        <v>111</v>
      </c>
      <c r="B212" s="226">
        <v>43192</v>
      </c>
      <c r="C212" s="226"/>
      <c r="D212" s="204" t="s">
        <v>758</v>
      </c>
      <c r="E212" s="199" t="s">
        <v>617</v>
      </c>
      <c r="F212" s="227">
        <v>478.5</v>
      </c>
      <c r="G212" s="199"/>
      <c r="H212" s="199">
        <v>442</v>
      </c>
      <c r="I212" s="200">
        <v>613</v>
      </c>
      <c r="J212" s="201" t="s">
        <v>759</v>
      </c>
      <c r="K212" s="202">
        <f>H212-F212</f>
        <v>-36.5</v>
      </c>
      <c r="L212" s="203">
        <f>K212/F212</f>
        <v>-7.6280041797283177E-2</v>
      </c>
      <c r="M212" s="199" t="s">
        <v>598</v>
      </c>
      <c r="N212" s="196">
        <v>43762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5">
        <v>112</v>
      </c>
      <c r="B213" s="196">
        <v>43194</v>
      </c>
      <c r="C213" s="196"/>
      <c r="D213" s="197" t="s">
        <v>760</v>
      </c>
      <c r="E213" s="198" t="s">
        <v>617</v>
      </c>
      <c r="F213" s="199">
        <f>141.5-7.3</f>
        <v>134.19999999999999</v>
      </c>
      <c r="G213" s="199"/>
      <c r="H213" s="200">
        <v>77</v>
      </c>
      <c r="I213" s="200">
        <v>180</v>
      </c>
      <c r="J213" s="201" t="s">
        <v>761</v>
      </c>
      <c r="K213" s="202">
        <f>H213-F213</f>
        <v>-57.199999999999989</v>
      </c>
      <c r="L213" s="203">
        <f>K213/F213</f>
        <v>-0.42622950819672129</v>
      </c>
      <c r="M213" s="199" t="s">
        <v>598</v>
      </c>
      <c r="N213" s="196">
        <v>43522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5">
        <v>113</v>
      </c>
      <c r="B214" s="196">
        <v>43209</v>
      </c>
      <c r="C214" s="196"/>
      <c r="D214" s="197" t="s">
        <v>762</v>
      </c>
      <c r="E214" s="198" t="s">
        <v>617</v>
      </c>
      <c r="F214" s="199">
        <v>430</v>
      </c>
      <c r="G214" s="199"/>
      <c r="H214" s="200">
        <v>220</v>
      </c>
      <c r="I214" s="200">
        <v>537</v>
      </c>
      <c r="J214" s="201" t="s">
        <v>763</v>
      </c>
      <c r="K214" s="202">
        <f>H214-F214</f>
        <v>-210</v>
      </c>
      <c r="L214" s="203">
        <f>K214/F214</f>
        <v>-0.48837209302325579</v>
      </c>
      <c r="M214" s="199" t="s">
        <v>598</v>
      </c>
      <c r="N214" s="196">
        <v>43252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114</v>
      </c>
      <c r="B215" s="217">
        <v>43220</v>
      </c>
      <c r="C215" s="217"/>
      <c r="D215" s="218" t="s">
        <v>386</v>
      </c>
      <c r="E215" s="219" t="s">
        <v>617</v>
      </c>
      <c r="F215" s="219">
        <v>153.5</v>
      </c>
      <c r="G215" s="219"/>
      <c r="H215" s="219">
        <v>196</v>
      </c>
      <c r="I215" s="221">
        <v>196</v>
      </c>
      <c r="J215" s="191" t="s">
        <v>764</v>
      </c>
      <c r="K215" s="192">
        <f>H215-F215</f>
        <v>42.5</v>
      </c>
      <c r="L215" s="193">
        <f>K215/F215</f>
        <v>0.27687296416938112</v>
      </c>
      <c r="M215" s="188" t="s">
        <v>586</v>
      </c>
      <c r="N215" s="194">
        <v>43605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5">
        <v>115</v>
      </c>
      <c r="B216" s="196">
        <v>43306</v>
      </c>
      <c r="C216" s="196"/>
      <c r="D216" s="197" t="s">
        <v>734</v>
      </c>
      <c r="E216" s="198" t="s">
        <v>617</v>
      </c>
      <c r="F216" s="199">
        <v>27.5</v>
      </c>
      <c r="G216" s="199"/>
      <c r="H216" s="200">
        <v>13.1</v>
      </c>
      <c r="I216" s="200">
        <v>60</v>
      </c>
      <c r="J216" s="201" t="s">
        <v>765</v>
      </c>
      <c r="K216" s="202">
        <v>-14.4</v>
      </c>
      <c r="L216" s="203">
        <v>-0.52363636363636401</v>
      </c>
      <c r="M216" s="199" t="s">
        <v>598</v>
      </c>
      <c r="N216" s="196">
        <v>43138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5">
        <v>116</v>
      </c>
      <c r="B217" s="226">
        <v>43318</v>
      </c>
      <c r="C217" s="226"/>
      <c r="D217" s="204" t="s">
        <v>766</v>
      </c>
      <c r="E217" s="199" t="s">
        <v>617</v>
      </c>
      <c r="F217" s="199">
        <v>148.5</v>
      </c>
      <c r="G217" s="199"/>
      <c r="H217" s="199">
        <v>102</v>
      </c>
      <c r="I217" s="200">
        <v>182</v>
      </c>
      <c r="J217" s="201" t="s">
        <v>767</v>
      </c>
      <c r="K217" s="202">
        <f>H217-F217</f>
        <v>-46.5</v>
      </c>
      <c r="L217" s="203">
        <f>K217/F217</f>
        <v>-0.31313131313131315</v>
      </c>
      <c r="M217" s="199" t="s">
        <v>598</v>
      </c>
      <c r="N217" s="196">
        <v>43661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117</v>
      </c>
      <c r="B218" s="186">
        <v>43335</v>
      </c>
      <c r="C218" s="186"/>
      <c r="D218" s="187" t="s">
        <v>768</v>
      </c>
      <c r="E218" s="188" t="s">
        <v>617</v>
      </c>
      <c r="F218" s="219">
        <v>285</v>
      </c>
      <c r="G218" s="188"/>
      <c r="H218" s="188">
        <v>355</v>
      </c>
      <c r="I218" s="190">
        <v>364</v>
      </c>
      <c r="J218" s="191" t="s">
        <v>769</v>
      </c>
      <c r="K218" s="192">
        <v>70</v>
      </c>
      <c r="L218" s="193">
        <v>0.24561403508771901</v>
      </c>
      <c r="M218" s="188" t="s">
        <v>586</v>
      </c>
      <c r="N218" s="194">
        <v>43455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118</v>
      </c>
      <c r="B219" s="186">
        <v>43341</v>
      </c>
      <c r="C219" s="186"/>
      <c r="D219" s="187" t="s">
        <v>374</v>
      </c>
      <c r="E219" s="188" t="s">
        <v>617</v>
      </c>
      <c r="F219" s="219">
        <v>525</v>
      </c>
      <c r="G219" s="188"/>
      <c r="H219" s="188">
        <v>585</v>
      </c>
      <c r="I219" s="190">
        <v>635</v>
      </c>
      <c r="J219" s="191" t="s">
        <v>770</v>
      </c>
      <c r="K219" s="192">
        <f t="shared" ref="K219:K236" si="69">H219-F219</f>
        <v>60</v>
      </c>
      <c r="L219" s="193">
        <f t="shared" ref="L219:L236" si="70">K219/F219</f>
        <v>0.11428571428571428</v>
      </c>
      <c r="M219" s="188" t="s">
        <v>586</v>
      </c>
      <c r="N219" s="194">
        <v>43662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119</v>
      </c>
      <c r="B220" s="186">
        <v>43395</v>
      </c>
      <c r="C220" s="186"/>
      <c r="D220" s="187" t="s">
        <v>360</v>
      </c>
      <c r="E220" s="188" t="s">
        <v>617</v>
      </c>
      <c r="F220" s="219">
        <v>475</v>
      </c>
      <c r="G220" s="188"/>
      <c r="H220" s="188">
        <v>574</v>
      </c>
      <c r="I220" s="190">
        <v>570</v>
      </c>
      <c r="J220" s="191" t="s">
        <v>675</v>
      </c>
      <c r="K220" s="192">
        <f t="shared" si="69"/>
        <v>99</v>
      </c>
      <c r="L220" s="193">
        <f t="shared" si="70"/>
        <v>0.20842105263157895</v>
      </c>
      <c r="M220" s="188" t="s">
        <v>586</v>
      </c>
      <c r="N220" s="194">
        <v>43403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120</v>
      </c>
      <c r="B221" s="217">
        <v>43397</v>
      </c>
      <c r="C221" s="217"/>
      <c r="D221" s="218" t="s">
        <v>381</v>
      </c>
      <c r="E221" s="219" t="s">
        <v>617</v>
      </c>
      <c r="F221" s="219">
        <v>707.5</v>
      </c>
      <c r="G221" s="219"/>
      <c r="H221" s="219">
        <v>872</v>
      </c>
      <c r="I221" s="221">
        <v>872</v>
      </c>
      <c r="J221" s="222" t="s">
        <v>675</v>
      </c>
      <c r="K221" s="192">
        <f t="shared" si="69"/>
        <v>164.5</v>
      </c>
      <c r="L221" s="223">
        <f t="shared" si="70"/>
        <v>0.23250883392226149</v>
      </c>
      <c r="M221" s="219" t="s">
        <v>586</v>
      </c>
      <c r="N221" s="224">
        <v>43482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121</v>
      </c>
      <c r="B222" s="217">
        <v>43398</v>
      </c>
      <c r="C222" s="217"/>
      <c r="D222" s="218" t="s">
        <v>771</v>
      </c>
      <c r="E222" s="219" t="s">
        <v>617</v>
      </c>
      <c r="F222" s="219">
        <v>162</v>
      </c>
      <c r="G222" s="219"/>
      <c r="H222" s="219">
        <v>204</v>
      </c>
      <c r="I222" s="221">
        <v>209</v>
      </c>
      <c r="J222" s="222" t="s">
        <v>772</v>
      </c>
      <c r="K222" s="192">
        <f t="shared" si="69"/>
        <v>42</v>
      </c>
      <c r="L222" s="223">
        <f t="shared" si="70"/>
        <v>0.25925925925925924</v>
      </c>
      <c r="M222" s="219" t="s">
        <v>586</v>
      </c>
      <c r="N222" s="224">
        <v>43539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122</v>
      </c>
      <c r="B223" s="217">
        <v>43399</v>
      </c>
      <c r="C223" s="217"/>
      <c r="D223" s="218" t="s">
        <v>479</v>
      </c>
      <c r="E223" s="219" t="s">
        <v>617</v>
      </c>
      <c r="F223" s="219">
        <v>240</v>
      </c>
      <c r="G223" s="219"/>
      <c r="H223" s="219">
        <v>297</v>
      </c>
      <c r="I223" s="221">
        <v>297</v>
      </c>
      <c r="J223" s="222" t="s">
        <v>675</v>
      </c>
      <c r="K223" s="228">
        <f t="shared" si="69"/>
        <v>57</v>
      </c>
      <c r="L223" s="223">
        <f t="shared" si="70"/>
        <v>0.23749999999999999</v>
      </c>
      <c r="M223" s="219" t="s">
        <v>586</v>
      </c>
      <c r="N223" s="224">
        <v>43417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123</v>
      </c>
      <c r="B224" s="186">
        <v>43439</v>
      </c>
      <c r="C224" s="186"/>
      <c r="D224" s="187" t="s">
        <v>773</v>
      </c>
      <c r="E224" s="188" t="s">
        <v>617</v>
      </c>
      <c r="F224" s="188">
        <v>202.5</v>
      </c>
      <c r="G224" s="188"/>
      <c r="H224" s="188">
        <v>255</v>
      </c>
      <c r="I224" s="190">
        <v>252</v>
      </c>
      <c r="J224" s="191" t="s">
        <v>675</v>
      </c>
      <c r="K224" s="192">
        <f t="shared" si="69"/>
        <v>52.5</v>
      </c>
      <c r="L224" s="193">
        <f t="shared" si="70"/>
        <v>0.25925925925925924</v>
      </c>
      <c r="M224" s="188" t="s">
        <v>586</v>
      </c>
      <c r="N224" s="194">
        <v>43542</v>
      </c>
      <c r="O224" s="1"/>
      <c r="P224" s="1"/>
      <c r="Q224" s="1"/>
      <c r="R224" s="6" t="s">
        <v>774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124</v>
      </c>
      <c r="B225" s="217">
        <v>43465</v>
      </c>
      <c r="C225" s="186"/>
      <c r="D225" s="218" t="s">
        <v>413</v>
      </c>
      <c r="E225" s="219" t="s">
        <v>617</v>
      </c>
      <c r="F225" s="219">
        <v>710</v>
      </c>
      <c r="G225" s="219"/>
      <c r="H225" s="219">
        <v>866</v>
      </c>
      <c r="I225" s="221">
        <v>866</v>
      </c>
      <c r="J225" s="222" t="s">
        <v>675</v>
      </c>
      <c r="K225" s="192">
        <f t="shared" si="69"/>
        <v>156</v>
      </c>
      <c r="L225" s="193">
        <f t="shared" si="70"/>
        <v>0.21971830985915494</v>
      </c>
      <c r="M225" s="188" t="s">
        <v>586</v>
      </c>
      <c r="N225" s="194">
        <v>43553</v>
      </c>
      <c r="O225" s="1"/>
      <c r="P225" s="1"/>
      <c r="Q225" s="1"/>
      <c r="R225" s="6" t="s">
        <v>774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125</v>
      </c>
      <c r="B226" s="217">
        <v>43522</v>
      </c>
      <c r="C226" s="217"/>
      <c r="D226" s="218" t="s">
        <v>152</v>
      </c>
      <c r="E226" s="219" t="s">
        <v>617</v>
      </c>
      <c r="F226" s="219">
        <v>337.25</v>
      </c>
      <c r="G226" s="219"/>
      <c r="H226" s="219">
        <v>398.5</v>
      </c>
      <c r="I226" s="221">
        <v>411</v>
      </c>
      <c r="J226" s="191" t="s">
        <v>775</v>
      </c>
      <c r="K226" s="192">
        <f t="shared" si="69"/>
        <v>61.25</v>
      </c>
      <c r="L226" s="193">
        <f t="shared" si="70"/>
        <v>0.1816160118606375</v>
      </c>
      <c r="M226" s="188" t="s">
        <v>586</v>
      </c>
      <c r="N226" s="194">
        <v>43760</v>
      </c>
      <c r="O226" s="1"/>
      <c r="P226" s="1"/>
      <c r="Q226" s="1"/>
      <c r="R226" s="6" t="s">
        <v>774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9">
        <v>126</v>
      </c>
      <c r="B227" s="230">
        <v>43559</v>
      </c>
      <c r="C227" s="230"/>
      <c r="D227" s="231" t="s">
        <v>776</v>
      </c>
      <c r="E227" s="232" t="s">
        <v>617</v>
      </c>
      <c r="F227" s="232">
        <v>130</v>
      </c>
      <c r="G227" s="232"/>
      <c r="H227" s="232">
        <v>65</v>
      </c>
      <c r="I227" s="233">
        <v>158</v>
      </c>
      <c r="J227" s="201" t="s">
        <v>777</v>
      </c>
      <c r="K227" s="202">
        <f t="shared" si="69"/>
        <v>-65</v>
      </c>
      <c r="L227" s="203">
        <f t="shared" si="70"/>
        <v>-0.5</v>
      </c>
      <c r="M227" s="199" t="s">
        <v>598</v>
      </c>
      <c r="N227" s="196">
        <v>43726</v>
      </c>
      <c r="O227" s="1"/>
      <c r="P227" s="1"/>
      <c r="Q227" s="1"/>
      <c r="R227" s="6" t="s">
        <v>778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127</v>
      </c>
      <c r="B228" s="217">
        <v>43017</v>
      </c>
      <c r="C228" s="217"/>
      <c r="D228" s="218" t="s">
        <v>184</v>
      </c>
      <c r="E228" s="219" t="s">
        <v>617</v>
      </c>
      <c r="F228" s="219">
        <v>141.5</v>
      </c>
      <c r="G228" s="219"/>
      <c r="H228" s="219">
        <v>183.5</v>
      </c>
      <c r="I228" s="221">
        <v>210</v>
      </c>
      <c r="J228" s="191" t="s">
        <v>772</v>
      </c>
      <c r="K228" s="192">
        <f t="shared" si="69"/>
        <v>42</v>
      </c>
      <c r="L228" s="193">
        <f t="shared" si="70"/>
        <v>0.29681978798586572</v>
      </c>
      <c r="M228" s="188" t="s">
        <v>586</v>
      </c>
      <c r="N228" s="194">
        <v>43042</v>
      </c>
      <c r="O228" s="1"/>
      <c r="P228" s="1"/>
      <c r="Q228" s="1"/>
      <c r="R228" s="6" t="s">
        <v>778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128</v>
      </c>
      <c r="B229" s="230">
        <v>43074</v>
      </c>
      <c r="C229" s="230"/>
      <c r="D229" s="231" t="s">
        <v>779</v>
      </c>
      <c r="E229" s="232" t="s">
        <v>617</v>
      </c>
      <c r="F229" s="227">
        <v>172</v>
      </c>
      <c r="G229" s="232"/>
      <c r="H229" s="232">
        <v>155.25</v>
      </c>
      <c r="I229" s="233">
        <v>230</v>
      </c>
      <c r="J229" s="201" t="s">
        <v>780</v>
      </c>
      <c r="K229" s="202">
        <f t="shared" si="69"/>
        <v>-16.75</v>
      </c>
      <c r="L229" s="203">
        <f t="shared" si="70"/>
        <v>-9.7383720930232565E-2</v>
      </c>
      <c r="M229" s="199" t="s">
        <v>598</v>
      </c>
      <c r="N229" s="196">
        <v>43787</v>
      </c>
      <c r="O229" s="1"/>
      <c r="P229" s="1"/>
      <c r="Q229" s="1"/>
      <c r="R229" s="6" t="s">
        <v>778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129</v>
      </c>
      <c r="B230" s="217">
        <v>43398</v>
      </c>
      <c r="C230" s="217"/>
      <c r="D230" s="218" t="s">
        <v>107</v>
      </c>
      <c r="E230" s="219" t="s">
        <v>617</v>
      </c>
      <c r="F230" s="219">
        <v>698.5</v>
      </c>
      <c r="G230" s="219"/>
      <c r="H230" s="219">
        <v>890</v>
      </c>
      <c r="I230" s="221">
        <v>890</v>
      </c>
      <c r="J230" s="191" t="s">
        <v>848</v>
      </c>
      <c r="K230" s="192">
        <f t="shared" si="69"/>
        <v>191.5</v>
      </c>
      <c r="L230" s="193">
        <f t="shared" si="70"/>
        <v>0.27415891195418757</v>
      </c>
      <c r="M230" s="188" t="s">
        <v>586</v>
      </c>
      <c r="N230" s="194">
        <v>44328</v>
      </c>
      <c r="O230" s="1"/>
      <c r="P230" s="1"/>
      <c r="Q230" s="1"/>
      <c r="R230" s="6" t="s">
        <v>774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130</v>
      </c>
      <c r="B231" s="217">
        <v>42877</v>
      </c>
      <c r="C231" s="217"/>
      <c r="D231" s="218" t="s">
        <v>373</v>
      </c>
      <c r="E231" s="219" t="s">
        <v>617</v>
      </c>
      <c r="F231" s="219">
        <v>127.6</v>
      </c>
      <c r="G231" s="219"/>
      <c r="H231" s="219">
        <v>138</v>
      </c>
      <c r="I231" s="221">
        <v>190</v>
      </c>
      <c r="J231" s="191" t="s">
        <v>781</v>
      </c>
      <c r="K231" s="192">
        <f t="shared" si="69"/>
        <v>10.400000000000006</v>
      </c>
      <c r="L231" s="193">
        <f t="shared" si="70"/>
        <v>8.1504702194357417E-2</v>
      </c>
      <c r="M231" s="188" t="s">
        <v>586</v>
      </c>
      <c r="N231" s="194">
        <v>43774</v>
      </c>
      <c r="O231" s="1"/>
      <c r="P231" s="1"/>
      <c r="Q231" s="1"/>
      <c r="R231" s="6" t="s">
        <v>778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131</v>
      </c>
      <c r="B232" s="217">
        <v>43158</v>
      </c>
      <c r="C232" s="217"/>
      <c r="D232" s="218" t="s">
        <v>782</v>
      </c>
      <c r="E232" s="219" t="s">
        <v>617</v>
      </c>
      <c r="F232" s="219">
        <v>317</v>
      </c>
      <c r="G232" s="219"/>
      <c r="H232" s="219">
        <v>382.5</v>
      </c>
      <c r="I232" s="221">
        <v>398</v>
      </c>
      <c r="J232" s="191" t="s">
        <v>783</v>
      </c>
      <c r="K232" s="192">
        <f t="shared" si="69"/>
        <v>65.5</v>
      </c>
      <c r="L232" s="193">
        <f t="shared" si="70"/>
        <v>0.20662460567823343</v>
      </c>
      <c r="M232" s="188" t="s">
        <v>586</v>
      </c>
      <c r="N232" s="194">
        <v>44238</v>
      </c>
      <c r="O232" s="1"/>
      <c r="P232" s="1"/>
      <c r="Q232" s="1"/>
      <c r="R232" s="6" t="s">
        <v>778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9">
        <v>132</v>
      </c>
      <c r="B233" s="230">
        <v>43164</v>
      </c>
      <c r="C233" s="230"/>
      <c r="D233" s="231" t="s">
        <v>144</v>
      </c>
      <c r="E233" s="232" t="s">
        <v>617</v>
      </c>
      <c r="F233" s="227">
        <f>510-14.4</f>
        <v>495.6</v>
      </c>
      <c r="G233" s="232"/>
      <c r="H233" s="232">
        <v>350</v>
      </c>
      <c r="I233" s="233">
        <v>672</v>
      </c>
      <c r="J233" s="201" t="s">
        <v>784</v>
      </c>
      <c r="K233" s="202">
        <f t="shared" si="69"/>
        <v>-145.60000000000002</v>
      </c>
      <c r="L233" s="203">
        <f t="shared" si="70"/>
        <v>-0.29378531073446329</v>
      </c>
      <c r="M233" s="199" t="s">
        <v>598</v>
      </c>
      <c r="N233" s="196">
        <v>43887</v>
      </c>
      <c r="O233" s="1"/>
      <c r="P233" s="1"/>
      <c r="Q233" s="1"/>
      <c r="R233" s="6" t="s">
        <v>774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133</v>
      </c>
      <c r="B234" s="230">
        <v>43237</v>
      </c>
      <c r="C234" s="230"/>
      <c r="D234" s="231" t="s">
        <v>471</v>
      </c>
      <c r="E234" s="232" t="s">
        <v>617</v>
      </c>
      <c r="F234" s="227">
        <v>230.3</v>
      </c>
      <c r="G234" s="232"/>
      <c r="H234" s="232">
        <v>102.5</v>
      </c>
      <c r="I234" s="233">
        <v>348</v>
      </c>
      <c r="J234" s="201" t="s">
        <v>785</v>
      </c>
      <c r="K234" s="202">
        <f t="shared" si="69"/>
        <v>-127.80000000000001</v>
      </c>
      <c r="L234" s="203">
        <f t="shared" si="70"/>
        <v>-0.55492835432045162</v>
      </c>
      <c r="M234" s="199" t="s">
        <v>598</v>
      </c>
      <c r="N234" s="196">
        <v>43896</v>
      </c>
      <c r="O234" s="1"/>
      <c r="P234" s="1"/>
      <c r="Q234" s="1"/>
      <c r="R234" s="6" t="s">
        <v>774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134</v>
      </c>
      <c r="B235" s="217">
        <v>43258</v>
      </c>
      <c r="C235" s="217"/>
      <c r="D235" s="218" t="s">
        <v>436</v>
      </c>
      <c r="E235" s="219" t="s">
        <v>617</v>
      </c>
      <c r="F235" s="219">
        <f>342.5-5.1</f>
        <v>337.4</v>
      </c>
      <c r="G235" s="219"/>
      <c r="H235" s="219">
        <v>412.5</v>
      </c>
      <c r="I235" s="221">
        <v>439</v>
      </c>
      <c r="J235" s="191" t="s">
        <v>786</v>
      </c>
      <c r="K235" s="192">
        <f t="shared" si="69"/>
        <v>75.100000000000023</v>
      </c>
      <c r="L235" s="193">
        <f t="shared" si="70"/>
        <v>0.22258446947243635</v>
      </c>
      <c r="M235" s="188" t="s">
        <v>586</v>
      </c>
      <c r="N235" s="194">
        <v>44230</v>
      </c>
      <c r="O235" s="1"/>
      <c r="P235" s="1"/>
      <c r="Q235" s="1"/>
      <c r="R235" s="6" t="s">
        <v>778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0">
        <v>135</v>
      </c>
      <c r="B236" s="209">
        <v>43285</v>
      </c>
      <c r="C236" s="209"/>
      <c r="D236" s="210" t="s">
        <v>55</v>
      </c>
      <c r="E236" s="211" t="s">
        <v>617</v>
      </c>
      <c r="F236" s="211">
        <f>127.5-5.53</f>
        <v>121.97</v>
      </c>
      <c r="G236" s="212"/>
      <c r="H236" s="212">
        <v>122.5</v>
      </c>
      <c r="I236" s="212">
        <v>170</v>
      </c>
      <c r="J236" s="213" t="s">
        <v>815</v>
      </c>
      <c r="K236" s="214">
        <f t="shared" si="69"/>
        <v>0.53000000000000114</v>
      </c>
      <c r="L236" s="215">
        <f t="shared" si="70"/>
        <v>4.3453308190538747E-3</v>
      </c>
      <c r="M236" s="211" t="s">
        <v>708</v>
      </c>
      <c r="N236" s="209">
        <v>44431</v>
      </c>
      <c r="O236" s="1"/>
      <c r="P236" s="1"/>
      <c r="Q236" s="1"/>
      <c r="R236" s="6" t="s">
        <v>774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136</v>
      </c>
      <c r="B237" s="230">
        <v>43294</v>
      </c>
      <c r="C237" s="230"/>
      <c r="D237" s="231" t="s">
        <v>362</v>
      </c>
      <c r="E237" s="232" t="s">
        <v>617</v>
      </c>
      <c r="F237" s="227">
        <v>46.5</v>
      </c>
      <c r="G237" s="232"/>
      <c r="H237" s="232">
        <v>17</v>
      </c>
      <c r="I237" s="233">
        <v>59</v>
      </c>
      <c r="J237" s="201" t="s">
        <v>787</v>
      </c>
      <c r="K237" s="202">
        <f t="shared" ref="K237:K245" si="71">H237-F237</f>
        <v>-29.5</v>
      </c>
      <c r="L237" s="203">
        <f t="shared" ref="L237:L245" si="72">K237/F237</f>
        <v>-0.63440860215053763</v>
      </c>
      <c r="M237" s="199" t="s">
        <v>598</v>
      </c>
      <c r="N237" s="196">
        <v>43887</v>
      </c>
      <c r="O237" s="1"/>
      <c r="P237" s="1"/>
      <c r="Q237" s="1"/>
      <c r="R237" s="6" t="s">
        <v>774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137</v>
      </c>
      <c r="B238" s="217">
        <v>43396</v>
      </c>
      <c r="C238" s="217"/>
      <c r="D238" s="218" t="s">
        <v>415</v>
      </c>
      <c r="E238" s="219" t="s">
        <v>617</v>
      </c>
      <c r="F238" s="219">
        <v>156.5</v>
      </c>
      <c r="G238" s="219"/>
      <c r="H238" s="219">
        <v>207.5</v>
      </c>
      <c r="I238" s="221">
        <v>191</v>
      </c>
      <c r="J238" s="191" t="s">
        <v>675</v>
      </c>
      <c r="K238" s="192">
        <f t="shared" si="71"/>
        <v>51</v>
      </c>
      <c r="L238" s="193">
        <f t="shared" si="72"/>
        <v>0.32587859424920129</v>
      </c>
      <c r="M238" s="188" t="s">
        <v>586</v>
      </c>
      <c r="N238" s="194">
        <v>44369</v>
      </c>
      <c r="O238" s="1"/>
      <c r="P238" s="1"/>
      <c r="Q238" s="1"/>
      <c r="R238" s="6" t="s">
        <v>774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138</v>
      </c>
      <c r="B239" s="217">
        <v>43439</v>
      </c>
      <c r="C239" s="217"/>
      <c r="D239" s="218" t="s">
        <v>324</v>
      </c>
      <c r="E239" s="219" t="s">
        <v>617</v>
      </c>
      <c r="F239" s="219">
        <v>259.5</v>
      </c>
      <c r="G239" s="219"/>
      <c r="H239" s="219">
        <v>320</v>
      </c>
      <c r="I239" s="221">
        <v>320</v>
      </c>
      <c r="J239" s="191" t="s">
        <v>675</v>
      </c>
      <c r="K239" s="192">
        <f t="shared" si="71"/>
        <v>60.5</v>
      </c>
      <c r="L239" s="193">
        <f t="shared" si="72"/>
        <v>0.23314065510597304</v>
      </c>
      <c r="M239" s="188" t="s">
        <v>586</v>
      </c>
      <c r="N239" s="194">
        <v>44323</v>
      </c>
      <c r="O239" s="1"/>
      <c r="P239" s="1"/>
      <c r="Q239" s="1"/>
      <c r="R239" s="6" t="s">
        <v>774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9">
        <v>139</v>
      </c>
      <c r="B240" s="230">
        <v>43439</v>
      </c>
      <c r="C240" s="230"/>
      <c r="D240" s="231" t="s">
        <v>788</v>
      </c>
      <c r="E240" s="232" t="s">
        <v>617</v>
      </c>
      <c r="F240" s="232">
        <v>715</v>
      </c>
      <c r="G240" s="232"/>
      <c r="H240" s="232">
        <v>445</v>
      </c>
      <c r="I240" s="233">
        <v>840</v>
      </c>
      <c r="J240" s="201" t="s">
        <v>789</v>
      </c>
      <c r="K240" s="202">
        <f t="shared" si="71"/>
        <v>-270</v>
      </c>
      <c r="L240" s="203">
        <f t="shared" si="72"/>
        <v>-0.3776223776223776</v>
      </c>
      <c r="M240" s="199" t="s">
        <v>598</v>
      </c>
      <c r="N240" s="196">
        <v>43800</v>
      </c>
      <c r="O240" s="1"/>
      <c r="P240" s="1"/>
      <c r="Q240" s="1"/>
      <c r="R240" s="6" t="s">
        <v>774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140</v>
      </c>
      <c r="B241" s="217">
        <v>43469</v>
      </c>
      <c r="C241" s="217"/>
      <c r="D241" s="218" t="s">
        <v>157</v>
      </c>
      <c r="E241" s="219" t="s">
        <v>617</v>
      </c>
      <c r="F241" s="219">
        <v>875</v>
      </c>
      <c r="G241" s="219"/>
      <c r="H241" s="219">
        <v>1165</v>
      </c>
      <c r="I241" s="221">
        <v>1185</v>
      </c>
      <c r="J241" s="191" t="s">
        <v>790</v>
      </c>
      <c r="K241" s="192">
        <f t="shared" si="71"/>
        <v>290</v>
      </c>
      <c r="L241" s="193">
        <f t="shared" si="72"/>
        <v>0.33142857142857141</v>
      </c>
      <c r="M241" s="188" t="s">
        <v>586</v>
      </c>
      <c r="N241" s="194">
        <v>43847</v>
      </c>
      <c r="O241" s="1"/>
      <c r="P241" s="1"/>
      <c r="Q241" s="1"/>
      <c r="R241" s="6" t="s">
        <v>774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141</v>
      </c>
      <c r="B242" s="217">
        <v>43559</v>
      </c>
      <c r="C242" s="217"/>
      <c r="D242" s="218" t="s">
        <v>340</v>
      </c>
      <c r="E242" s="219" t="s">
        <v>617</v>
      </c>
      <c r="F242" s="219">
        <f>387-14.63</f>
        <v>372.37</v>
      </c>
      <c r="G242" s="219"/>
      <c r="H242" s="219">
        <v>490</v>
      </c>
      <c r="I242" s="221">
        <v>490</v>
      </c>
      <c r="J242" s="191" t="s">
        <v>675</v>
      </c>
      <c r="K242" s="192">
        <f t="shared" si="71"/>
        <v>117.63</v>
      </c>
      <c r="L242" s="193">
        <f t="shared" si="72"/>
        <v>0.31589548030185027</v>
      </c>
      <c r="M242" s="188" t="s">
        <v>586</v>
      </c>
      <c r="N242" s="194">
        <v>43850</v>
      </c>
      <c r="O242" s="1"/>
      <c r="P242" s="1"/>
      <c r="Q242" s="1"/>
      <c r="R242" s="6" t="s">
        <v>774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142</v>
      </c>
      <c r="B243" s="230">
        <v>43578</v>
      </c>
      <c r="C243" s="230"/>
      <c r="D243" s="231" t="s">
        <v>791</v>
      </c>
      <c r="E243" s="232" t="s">
        <v>588</v>
      </c>
      <c r="F243" s="232">
        <v>220</v>
      </c>
      <c r="G243" s="232"/>
      <c r="H243" s="232">
        <v>127.5</v>
      </c>
      <c r="I243" s="233">
        <v>284</v>
      </c>
      <c r="J243" s="201" t="s">
        <v>792</v>
      </c>
      <c r="K243" s="202">
        <f t="shared" si="71"/>
        <v>-92.5</v>
      </c>
      <c r="L243" s="203">
        <f t="shared" si="72"/>
        <v>-0.42045454545454547</v>
      </c>
      <c r="M243" s="199" t="s">
        <v>598</v>
      </c>
      <c r="N243" s="196">
        <v>43896</v>
      </c>
      <c r="O243" s="1"/>
      <c r="P243" s="1"/>
      <c r="Q243" s="1"/>
      <c r="R243" s="6" t="s">
        <v>774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143</v>
      </c>
      <c r="B244" s="217">
        <v>43622</v>
      </c>
      <c r="C244" s="217"/>
      <c r="D244" s="218" t="s">
        <v>480</v>
      </c>
      <c r="E244" s="219" t="s">
        <v>588</v>
      </c>
      <c r="F244" s="219">
        <v>332.8</v>
      </c>
      <c r="G244" s="219"/>
      <c r="H244" s="219">
        <v>405</v>
      </c>
      <c r="I244" s="221">
        <v>419</v>
      </c>
      <c r="J244" s="191" t="s">
        <v>793</v>
      </c>
      <c r="K244" s="192">
        <f t="shared" si="71"/>
        <v>72.199999999999989</v>
      </c>
      <c r="L244" s="193">
        <f t="shared" si="72"/>
        <v>0.21694711538461534</v>
      </c>
      <c r="M244" s="188" t="s">
        <v>586</v>
      </c>
      <c r="N244" s="194">
        <v>43860</v>
      </c>
      <c r="O244" s="1"/>
      <c r="P244" s="1"/>
      <c r="Q244" s="1"/>
      <c r="R244" s="6" t="s">
        <v>778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0">
        <v>144</v>
      </c>
      <c r="B245" s="209">
        <v>43641</v>
      </c>
      <c r="C245" s="209"/>
      <c r="D245" s="210" t="s">
        <v>150</v>
      </c>
      <c r="E245" s="211" t="s">
        <v>617</v>
      </c>
      <c r="F245" s="211">
        <v>386</v>
      </c>
      <c r="G245" s="212"/>
      <c r="H245" s="212">
        <v>395</v>
      </c>
      <c r="I245" s="212">
        <v>452</v>
      </c>
      <c r="J245" s="213" t="s">
        <v>794</v>
      </c>
      <c r="K245" s="214">
        <f t="shared" si="71"/>
        <v>9</v>
      </c>
      <c r="L245" s="215">
        <f t="shared" si="72"/>
        <v>2.3316062176165803E-2</v>
      </c>
      <c r="M245" s="211" t="s">
        <v>708</v>
      </c>
      <c r="N245" s="209">
        <v>43868</v>
      </c>
      <c r="O245" s="1"/>
      <c r="P245" s="1"/>
      <c r="Q245" s="1"/>
      <c r="R245" s="6" t="s">
        <v>778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0">
        <v>145</v>
      </c>
      <c r="B246" s="209">
        <v>43707</v>
      </c>
      <c r="C246" s="209"/>
      <c r="D246" s="210" t="s">
        <v>130</v>
      </c>
      <c r="E246" s="211" t="s">
        <v>617</v>
      </c>
      <c r="F246" s="211">
        <v>137.5</v>
      </c>
      <c r="G246" s="212"/>
      <c r="H246" s="212">
        <v>138.5</v>
      </c>
      <c r="I246" s="212">
        <v>190</v>
      </c>
      <c r="J246" s="213" t="s">
        <v>814</v>
      </c>
      <c r="K246" s="214">
        <f>H246-F246</f>
        <v>1</v>
      </c>
      <c r="L246" s="215">
        <f>K246/F246</f>
        <v>7.2727272727272727E-3</v>
      </c>
      <c r="M246" s="211" t="s">
        <v>708</v>
      </c>
      <c r="N246" s="209">
        <v>44432</v>
      </c>
      <c r="O246" s="1"/>
      <c r="P246" s="1"/>
      <c r="Q246" s="1"/>
      <c r="R246" s="6" t="s">
        <v>774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146</v>
      </c>
      <c r="B247" s="217">
        <v>43731</v>
      </c>
      <c r="C247" s="217"/>
      <c r="D247" s="218" t="s">
        <v>427</v>
      </c>
      <c r="E247" s="219" t="s">
        <v>617</v>
      </c>
      <c r="F247" s="219">
        <v>235</v>
      </c>
      <c r="G247" s="219"/>
      <c r="H247" s="219">
        <v>295</v>
      </c>
      <c r="I247" s="221">
        <v>296</v>
      </c>
      <c r="J247" s="191" t="s">
        <v>795</v>
      </c>
      <c r="K247" s="192">
        <f t="shared" ref="K247:K253" si="73">H247-F247</f>
        <v>60</v>
      </c>
      <c r="L247" s="193">
        <f t="shared" ref="L247:L253" si="74">K247/F247</f>
        <v>0.25531914893617019</v>
      </c>
      <c r="M247" s="188" t="s">
        <v>586</v>
      </c>
      <c r="N247" s="194">
        <v>43844</v>
      </c>
      <c r="O247" s="1"/>
      <c r="P247" s="1"/>
      <c r="Q247" s="1"/>
      <c r="R247" s="6" t="s">
        <v>778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147</v>
      </c>
      <c r="B248" s="217">
        <v>43752</v>
      </c>
      <c r="C248" s="217"/>
      <c r="D248" s="218" t="s">
        <v>796</v>
      </c>
      <c r="E248" s="219" t="s">
        <v>617</v>
      </c>
      <c r="F248" s="219">
        <v>277.5</v>
      </c>
      <c r="G248" s="219"/>
      <c r="H248" s="219">
        <v>333</v>
      </c>
      <c r="I248" s="221">
        <v>333</v>
      </c>
      <c r="J248" s="191" t="s">
        <v>797</v>
      </c>
      <c r="K248" s="192">
        <f t="shared" si="73"/>
        <v>55.5</v>
      </c>
      <c r="L248" s="193">
        <f t="shared" si="74"/>
        <v>0.2</v>
      </c>
      <c r="M248" s="188" t="s">
        <v>586</v>
      </c>
      <c r="N248" s="194">
        <v>43846</v>
      </c>
      <c r="O248" s="1"/>
      <c r="P248" s="1"/>
      <c r="Q248" s="1"/>
      <c r="R248" s="6" t="s">
        <v>774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148</v>
      </c>
      <c r="B249" s="217">
        <v>43752</v>
      </c>
      <c r="C249" s="217"/>
      <c r="D249" s="218" t="s">
        <v>798</v>
      </c>
      <c r="E249" s="219" t="s">
        <v>617</v>
      </c>
      <c r="F249" s="219">
        <v>930</v>
      </c>
      <c r="G249" s="219"/>
      <c r="H249" s="219">
        <v>1165</v>
      </c>
      <c r="I249" s="221">
        <v>1200</v>
      </c>
      <c r="J249" s="191" t="s">
        <v>799</v>
      </c>
      <c r="K249" s="192">
        <f t="shared" si="73"/>
        <v>235</v>
      </c>
      <c r="L249" s="193">
        <f t="shared" si="74"/>
        <v>0.25268817204301075</v>
      </c>
      <c r="M249" s="188" t="s">
        <v>586</v>
      </c>
      <c r="N249" s="194">
        <v>43847</v>
      </c>
      <c r="O249" s="1"/>
      <c r="P249" s="1"/>
      <c r="Q249" s="1"/>
      <c r="R249" s="6" t="s">
        <v>778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149</v>
      </c>
      <c r="B250" s="217">
        <v>43753</v>
      </c>
      <c r="C250" s="217"/>
      <c r="D250" s="218" t="s">
        <v>800</v>
      </c>
      <c r="E250" s="219" t="s">
        <v>617</v>
      </c>
      <c r="F250" s="189">
        <v>111</v>
      </c>
      <c r="G250" s="219"/>
      <c r="H250" s="219">
        <v>141</v>
      </c>
      <c r="I250" s="221">
        <v>141</v>
      </c>
      <c r="J250" s="191" t="s">
        <v>601</v>
      </c>
      <c r="K250" s="192">
        <f t="shared" si="73"/>
        <v>30</v>
      </c>
      <c r="L250" s="193">
        <f t="shared" si="74"/>
        <v>0.27027027027027029</v>
      </c>
      <c r="M250" s="188" t="s">
        <v>586</v>
      </c>
      <c r="N250" s="194">
        <v>44328</v>
      </c>
      <c r="O250" s="1"/>
      <c r="P250" s="1"/>
      <c r="Q250" s="1"/>
      <c r="R250" s="6" t="s">
        <v>778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150</v>
      </c>
      <c r="B251" s="217">
        <v>43753</v>
      </c>
      <c r="C251" s="217"/>
      <c r="D251" s="218" t="s">
        <v>801</v>
      </c>
      <c r="E251" s="219" t="s">
        <v>617</v>
      </c>
      <c r="F251" s="189">
        <v>296</v>
      </c>
      <c r="G251" s="219"/>
      <c r="H251" s="219">
        <v>370</v>
      </c>
      <c r="I251" s="221">
        <v>370</v>
      </c>
      <c r="J251" s="191" t="s">
        <v>675</v>
      </c>
      <c r="K251" s="192">
        <f t="shared" si="73"/>
        <v>74</v>
      </c>
      <c r="L251" s="193">
        <f t="shared" si="74"/>
        <v>0.25</v>
      </c>
      <c r="M251" s="188" t="s">
        <v>586</v>
      </c>
      <c r="N251" s="194">
        <v>43853</v>
      </c>
      <c r="O251" s="1"/>
      <c r="P251" s="1"/>
      <c r="Q251" s="1"/>
      <c r="R251" s="6" t="s">
        <v>778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151</v>
      </c>
      <c r="B252" s="217">
        <v>43754</v>
      </c>
      <c r="C252" s="217"/>
      <c r="D252" s="218" t="s">
        <v>802</v>
      </c>
      <c r="E252" s="219" t="s">
        <v>617</v>
      </c>
      <c r="F252" s="189">
        <v>300</v>
      </c>
      <c r="G252" s="219"/>
      <c r="H252" s="219">
        <v>382.5</v>
      </c>
      <c r="I252" s="221">
        <v>344</v>
      </c>
      <c r="J252" s="191" t="s">
        <v>852</v>
      </c>
      <c r="K252" s="192">
        <f t="shared" si="73"/>
        <v>82.5</v>
      </c>
      <c r="L252" s="193">
        <f t="shared" si="74"/>
        <v>0.27500000000000002</v>
      </c>
      <c r="M252" s="188" t="s">
        <v>586</v>
      </c>
      <c r="N252" s="194">
        <v>44238</v>
      </c>
      <c r="O252" s="1"/>
      <c r="P252" s="1"/>
      <c r="Q252" s="1"/>
      <c r="R252" s="6" t="s">
        <v>778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152</v>
      </c>
      <c r="B253" s="217">
        <v>43832</v>
      </c>
      <c r="C253" s="217"/>
      <c r="D253" s="218" t="s">
        <v>803</v>
      </c>
      <c r="E253" s="219" t="s">
        <v>617</v>
      </c>
      <c r="F253" s="189">
        <v>495</v>
      </c>
      <c r="G253" s="219"/>
      <c r="H253" s="219">
        <v>595</v>
      </c>
      <c r="I253" s="221">
        <v>590</v>
      </c>
      <c r="J253" s="191" t="s">
        <v>851</v>
      </c>
      <c r="K253" s="192">
        <f t="shared" si="73"/>
        <v>100</v>
      </c>
      <c r="L253" s="193">
        <f t="shared" si="74"/>
        <v>0.20202020202020202</v>
      </c>
      <c r="M253" s="188" t="s">
        <v>586</v>
      </c>
      <c r="N253" s="194">
        <v>44589</v>
      </c>
      <c r="O253" s="1"/>
      <c r="P253" s="1"/>
      <c r="Q253" s="1"/>
      <c r="R253" s="6" t="s">
        <v>778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153</v>
      </c>
      <c r="B254" s="217">
        <v>43966</v>
      </c>
      <c r="C254" s="217"/>
      <c r="D254" s="218" t="s">
        <v>71</v>
      </c>
      <c r="E254" s="219" t="s">
        <v>617</v>
      </c>
      <c r="F254" s="189">
        <v>67.5</v>
      </c>
      <c r="G254" s="219"/>
      <c r="H254" s="219">
        <v>86</v>
      </c>
      <c r="I254" s="221">
        <v>86</v>
      </c>
      <c r="J254" s="191" t="s">
        <v>804</v>
      </c>
      <c r="K254" s="192">
        <f t="shared" ref="K254:K261" si="75">H254-F254</f>
        <v>18.5</v>
      </c>
      <c r="L254" s="193">
        <f t="shared" ref="L254:L261" si="76">K254/F254</f>
        <v>0.27407407407407408</v>
      </c>
      <c r="M254" s="188" t="s">
        <v>586</v>
      </c>
      <c r="N254" s="194">
        <v>44008</v>
      </c>
      <c r="O254" s="1"/>
      <c r="P254" s="1"/>
      <c r="Q254" s="1"/>
      <c r="R254" s="6" t="s">
        <v>778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154</v>
      </c>
      <c r="B255" s="217">
        <v>44035</v>
      </c>
      <c r="C255" s="217"/>
      <c r="D255" s="218" t="s">
        <v>479</v>
      </c>
      <c r="E255" s="219" t="s">
        <v>617</v>
      </c>
      <c r="F255" s="189">
        <v>231</v>
      </c>
      <c r="G255" s="219"/>
      <c r="H255" s="219">
        <v>281</v>
      </c>
      <c r="I255" s="221">
        <v>281</v>
      </c>
      <c r="J255" s="191" t="s">
        <v>675</v>
      </c>
      <c r="K255" s="192">
        <f t="shared" si="75"/>
        <v>50</v>
      </c>
      <c r="L255" s="193">
        <f t="shared" si="76"/>
        <v>0.21645021645021645</v>
      </c>
      <c r="M255" s="188" t="s">
        <v>586</v>
      </c>
      <c r="N255" s="194">
        <v>44358</v>
      </c>
      <c r="O255" s="1"/>
      <c r="P255" s="1"/>
      <c r="Q255" s="1"/>
      <c r="R255" s="6" t="s">
        <v>778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155</v>
      </c>
      <c r="B256" s="217">
        <v>44092</v>
      </c>
      <c r="C256" s="217"/>
      <c r="D256" s="218" t="s">
        <v>404</v>
      </c>
      <c r="E256" s="219" t="s">
        <v>617</v>
      </c>
      <c r="F256" s="219">
        <v>206</v>
      </c>
      <c r="G256" s="219"/>
      <c r="H256" s="219">
        <v>248</v>
      </c>
      <c r="I256" s="221">
        <v>248</v>
      </c>
      <c r="J256" s="191" t="s">
        <v>675</v>
      </c>
      <c r="K256" s="192">
        <f t="shared" si="75"/>
        <v>42</v>
      </c>
      <c r="L256" s="193">
        <f t="shared" si="76"/>
        <v>0.20388349514563106</v>
      </c>
      <c r="M256" s="188" t="s">
        <v>586</v>
      </c>
      <c r="N256" s="194">
        <v>44214</v>
      </c>
      <c r="O256" s="1"/>
      <c r="P256" s="1"/>
      <c r="Q256" s="1"/>
      <c r="R256" s="6" t="s">
        <v>778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156</v>
      </c>
      <c r="B257" s="217">
        <v>44140</v>
      </c>
      <c r="C257" s="217"/>
      <c r="D257" s="218" t="s">
        <v>404</v>
      </c>
      <c r="E257" s="219" t="s">
        <v>617</v>
      </c>
      <c r="F257" s="219">
        <v>182.5</v>
      </c>
      <c r="G257" s="219"/>
      <c r="H257" s="219">
        <v>248</v>
      </c>
      <c r="I257" s="221">
        <v>248</v>
      </c>
      <c r="J257" s="191" t="s">
        <v>675</v>
      </c>
      <c r="K257" s="192">
        <f t="shared" si="75"/>
        <v>65.5</v>
      </c>
      <c r="L257" s="193">
        <f t="shared" si="76"/>
        <v>0.35890410958904112</v>
      </c>
      <c r="M257" s="188" t="s">
        <v>586</v>
      </c>
      <c r="N257" s="194">
        <v>44214</v>
      </c>
      <c r="O257" s="1"/>
      <c r="P257" s="1"/>
      <c r="Q257" s="1"/>
      <c r="R257" s="6" t="s">
        <v>778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157</v>
      </c>
      <c r="B258" s="217">
        <v>44140</v>
      </c>
      <c r="C258" s="217"/>
      <c r="D258" s="218" t="s">
        <v>324</v>
      </c>
      <c r="E258" s="219" t="s">
        <v>617</v>
      </c>
      <c r="F258" s="219">
        <v>247.5</v>
      </c>
      <c r="G258" s="219"/>
      <c r="H258" s="219">
        <v>320</v>
      </c>
      <c r="I258" s="221">
        <v>320</v>
      </c>
      <c r="J258" s="191" t="s">
        <v>675</v>
      </c>
      <c r="K258" s="192">
        <f t="shared" si="75"/>
        <v>72.5</v>
      </c>
      <c r="L258" s="193">
        <f t="shared" si="76"/>
        <v>0.29292929292929293</v>
      </c>
      <c r="M258" s="188" t="s">
        <v>586</v>
      </c>
      <c r="N258" s="194">
        <v>44323</v>
      </c>
      <c r="O258" s="1"/>
      <c r="P258" s="1"/>
      <c r="Q258" s="1"/>
      <c r="R258" s="6" t="s">
        <v>778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158</v>
      </c>
      <c r="B259" s="217">
        <v>44140</v>
      </c>
      <c r="C259" s="217"/>
      <c r="D259" s="218" t="s">
        <v>270</v>
      </c>
      <c r="E259" s="219" t="s">
        <v>617</v>
      </c>
      <c r="F259" s="189">
        <v>925</v>
      </c>
      <c r="G259" s="219"/>
      <c r="H259" s="219">
        <v>1095</v>
      </c>
      <c r="I259" s="221">
        <v>1093</v>
      </c>
      <c r="J259" s="191" t="s">
        <v>805</v>
      </c>
      <c r="K259" s="192">
        <f t="shared" si="75"/>
        <v>170</v>
      </c>
      <c r="L259" s="193">
        <f t="shared" si="76"/>
        <v>0.18378378378378379</v>
      </c>
      <c r="M259" s="188" t="s">
        <v>586</v>
      </c>
      <c r="N259" s="194">
        <v>44201</v>
      </c>
      <c r="O259" s="1"/>
      <c r="P259" s="1"/>
      <c r="Q259" s="1"/>
      <c r="R259" s="6" t="s">
        <v>778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159</v>
      </c>
      <c r="B260" s="217">
        <v>44140</v>
      </c>
      <c r="C260" s="217"/>
      <c r="D260" s="218" t="s">
        <v>340</v>
      </c>
      <c r="E260" s="219" t="s">
        <v>617</v>
      </c>
      <c r="F260" s="189">
        <v>332.5</v>
      </c>
      <c r="G260" s="219"/>
      <c r="H260" s="219">
        <v>393</v>
      </c>
      <c r="I260" s="221">
        <v>406</v>
      </c>
      <c r="J260" s="191" t="s">
        <v>806</v>
      </c>
      <c r="K260" s="192">
        <f t="shared" si="75"/>
        <v>60.5</v>
      </c>
      <c r="L260" s="193">
        <f t="shared" si="76"/>
        <v>0.18195488721804512</v>
      </c>
      <c r="M260" s="188" t="s">
        <v>586</v>
      </c>
      <c r="N260" s="194">
        <v>44256</v>
      </c>
      <c r="O260" s="1"/>
      <c r="P260" s="1"/>
      <c r="Q260" s="1"/>
      <c r="R260" s="6" t="s">
        <v>778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160</v>
      </c>
      <c r="B261" s="217">
        <v>44141</v>
      </c>
      <c r="C261" s="217"/>
      <c r="D261" s="218" t="s">
        <v>479</v>
      </c>
      <c r="E261" s="219" t="s">
        <v>617</v>
      </c>
      <c r="F261" s="189">
        <v>231</v>
      </c>
      <c r="G261" s="219"/>
      <c r="H261" s="219">
        <v>281</v>
      </c>
      <c r="I261" s="221">
        <v>281</v>
      </c>
      <c r="J261" s="191" t="s">
        <v>675</v>
      </c>
      <c r="K261" s="192">
        <f t="shared" si="75"/>
        <v>50</v>
      </c>
      <c r="L261" s="193">
        <f t="shared" si="76"/>
        <v>0.21645021645021645</v>
      </c>
      <c r="M261" s="188" t="s">
        <v>586</v>
      </c>
      <c r="N261" s="194">
        <v>44358</v>
      </c>
      <c r="O261" s="1"/>
      <c r="P261" s="1"/>
      <c r="Q261" s="1"/>
      <c r="R261" s="6" t="s">
        <v>778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2">
        <v>161</v>
      </c>
      <c r="B262" s="235">
        <v>44187</v>
      </c>
      <c r="C262" s="235"/>
      <c r="D262" s="236" t="s">
        <v>452</v>
      </c>
      <c r="E262" s="53" t="s">
        <v>617</v>
      </c>
      <c r="F262" s="237" t="s">
        <v>807</v>
      </c>
      <c r="G262" s="53"/>
      <c r="H262" s="53"/>
      <c r="I262" s="238">
        <v>239</v>
      </c>
      <c r="J262" s="234" t="s">
        <v>589</v>
      </c>
      <c r="K262" s="234"/>
      <c r="L262" s="239"/>
      <c r="M262" s="240"/>
      <c r="N262" s="241"/>
      <c r="O262" s="1"/>
      <c r="P262" s="1"/>
      <c r="Q262" s="1"/>
      <c r="R262" s="6" t="s">
        <v>778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162</v>
      </c>
      <c r="B263" s="217">
        <v>44258</v>
      </c>
      <c r="C263" s="217"/>
      <c r="D263" s="218" t="s">
        <v>803</v>
      </c>
      <c r="E263" s="219" t="s">
        <v>617</v>
      </c>
      <c r="F263" s="189">
        <v>495</v>
      </c>
      <c r="G263" s="219"/>
      <c r="H263" s="219">
        <v>595</v>
      </c>
      <c r="I263" s="221">
        <v>590</v>
      </c>
      <c r="J263" s="191" t="s">
        <v>851</v>
      </c>
      <c r="K263" s="192">
        <f>H263-F263</f>
        <v>100</v>
      </c>
      <c r="L263" s="193">
        <f>K263/F263</f>
        <v>0.20202020202020202</v>
      </c>
      <c r="M263" s="188" t="s">
        <v>586</v>
      </c>
      <c r="N263" s="194">
        <v>44589</v>
      </c>
      <c r="O263" s="1"/>
      <c r="P263" s="1"/>
      <c r="R263" s="6" t="s">
        <v>778</v>
      </c>
    </row>
    <row r="264" spans="1:26" ht="12.75" customHeight="1">
      <c r="A264" s="216">
        <v>163</v>
      </c>
      <c r="B264" s="217">
        <v>44274</v>
      </c>
      <c r="C264" s="217"/>
      <c r="D264" s="218" t="s">
        <v>340</v>
      </c>
      <c r="E264" s="219" t="s">
        <v>617</v>
      </c>
      <c r="F264" s="189">
        <v>355</v>
      </c>
      <c r="G264" s="219"/>
      <c r="H264" s="219">
        <v>422.5</v>
      </c>
      <c r="I264" s="221">
        <v>420</v>
      </c>
      <c r="J264" s="191" t="s">
        <v>808</v>
      </c>
      <c r="K264" s="192">
        <f>H264-F264</f>
        <v>67.5</v>
      </c>
      <c r="L264" s="193">
        <f>K264/F264</f>
        <v>0.19014084507042253</v>
      </c>
      <c r="M264" s="188" t="s">
        <v>586</v>
      </c>
      <c r="N264" s="194">
        <v>44361</v>
      </c>
      <c r="O264" s="1"/>
      <c r="R264" s="243" t="s">
        <v>778</v>
      </c>
    </row>
    <row r="265" spans="1:26" ht="12.75" customHeight="1">
      <c r="A265" s="216">
        <v>164</v>
      </c>
      <c r="B265" s="217">
        <v>44295</v>
      </c>
      <c r="C265" s="217"/>
      <c r="D265" s="218" t="s">
        <v>809</v>
      </c>
      <c r="E265" s="219" t="s">
        <v>617</v>
      </c>
      <c r="F265" s="189">
        <v>555</v>
      </c>
      <c r="G265" s="219"/>
      <c r="H265" s="219">
        <v>663</v>
      </c>
      <c r="I265" s="221">
        <v>663</v>
      </c>
      <c r="J265" s="191" t="s">
        <v>810</v>
      </c>
      <c r="K265" s="192">
        <f>H265-F265</f>
        <v>108</v>
      </c>
      <c r="L265" s="193">
        <f>K265/F265</f>
        <v>0.19459459459459461</v>
      </c>
      <c r="M265" s="188" t="s">
        <v>586</v>
      </c>
      <c r="N265" s="194">
        <v>44321</v>
      </c>
      <c r="O265" s="1"/>
      <c r="P265" s="1"/>
      <c r="Q265" s="1"/>
      <c r="R265" s="243" t="s">
        <v>778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165</v>
      </c>
      <c r="B266" s="217">
        <v>44308</v>
      </c>
      <c r="C266" s="217"/>
      <c r="D266" s="218" t="s">
        <v>373</v>
      </c>
      <c r="E266" s="219" t="s">
        <v>617</v>
      </c>
      <c r="F266" s="189">
        <v>126.5</v>
      </c>
      <c r="G266" s="219"/>
      <c r="H266" s="219">
        <v>155</v>
      </c>
      <c r="I266" s="221">
        <v>155</v>
      </c>
      <c r="J266" s="191" t="s">
        <v>675</v>
      </c>
      <c r="K266" s="192">
        <f>H266-F266</f>
        <v>28.5</v>
      </c>
      <c r="L266" s="193">
        <f>K266/F266</f>
        <v>0.22529644268774704</v>
      </c>
      <c r="M266" s="188" t="s">
        <v>586</v>
      </c>
      <c r="N266" s="194">
        <v>44362</v>
      </c>
      <c r="O266" s="1"/>
      <c r="R266" s="243" t="s">
        <v>778</v>
      </c>
    </row>
    <row r="267" spans="1:26" ht="12.75" customHeight="1">
      <c r="A267" s="274">
        <v>166</v>
      </c>
      <c r="B267" s="275">
        <v>44368</v>
      </c>
      <c r="C267" s="275"/>
      <c r="D267" s="276" t="s">
        <v>391</v>
      </c>
      <c r="E267" s="277" t="s">
        <v>617</v>
      </c>
      <c r="F267" s="278">
        <v>287.5</v>
      </c>
      <c r="G267" s="277"/>
      <c r="H267" s="277">
        <v>245</v>
      </c>
      <c r="I267" s="279">
        <v>344</v>
      </c>
      <c r="J267" s="201" t="s">
        <v>846</v>
      </c>
      <c r="K267" s="202">
        <f>H267-F267</f>
        <v>-42.5</v>
      </c>
      <c r="L267" s="203">
        <f>K267/F267</f>
        <v>-0.14782608695652175</v>
      </c>
      <c r="M267" s="199" t="s">
        <v>598</v>
      </c>
      <c r="N267" s="196">
        <v>44508</v>
      </c>
      <c r="O267" s="1"/>
      <c r="R267" s="243" t="s">
        <v>778</v>
      </c>
    </row>
    <row r="268" spans="1:26" ht="12.75" customHeight="1">
      <c r="A268" s="242">
        <v>167</v>
      </c>
      <c r="B268" s="235">
        <v>44368</v>
      </c>
      <c r="C268" s="235"/>
      <c r="D268" s="236" t="s">
        <v>479</v>
      </c>
      <c r="E268" s="53" t="s">
        <v>617</v>
      </c>
      <c r="F268" s="237" t="s">
        <v>811</v>
      </c>
      <c r="G268" s="53"/>
      <c r="H268" s="53"/>
      <c r="I268" s="238">
        <v>320</v>
      </c>
      <c r="J268" s="234" t="s">
        <v>589</v>
      </c>
      <c r="K268" s="242"/>
      <c r="L268" s="235"/>
      <c r="M268" s="235"/>
      <c r="N268" s="236"/>
      <c r="O268" s="41"/>
      <c r="R268" s="243" t="s">
        <v>778</v>
      </c>
    </row>
    <row r="269" spans="1:26" ht="12.75" customHeight="1">
      <c r="A269" s="216">
        <v>168</v>
      </c>
      <c r="B269" s="217">
        <v>44406</v>
      </c>
      <c r="C269" s="217"/>
      <c r="D269" s="218" t="s">
        <v>373</v>
      </c>
      <c r="E269" s="219" t="s">
        <v>617</v>
      </c>
      <c r="F269" s="189">
        <v>162.5</v>
      </c>
      <c r="G269" s="219"/>
      <c r="H269" s="219">
        <v>200</v>
      </c>
      <c r="I269" s="221">
        <v>200</v>
      </c>
      <c r="J269" s="191" t="s">
        <v>675</v>
      </c>
      <c r="K269" s="192">
        <f>H269-F269</f>
        <v>37.5</v>
      </c>
      <c r="L269" s="193">
        <f>K269/F269</f>
        <v>0.23076923076923078</v>
      </c>
      <c r="M269" s="188" t="s">
        <v>586</v>
      </c>
      <c r="N269" s="194">
        <v>44571</v>
      </c>
      <c r="O269" s="1"/>
      <c r="R269" s="243" t="s">
        <v>778</v>
      </c>
    </row>
    <row r="270" spans="1:26" ht="12.75" customHeight="1">
      <c r="A270" s="216">
        <v>169</v>
      </c>
      <c r="B270" s="217">
        <v>44462</v>
      </c>
      <c r="C270" s="217"/>
      <c r="D270" s="218" t="s">
        <v>816</v>
      </c>
      <c r="E270" s="219" t="s">
        <v>617</v>
      </c>
      <c r="F270" s="189">
        <v>1235</v>
      </c>
      <c r="G270" s="219"/>
      <c r="H270" s="219">
        <v>1505</v>
      </c>
      <c r="I270" s="221">
        <v>1500</v>
      </c>
      <c r="J270" s="191" t="s">
        <v>675</v>
      </c>
      <c r="K270" s="192">
        <f>H270-F270</f>
        <v>270</v>
      </c>
      <c r="L270" s="193">
        <f>K270/F270</f>
        <v>0.21862348178137653</v>
      </c>
      <c r="M270" s="188" t="s">
        <v>586</v>
      </c>
      <c r="N270" s="194">
        <v>44564</v>
      </c>
      <c r="O270" s="1"/>
      <c r="R270" s="243" t="s">
        <v>778</v>
      </c>
    </row>
    <row r="271" spans="1:26" ht="12.75" customHeight="1">
      <c r="A271" s="258">
        <v>170</v>
      </c>
      <c r="B271" s="259">
        <v>44480</v>
      </c>
      <c r="C271" s="259"/>
      <c r="D271" s="260" t="s">
        <v>818</v>
      </c>
      <c r="E271" s="261" t="s">
        <v>617</v>
      </c>
      <c r="F271" s="262" t="s">
        <v>823</v>
      </c>
      <c r="G271" s="261"/>
      <c r="H271" s="261"/>
      <c r="I271" s="261">
        <v>145</v>
      </c>
      <c r="J271" s="263" t="s">
        <v>589</v>
      </c>
      <c r="K271" s="258"/>
      <c r="L271" s="259"/>
      <c r="M271" s="259"/>
      <c r="N271" s="260"/>
      <c r="O271" s="41"/>
      <c r="R271" s="243" t="s">
        <v>778</v>
      </c>
    </row>
    <row r="272" spans="1:26" ht="12.75" customHeight="1">
      <c r="A272" s="264">
        <v>171</v>
      </c>
      <c r="B272" s="265">
        <v>44481</v>
      </c>
      <c r="C272" s="265"/>
      <c r="D272" s="266" t="s">
        <v>259</v>
      </c>
      <c r="E272" s="267" t="s">
        <v>617</v>
      </c>
      <c r="F272" s="268" t="s">
        <v>820</v>
      </c>
      <c r="G272" s="267"/>
      <c r="H272" s="267"/>
      <c r="I272" s="267">
        <v>380</v>
      </c>
      <c r="J272" s="269" t="s">
        <v>589</v>
      </c>
      <c r="K272" s="264"/>
      <c r="L272" s="265"/>
      <c r="M272" s="265"/>
      <c r="N272" s="266"/>
      <c r="O272" s="41"/>
      <c r="R272" s="243" t="s">
        <v>778</v>
      </c>
    </row>
    <row r="273" spans="1:18" ht="12.75" customHeight="1">
      <c r="A273" s="264">
        <v>172</v>
      </c>
      <c r="B273" s="265">
        <v>44481</v>
      </c>
      <c r="C273" s="265"/>
      <c r="D273" s="266" t="s">
        <v>399</v>
      </c>
      <c r="E273" s="267" t="s">
        <v>617</v>
      </c>
      <c r="F273" s="268" t="s">
        <v>821</v>
      </c>
      <c r="G273" s="267"/>
      <c r="H273" s="267"/>
      <c r="I273" s="267">
        <v>56</v>
      </c>
      <c r="J273" s="269" t="s">
        <v>589</v>
      </c>
      <c r="K273" s="264"/>
      <c r="L273" s="265"/>
      <c r="M273" s="265"/>
      <c r="N273" s="266"/>
      <c r="O273" s="41"/>
      <c r="R273" s="243"/>
    </row>
    <row r="274" spans="1:18" ht="12.75" customHeight="1">
      <c r="A274" s="216">
        <v>173</v>
      </c>
      <c r="B274" s="217">
        <v>44551</v>
      </c>
      <c r="C274" s="217"/>
      <c r="D274" s="218" t="s">
        <v>118</v>
      </c>
      <c r="E274" s="219" t="s">
        <v>617</v>
      </c>
      <c r="F274" s="189">
        <v>2300</v>
      </c>
      <c r="G274" s="219"/>
      <c r="H274" s="219">
        <f>(2820+2200)/2</f>
        <v>2510</v>
      </c>
      <c r="I274" s="221">
        <v>3000</v>
      </c>
      <c r="J274" s="191" t="s">
        <v>861</v>
      </c>
      <c r="K274" s="192">
        <f>H274-F274</f>
        <v>210</v>
      </c>
      <c r="L274" s="193">
        <f>K274/F274</f>
        <v>9.1304347826086957E-2</v>
      </c>
      <c r="M274" s="188" t="s">
        <v>586</v>
      </c>
      <c r="N274" s="194">
        <v>44649</v>
      </c>
      <c r="O274" s="1"/>
      <c r="R274" s="243"/>
    </row>
    <row r="275" spans="1:18" ht="12.75" customHeight="1">
      <c r="A275" s="270">
        <v>174</v>
      </c>
      <c r="B275" s="265">
        <v>44606</v>
      </c>
      <c r="C275" s="270"/>
      <c r="D275" s="270" t="s">
        <v>425</v>
      </c>
      <c r="E275" s="267" t="s">
        <v>617</v>
      </c>
      <c r="F275" s="267" t="s">
        <v>854</v>
      </c>
      <c r="G275" s="267"/>
      <c r="H275" s="267"/>
      <c r="I275" s="267">
        <v>764</v>
      </c>
      <c r="J275" s="267" t="s">
        <v>589</v>
      </c>
      <c r="K275" s="267"/>
      <c r="L275" s="267"/>
      <c r="M275" s="267"/>
      <c r="N275" s="270"/>
      <c r="O275" s="41"/>
      <c r="R275" s="243"/>
    </row>
    <row r="276" spans="1:18" ht="12.75" customHeight="1">
      <c r="A276" s="270">
        <v>175</v>
      </c>
      <c r="B276" s="265">
        <v>44613</v>
      </c>
      <c r="C276" s="270"/>
      <c r="D276" s="270" t="s">
        <v>816</v>
      </c>
      <c r="E276" s="267" t="s">
        <v>617</v>
      </c>
      <c r="F276" s="267" t="s">
        <v>855</v>
      </c>
      <c r="G276" s="267"/>
      <c r="H276" s="267"/>
      <c r="I276" s="267">
        <v>1510</v>
      </c>
      <c r="J276" s="267" t="s">
        <v>589</v>
      </c>
      <c r="K276" s="267"/>
      <c r="L276" s="267"/>
      <c r="M276" s="267"/>
      <c r="N276" s="270"/>
      <c r="O276" s="41"/>
      <c r="R276" s="243"/>
    </row>
    <row r="277" spans="1:18" ht="12.75" customHeight="1">
      <c r="A277">
        <v>176</v>
      </c>
      <c r="B277" s="265">
        <v>44670</v>
      </c>
      <c r="C277" s="265"/>
      <c r="D277" s="270" t="s">
        <v>550</v>
      </c>
      <c r="E277" s="344" t="s">
        <v>617</v>
      </c>
      <c r="F277" s="267" t="s">
        <v>864</v>
      </c>
      <c r="G277" s="267"/>
      <c r="H277" s="267"/>
      <c r="I277" s="267">
        <v>553</v>
      </c>
      <c r="J277" s="267" t="s">
        <v>589</v>
      </c>
      <c r="K277" s="267"/>
      <c r="L277" s="267"/>
      <c r="M277" s="267"/>
      <c r="N277" s="267"/>
      <c r="O277" s="41"/>
      <c r="R277" s="243"/>
    </row>
    <row r="278" spans="1:18" ht="12.75" customHeight="1">
      <c r="A278" s="242"/>
      <c r="F278" s="56"/>
      <c r="G278" s="56"/>
      <c r="H278" s="56"/>
      <c r="I278" s="56"/>
      <c r="J278" s="41"/>
      <c r="K278" s="56"/>
      <c r="L278" s="56"/>
      <c r="M278" s="56"/>
      <c r="O278" s="41"/>
      <c r="R278" s="243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B281" s="244" t="s">
        <v>812</v>
      </c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A288" s="245"/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1:18" ht="12.75" customHeight="1">
      <c r="A289" s="245"/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A290" s="53"/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</sheetData>
  <autoFilter ref="R1:R28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2022-06-10T02:41:01Z</dcterms:modified>
</cp:coreProperties>
</file>